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L:\20191104-TOSHIBADISK-復旧a\●WASSAAP-business\○内閣府政策統括官（共生社会政策担当）\20220610-高齢者の日常生活・地域社会への参加に関する調査-基本軸クロス\"/>
    </mc:Choice>
  </mc:AlternateContent>
  <bookViews>
    <workbookView xWindow="480" yWindow="60" windowWidth="18075" windowHeight="9900" activeTab="1"/>
  </bookViews>
  <sheets>
    <sheet name="目次" sheetId="1" r:id="rId1"/>
    <sheet name="P(2)" sheetId="3" r:id="rId2"/>
  </sheets>
  <definedNames>
    <definedName name="_xlnm.Print_Area" localSheetId="0">目次!$A:$I</definedName>
    <definedName name="_xlnm.Print_Titles" localSheetId="1">'P(2)'!$A:$H,'P(2)'!$1:$2</definedName>
    <definedName name="_xlnm.Print_Titles" localSheetId="0">目次!$1:$5</definedName>
  </definedNames>
  <calcPr calcId="152511"/>
</workbook>
</file>

<file path=xl/calcChain.xml><?xml version="1.0" encoding="utf-8"?>
<calcChain xmlns="http://schemas.openxmlformats.org/spreadsheetml/2006/main">
  <c r="H10" i="3" l="1"/>
  <c r="H9524" i="3"/>
  <c r="H9523" i="3"/>
  <c r="H9522" i="3"/>
  <c r="H9521" i="3"/>
  <c r="H9520" i="3"/>
  <c r="H9519" i="3"/>
  <c r="H9518" i="3"/>
  <c r="H9517" i="3"/>
  <c r="H9516" i="3"/>
  <c r="H9515" i="3"/>
  <c r="H9514" i="3"/>
  <c r="H9513" i="3"/>
  <c r="H9512" i="3"/>
  <c r="H9511" i="3"/>
  <c r="H9510" i="3"/>
  <c r="H9509" i="3"/>
  <c r="H9508" i="3"/>
  <c r="H9507" i="3"/>
  <c r="H9506" i="3"/>
  <c r="H9505" i="3"/>
  <c r="H9504" i="3"/>
  <c r="H9503" i="3"/>
  <c r="H9502" i="3"/>
  <c r="H9501" i="3"/>
  <c r="H9500" i="3"/>
  <c r="H9499" i="3"/>
  <c r="H9498" i="3"/>
  <c r="H9497" i="3"/>
  <c r="H9496" i="3"/>
  <c r="H9495" i="3"/>
  <c r="H9494" i="3"/>
  <c r="H9493" i="3"/>
  <c r="H9492" i="3"/>
  <c r="H9491" i="3"/>
  <c r="H9490" i="3"/>
  <c r="H9489" i="3"/>
  <c r="H9488" i="3"/>
  <c r="H9487" i="3"/>
  <c r="H9486" i="3"/>
  <c r="H9485" i="3"/>
  <c r="H9484" i="3"/>
  <c r="H9483" i="3"/>
  <c r="H9482" i="3"/>
  <c r="H9481" i="3"/>
  <c r="H9480" i="3"/>
  <c r="H9479" i="3"/>
  <c r="H9478" i="3"/>
  <c r="H9477" i="3"/>
  <c r="H9476" i="3"/>
  <c r="H9475" i="3"/>
  <c r="H9474" i="3"/>
  <c r="H9473" i="3"/>
  <c r="H9472" i="3"/>
  <c r="H9471" i="3"/>
  <c r="H9470" i="3"/>
  <c r="H9469" i="3"/>
  <c r="H9468" i="3"/>
  <c r="H9467" i="3"/>
  <c r="H9466" i="3"/>
  <c r="H9465" i="3"/>
  <c r="H9464" i="3"/>
  <c r="H9462" i="3"/>
  <c r="H9461" i="3"/>
  <c r="H9460" i="3"/>
  <c r="H9459" i="3"/>
  <c r="H9458" i="3"/>
  <c r="H9457" i="3"/>
  <c r="H9456" i="3"/>
  <c r="H9455" i="3"/>
  <c r="H9454" i="3"/>
  <c r="H9453" i="3"/>
  <c r="H9452" i="3"/>
  <c r="H9451" i="3"/>
  <c r="H9450" i="3"/>
  <c r="H9449" i="3"/>
  <c r="H9448" i="3"/>
  <c r="H9447" i="3"/>
  <c r="H9446" i="3"/>
  <c r="H9445" i="3"/>
  <c r="H9444" i="3"/>
  <c r="H9443" i="3"/>
  <c r="H9442" i="3"/>
  <c r="H9441" i="3"/>
  <c r="H9440" i="3"/>
  <c r="H9439" i="3"/>
  <c r="H9438" i="3"/>
  <c r="H9437" i="3"/>
  <c r="H9436" i="3"/>
  <c r="H9435" i="3"/>
  <c r="H9434" i="3"/>
  <c r="H9433" i="3"/>
  <c r="H9432" i="3"/>
  <c r="H9431" i="3"/>
  <c r="H9430" i="3"/>
  <c r="H9429" i="3"/>
  <c r="H9428" i="3"/>
  <c r="H9427" i="3"/>
  <c r="H9426" i="3"/>
  <c r="H9425" i="3"/>
  <c r="H9424" i="3"/>
  <c r="H9423" i="3"/>
  <c r="H9422" i="3"/>
  <c r="H9421" i="3"/>
  <c r="H9420" i="3"/>
  <c r="H9419" i="3"/>
  <c r="H9418" i="3"/>
  <c r="H9417" i="3"/>
  <c r="H9416" i="3"/>
  <c r="H9415" i="3"/>
  <c r="H9414" i="3"/>
  <c r="H9413" i="3"/>
  <c r="H9412" i="3"/>
  <c r="H9411" i="3"/>
  <c r="H9410" i="3"/>
  <c r="H9409" i="3"/>
  <c r="H9408" i="3"/>
  <c r="H9407" i="3"/>
  <c r="H9406" i="3"/>
  <c r="H9405" i="3"/>
  <c r="H9404" i="3"/>
  <c r="H9403" i="3"/>
  <c r="H9402" i="3"/>
  <c r="H9401" i="3"/>
  <c r="H9400" i="3"/>
  <c r="H9399" i="3"/>
  <c r="H9398" i="3"/>
  <c r="H9397" i="3"/>
  <c r="H9396" i="3"/>
  <c r="H9395" i="3"/>
  <c r="H9394" i="3"/>
  <c r="H9386" i="3"/>
  <c r="H9385" i="3"/>
  <c r="H9384" i="3"/>
  <c r="H9383" i="3"/>
  <c r="H9382" i="3"/>
  <c r="H9381" i="3"/>
  <c r="H9380" i="3"/>
  <c r="H9379" i="3"/>
  <c r="H9378" i="3"/>
  <c r="H9377" i="3"/>
  <c r="H9376" i="3"/>
  <c r="H9375" i="3"/>
  <c r="H9374" i="3"/>
  <c r="H9373" i="3"/>
  <c r="H9372" i="3"/>
  <c r="H9371" i="3"/>
  <c r="H9370" i="3"/>
  <c r="H9369" i="3"/>
  <c r="H9368" i="3"/>
  <c r="H9367" i="3"/>
  <c r="H9366" i="3"/>
  <c r="H9365" i="3"/>
  <c r="H9364" i="3"/>
  <c r="H9363" i="3"/>
  <c r="H9362" i="3"/>
  <c r="H9361" i="3"/>
  <c r="H9360" i="3"/>
  <c r="H9359" i="3"/>
  <c r="H9358" i="3"/>
  <c r="H9357" i="3"/>
  <c r="H9356" i="3"/>
  <c r="H9355" i="3"/>
  <c r="H9354" i="3"/>
  <c r="H9353" i="3"/>
  <c r="H9352" i="3"/>
  <c r="H9351" i="3"/>
  <c r="H9350" i="3"/>
  <c r="H9349" i="3"/>
  <c r="H9348" i="3"/>
  <c r="H9347" i="3"/>
  <c r="H9346" i="3"/>
  <c r="H9345" i="3"/>
  <c r="H9344" i="3"/>
  <c r="H9343" i="3"/>
  <c r="H9342" i="3"/>
  <c r="H9341" i="3"/>
  <c r="H9340" i="3"/>
  <c r="H9339" i="3"/>
  <c r="H9338" i="3"/>
  <c r="H9337" i="3"/>
  <c r="H9336" i="3"/>
  <c r="H9335" i="3"/>
  <c r="H9334" i="3"/>
  <c r="H9333" i="3"/>
  <c r="H9332" i="3"/>
  <c r="H9331" i="3"/>
  <c r="H9330" i="3"/>
  <c r="H9329" i="3"/>
  <c r="H9328" i="3"/>
  <c r="H9327" i="3"/>
  <c r="H9326" i="3"/>
  <c r="H9324" i="3"/>
  <c r="H9323" i="3"/>
  <c r="H9322" i="3"/>
  <c r="H9321" i="3"/>
  <c r="H9320" i="3"/>
  <c r="H9319" i="3"/>
  <c r="H9318" i="3"/>
  <c r="H9317" i="3"/>
  <c r="H9316" i="3"/>
  <c r="H9315" i="3"/>
  <c r="H9314" i="3"/>
  <c r="H9313" i="3"/>
  <c r="H9312" i="3"/>
  <c r="H9311" i="3"/>
  <c r="H9310" i="3"/>
  <c r="H9309" i="3"/>
  <c r="H9308" i="3"/>
  <c r="H9307" i="3"/>
  <c r="H9306" i="3"/>
  <c r="H9305" i="3"/>
  <c r="H9304" i="3"/>
  <c r="H9303" i="3"/>
  <c r="H9302" i="3"/>
  <c r="H9301" i="3"/>
  <c r="H9300" i="3"/>
  <c r="H9299" i="3"/>
  <c r="H9298" i="3"/>
  <c r="H9297" i="3"/>
  <c r="H9296" i="3"/>
  <c r="H9295" i="3"/>
  <c r="H9294" i="3"/>
  <c r="H9293" i="3"/>
  <c r="H9292" i="3"/>
  <c r="H9291" i="3"/>
  <c r="H9290" i="3"/>
  <c r="H9289" i="3"/>
  <c r="H9288" i="3"/>
  <c r="H9287" i="3"/>
  <c r="H9286" i="3"/>
  <c r="H9285" i="3"/>
  <c r="H9284" i="3"/>
  <c r="H9283" i="3"/>
  <c r="H9282" i="3"/>
  <c r="H9281" i="3"/>
  <c r="H9280" i="3"/>
  <c r="H9279" i="3"/>
  <c r="H9278" i="3"/>
  <c r="H9277" i="3"/>
  <c r="H9276" i="3"/>
  <c r="H9275" i="3"/>
  <c r="H9274" i="3"/>
  <c r="H9273" i="3"/>
  <c r="H9272" i="3"/>
  <c r="H9271" i="3"/>
  <c r="H9270" i="3"/>
  <c r="H9269" i="3"/>
  <c r="H9268" i="3"/>
  <c r="H9267" i="3"/>
  <c r="H9266" i="3"/>
  <c r="H9265" i="3"/>
  <c r="H9264" i="3"/>
  <c r="H9263" i="3"/>
  <c r="H9262" i="3"/>
  <c r="H9261" i="3"/>
  <c r="H9260" i="3"/>
  <c r="H9259" i="3"/>
  <c r="H9258" i="3"/>
  <c r="H9257" i="3"/>
  <c r="H9256" i="3"/>
  <c r="H9248" i="3"/>
  <c r="H9247" i="3"/>
  <c r="H9246" i="3"/>
  <c r="H9245" i="3"/>
  <c r="H9244" i="3"/>
  <c r="H9243" i="3"/>
  <c r="H9242" i="3"/>
  <c r="H9241" i="3"/>
  <c r="H9240" i="3"/>
  <c r="H9239" i="3"/>
  <c r="H9238" i="3"/>
  <c r="H9237" i="3"/>
  <c r="H9236" i="3"/>
  <c r="H9235" i="3"/>
  <c r="H9234" i="3"/>
  <c r="H9233" i="3"/>
  <c r="H9232" i="3"/>
  <c r="H9231" i="3"/>
  <c r="H9230" i="3"/>
  <c r="H9229" i="3"/>
  <c r="H9228" i="3"/>
  <c r="H9227" i="3"/>
  <c r="H9226" i="3"/>
  <c r="H9225" i="3"/>
  <c r="H9224" i="3"/>
  <c r="H9223" i="3"/>
  <c r="H9222" i="3"/>
  <c r="H9221" i="3"/>
  <c r="H9220" i="3"/>
  <c r="H9219" i="3"/>
  <c r="H9218" i="3"/>
  <c r="H9217" i="3"/>
  <c r="H9216" i="3"/>
  <c r="H9215" i="3"/>
  <c r="H9214" i="3"/>
  <c r="H9213" i="3"/>
  <c r="H9212" i="3"/>
  <c r="H9211" i="3"/>
  <c r="H9210" i="3"/>
  <c r="H9209" i="3"/>
  <c r="H9208" i="3"/>
  <c r="H9207" i="3"/>
  <c r="H9206" i="3"/>
  <c r="H9205" i="3"/>
  <c r="H9204" i="3"/>
  <c r="H9203" i="3"/>
  <c r="H9202" i="3"/>
  <c r="H9201" i="3"/>
  <c r="H9200" i="3"/>
  <c r="H9199" i="3"/>
  <c r="H9198" i="3"/>
  <c r="H9197" i="3"/>
  <c r="H9196" i="3"/>
  <c r="H9195" i="3"/>
  <c r="H9194" i="3"/>
  <c r="H9193" i="3"/>
  <c r="H9192" i="3"/>
  <c r="H9191" i="3"/>
  <c r="H9190" i="3"/>
  <c r="H9189" i="3"/>
  <c r="H9188" i="3"/>
  <c r="H9186" i="3"/>
  <c r="H9185" i="3"/>
  <c r="H9184" i="3"/>
  <c r="H9183" i="3"/>
  <c r="H9182" i="3"/>
  <c r="H9181" i="3"/>
  <c r="H9180" i="3"/>
  <c r="H9179" i="3"/>
  <c r="H9178" i="3"/>
  <c r="H9177" i="3"/>
  <c r="H9176" i="3"/>
  <c r="H9175" i="3"/>
  <c r="H9174" i="3"/>
  <c r="H9173" i="3"/>
  <c r="H9172" i="3"/>
  <c r="H9171" i="3"/>
  <c r="H9170" i="3"/>
  <c r="H9169" i="3"/>
  <c r="H9168" i="3"/>
  <c r="H9167" i="3"/>
  <c r="H9166" i="3"/>
  <c r="H9165" i="3"/>
  <c r="H9164" i="3"/>
  <c r="H9163" i="3"/>
  <c r="H9162" i="3"/>
  <c r="H9161" i="3"/>
  <c r="H9160" i="3"/>
  <c r="H9159" i="3"/>
  <c r="H9158" i="3"/>
  <c r="H9157" i="3"/>
  <c r="H9156" i="3"/>
  <c r="H9155" i="3"/>
  <c r="H9154" i="3"/>
  <c r="H9153" i="3"/>
  <c r="H9152" i="3"/>
  <c r="H9151" i="3"/>
  <c r="H9150" i="3"/>
  <c r="H9149" i="3"/>
  <c r="H9148" i="3"/>
  <c r="H9147" i="3"/>
  <c r="H9146" i="3"/>
  <c r="H9145" i="3"/>
  <c r="H9144" i="3"/>
  <c r="H9143" i="3"/>
  <c r="H9142" i="3"/>
  <c r="H9141" i="3"/>
  <c r="H9140" i="3"/>
  <c r="H9139" i="3"/>
  <c r="H9138" i="3"/>
  <c r="H9137" i="3"/>
  <c r="H9136" i="3"/>
  <c r="H9135" i="3"/>
  <c r="H9134" i="3"/>
  <c r="H9133" i="3"/>
  <c r="H9132" i="3"/>
  <c r="H9131" i="3"/>
  <c r="H9130" i="3"/>
  <c r="H9129" i="3"/>
  <c r="H9128" i="3"/>
  <c r="H9127" i="3"/>
  <c r="H9126" i="3"/>
  <c r="H9125" i="3"/>
  <c r="H9124" i="3"/>
  <c r="H9123" i="3"/>
  <c r="H9122" i="3"/>
  <c r="H9121" i="3"/>
  <c r="H9120" i="3"/>
  <c r="H9119" i="3"/>
  <c r="H9118" i="3"/>
  <c r="H9110" i="3"/>
  <c r="H9109" i="3"/>
  <c r="H9108" i="3"/>
  <c r="H9107" i="3"/>
  <c r="H9106" i="3"/>
  <c r="H9105" i="3"/>
  <c r="H9104" i="3"/>
  <c r="H9103" i="3"/>
  <c r="H9102" i="3"/>
  <c r="H9101" i="3"/>
  <c r="H9100" i="3"/>
  <c r="H9099" i="3"/>
  <c r="H9098" i="3"/>
  <c r="H9097" i="3"/>
  <c r="H9096" i="3"/>
  <c r="H9095" i="3"/>
  <c r="H9094" i="3"/>
  <c r="H9093" i="3"/>
  <c r="H9092" i="3"/>
  <c r="H9091" i="3"/>
  <c r="H9090" i="3"/>
  <c r="H9089" i="3"/>
  <c r="H9088" i="3"/>
  <c r="H9087" i="3"/>
  <c r="H9086" i="3"/>
  <c r="H9085" i="3"/>
  <c r="H9084" i="3"/>
  <c r="H9083" i="3"/>
  <c r="H9082" i="3"/>
  <c r="H9081" i="3"/>
  <c r="H9080" i="3"/>
  <c r="H9079" i="3"/>
  <c r="H9078" i="3"/>
  <c r="H9077" i="3"/>
  <c r="H9076" i="3"/>
  <c r="H9075" i="3"/>
  <c r="H9074" i="3"/>
  <c r="H9073" i="3"/>
  <c r="H9072" i="3"/>
  <c r="H9071" i="3"/>
  <c r="H9070" i="3"/>
  <c r="H9069" i="3"/>
  <c r="H9068" i="3"/>
  <c r="H9067" i="3"/>
  <c r="H9066" i="3"/>
  <c r="H9065" i="3"/>
  <c r="H9064" i="3"/>
  <c r="H9063" i="3"/>
  <c r="H9062" i="3"/>
  <c r="H9061" i="3"/>
  <c r="H9060" i="3"/>
  <c r="H9059" i="3"/>
  <c r="H9058" i="3"/>
  <c r="H9057" i="3"/>
  <c r="H9056" i="3"/>
  <c r="H9055" i="3"/>
  <c r="H9054" i="3"/>
  <c r="H9053" i="3"/>
  <c r="H9052" i="3"/>
  <c r="H9051" i="3"/>
  <c r="H9050" i="3"/>
  <c r="H9049" i="3"/>
  <c r="H9048" i="3"/>
  <c r="H9047" i="3"/>
  <c r="H9046" i="3"/>
  <c r="H9045" i="3"/>
  <c r="H9044" i="3"/>
  <c r="H9043" i="3"/>
  <c r="H9042" i="3"/>
  <c r="H9041" i="3"/>
  <c r="H9040" i="3"/>
  <c r="H9039" i="3"/>
  <c r="H9038" i="3"/>
  <c r="H9037" i="3"/>
  <c r="H9036" i="3"/>
  <c r="H9035" i="3"/>
  <c r="H9034" i="3"/>
  <c r="H9032" i="3"/>
  <c r="H9030" i="3"/>
  <c r="H9029" i="3"/>
  <c r="H9028" i="3"/>
  <c r="H9027" i="3"/>
  <c r="H9026" i="3"/>
  <c r="H9025" i="3"/>
  <c r="H9024" i="3"/>
  <c r="H9023" i="3"/>
  <c r="H9022" i="3"/>
  <c r="H9021" i="3"/>
  <c r="H9020" i="3"/>
  <c r="H9019" i="3"/>
  <c r="H9018" i="3"/>
  <c r="H9017" i="3"/>
  <c r="H9016" i="3"/>
  <c r="H9015" i="3"/>
  <c r="H9014" i="3"/>
  <c r="H9013" i="3"/>
  <c r="H9012" i="3"/>
  <c r="H9011" i="3"/>
  <c r="H9010" i="3"/>
  <c r="H9009" i="3"/>
  <c r="H9008" i="3"/>
  <c r="H9007" i="3"/>
  <c r="H9006" i="3"/>
  <c r="H9005" i="3"/>
  <c r="H9004" i="3"/>
  <c r="H9003" i="3"/>
  <c r="H9002" i="3"/>
  <c r="H9001" i="3"/>
  <c r="H9000" i="3"/>
  <c r="H8999" i="3"/>
  <c r="H8998" i="3"/>
  <c r="H8997" i="3"/>
  <c r="H8996" i="3"/>
  <c r="H8995" i="3"/>
  <c r="H8994" i="3"/>
  <c r="H8993" i="3"/>
  <c r="H8992" i="3"/>
  <c r="H8991" i="3"/>
  <c r="H8990" i="3"/>
  <c r="H8989" i="3"/>
  <c r="H8988" i="3"/>
  <c r="H8987" i="3"/>
  <c r="H8986" i="3"/>
  <c r="H8985" i="3"/>
  <c r="H8984" i="3"/>
  <c r="H8983" i="3"/>
  <c r="H8982" i="3"/>
  <c r="H8981" i="3"/>
  <c r="H8980" i="3"/>
  <c r="H8972" i="3"/>
  <c r="H8971" i="3"/>
  <c r="H8970" i="3"/>
  <c r="H8969" i="3"/>
  <c r="H8968" i="3"/>
  <c r="H8967" i="3"/>
  <c r="H8966" i="3"/>
  <c r="H8965" i="3"/>
  <c r="H8964" i="3"/>
  <c r="H8963" i="3"/>
  <c r="H8962" i="3"/>
  <c r="H8961" i="3"/>
  <c r="H8960" i="3"/>
  <c r="H8959" i="3"/>
  <c r="H8958" i="3"/>
  <c r="H8957" i="3"/>
  <c r="H8956" i="3"/>
  <c r="H8955" i="3"/>
  <c r="H8954" i="3"/>
  <c r="H8953" i="3"/>
  <c r="H8952" i="3"/>
  <c r="H8951" i="3"/>
  <c r="H8950" i="3"/>
  <c r="H8949" i="3"/>
  <c r="H8948" i="3"/>
  <c r="H8947" i="3"/>
  <c r="H8946" i="3"/>
  <c r="H8945" i="3"/>
  <c r="H8944" i="3"/>
  <c r="H8943" i="3"/>
  <c r="H8942" i="3"/>
  <c r="H8941" i="3"/>
  <c r="H8940" i="3"/>
  <c r="H8939" i="3"/>
  <c r="H8938" i="3"/>
  <c r="H8937" i="3"/>
  <c r="H8936" i="3"/>
  <c r="H8935" i="3"/>
  <c r="H8934" i="3"/>
  <c r="H8933" i="3"/>
  <c r="H8932" i="3"/>
  <c r="H8931" i="3"/>
  <c r="H8930" i="3"/>
  <c r="H8929" i="3"/>
  <c r="H8928" i="3"/>
  <c r="H8927" i="3"/>
  <c r="H8926" i="3"/>
  <c r="H8925" i="3"/>
  <c r="H8924" i="3"/>
  <c r="H8923" i="3"/>
  <c r="H8922" i="3"/>
  <c r="H8921" i="3"/>
  <c r="H8920" i="3"/>
  <c r="H8919" i="3"/>
  <c r="H8918" i="3"/>
  <c r="H8917" i="3"/>
  <c r="H8916" i="3"/>
  <c r="H8915" i="3"/>
  <c r="H8914" i="3"/>
  <c r="H8913" i="3"/>
  <c r="H8912" i="3"/>
  <c r="H8910" i="3"/>
  <c r="H8909" i="3"/>
  <c r="H8908" i="3"/>
  <c r="H8907" i="3"/>
  <c r="H8906" i="3"/>
  <c r="H8905" i="3"/>
  <c r="H8904" i="3"/>
  <c r="H8903" i="3"/>
  <c r="H8902" i="3"/>
  <c r="H8901" i="3"/>
  <c r="H8900" i="3"/>
  <c r="H8899" i="3"/>
  <c r="H8898" i="3"/>
  <c r="H8897" i="3"/>
  <c r="H8896" i="3"/>
  <c r="H8895" i="3"/>
  <c r="H8894" i="3"/>
  <c r="H8893" i="3"/>
  <c r="H8892" i="3"/>
  <c r="H8891" i="3"/>
  <c r="H8890" i="3"/>
  <c r="H8889" i="3"/>
  <c r="H8888" i="3"/>
  <c r="H8887" i="3"/>
  <c r="H8886" i="3"/>
  <c r="H8885" i="3"/>
  <c r="H8884" i="3"/>
  <c r="H8883" i="3"/>
  <c r="H8882" i="3"/>
  <c r="H8881" i="3"/>
  <c r="H8880" i="3"/>
  <c r="H8879" i="3"/>
  <c r="H8878" i="3"/>
  <c r="H8877" i="3"/>
  <c r="H8876" i="3"/>
  <c r="H8875" i="3"/>
  <c r="H8874" i="3"/>
  <c r="H8873" i="3"/>
  <c r="H8872" i="3"/>
  <c r="H8871" i="3"/>
  <c r="H8870" i="3"/>
  <c r="H8869" i="3"/>
  <c r="H8868" i="3"/>
  <c r="H8867" i="3"/>
  <c r="H8866" i="3"/>
  <c r="H8865" i="3"/>
  <c r="H8864" i="3"/>
  <c r="H8863" i="3"/>
  <c r="H8862" i="3"/>
  <c r="H8861" i="3"/>
  <c r="H8860" i="3"/>
  <c r="H8859" i="3"/>
  <c r="H8858" i="3"/>
  <c r="H8857" i="3"/>
  <c r="H8856" i="3"/>
  <c r="H8855" i="3"/>
  <c r="H8854" i="3"/>
  <c r="H8853" i="3"/>
  <c r="H8852" i="3"/>
  <c r="H8851" i="3"/>
  <c r="H8850" i="3"/>
  <c r="H8849" i="3"/>
  <c r="H8848" i="3"/>
  <c r="H8847" i="3"/>
  <c r="H8846" i="3"/>
  <c r="H8845" i="3"/>
  <c r="H8844" i="3"/>
  <c r="H8843" i="3"/>
  <c r="H8842" i="3"/>
  <c r="H8834" i="3"/>
  <c r="H8833" i="3"/>
  <c r="H8832" i="3"/>
  <c r="H8831" i="3"/>
  <c r="H8830" i="3"/>
  <c r="H8829" i="3"/>
  <c r="H8828" i="3"/>
  <c r="H8827" i="3"/>
  <c r="H8826" i="3"/>
  <c r="H8825" i="3"/>
  <c r="H8824" i="3"/>
  <c r="H8823" i="3"/>
  <c r="H8822" i="3"/>
  <c r="H8821" i="3"/>
  <c r="H8820" i="3"/>
  <c r="H8819" i="3"/>
  <c r="H8818" i="3"/>
  <c r="H8817" i="3"/>
  <c r="H8816" i="3"/>
  <c r="H8815" i="3"/>
  <c r="H8814" i="3"/>
  <c r="H8813" i="3"/>
  <c r="H8812" i="3"/>
  <c r="H8811" i="3"/>
  <c r="H8810" i="3"/>
  <c r="H8809" i="3"/>
  <c r="H8808" i="3"/>
  <c r="H8807" i="3"/>
  <c r="H8806" i="3"/>
  <c r="H8805" i="3"/>
  <c r="H8804" i="3"/>
  <c r="H8803" i="3"/>
  <c r="H8802" i="3"/>
  <c r="H8801" i="3"/>
  <c r="H8800" i="3"/>
  <c r="H8799" i="3"/>
  <c r="H8798" i="3"/>
  <c r="H8797" i="3"/>
  <c r="H8796" i="3"/>
  <c r="H8795" i="3"/>
  <c r="H8794" i="3"/>
  <c r="H8793" i="3"/>
  <c r="H8792" i="3"/>
  <c r="H8791" i="3"/>
  <c r="H8790" i="3"/>
  <c r="H8789" i="3"/>
  <c r="H8788" i="3"/>
  <c r="H8787" i="3"/>
  <c r="H8786" i="3"/>
  <c r="H8785" i="3"/>
  <c r="H8784" i="3"/>
  <c r="H8783" i="3"/>
  <c r="H8782" i="3"/>
  <c r="H8781" i="3"/>
  <c r="H8780" i="3"/>
  <c r="H8779" i="3"/>
  <c r="H8778" i="3"/>
  <c r="H8777" i="3"/>
  <c r="H8776" i="3"/>
  <c r="H8775" i="3"/>
  <c r="H8774" i="3"/>
  <c r="H8772" i="3"/>
  <c r="H8771" i="3"/>
  <c r="H8770" i="3"/>
  <c r="H8769" i="3"/>
  <c r="H8768" i="3"/>
  <c r="H8767" i="3"/>
  <c r="H8766" i="3"/>
  <c r="H8765" i="3"/>
  <c r="H8764" i="3"/>
  <c r="H8763" i="3"/>
  <c r="H8762" i="3"/>
  <c r="H8761" i="3"/>
  <c r="H8760" i="3"/>
  <c r="H8759" i="3"/>
  <c r="H8758" i="3"/>
  <c r="H8757" i="3"/>
  <c r="H8756" i="3"/>
  <c r="H8755" i="3"/>
  <c r="H8754" i="3"/>
  <c r="H8753" i="3"/>
  <c r="H8752" i="3"/>
  <c r="H8751" i="3"/>
  <c r="H8750" i="3"/>
  <c r="H8749" i="3"/>
  <c r="H8748" i="3"/>
  <c r="H8747" i="3"/>
  <c r="H8746" i="3"/>
  <c r="H8745" i="3"/>
  <c r="H8744" i="3"/>
  <c r="H8743" i="3"/>
  <c r="H8742" i="3"/>
  <c r="H8741" i="3"/>
  <c r="H8740" i="3"/>
  <c r="H8739" i="3"/>
  <c r="H8738" i="3"/>
  <c r="H8737" i="3"/>
  <c r="H8736" i="3"/>
  <c r="H8735" i="3"/>
  <c r="H8734" i="3"/>
  <c r="H8733" i="3"/>
  <c r="H8732" i="3"/>
  <c r="H8731" i="3"/>
  <c r="H8730" i="3"/>
  <c r="H8729" i="3"/>
  <c r="H8728" i="3"/>
  <c r="H8727" i="3"/>
  <c r="H8726" i="3"/>
  <c r="H8725" i="3"/>
  <c r="H8724" i="3"/>
  <c r="H8723" i="3"/>
  <c r="H8722" i="3"/>
  <c r="H8721" i="3"/>
  <c r="H8720" i="3"/>
  <c r="H8719" i="3"/>
  <c r="H8718" i="3"/>
  <c r="H8717" i="3"/>
  <c r="H8716" i="3"/>
  <c r="H8715" i="3"/>
  <c r="H8714" i="3"/>
  <c r="H8713" i="3"/>
  <c r="H8712" i="3"/>
  <c r="H8711" i="3"/>
  <c r="H8710" i="3"/>
  <c r="H8709" i="3"/>
  <c r="H8708" i="3"/>
  <c r="H8707" i="3"/>
  <c r="H8706" i="3"/>
  <c r="H8705" i="3"/>
  <c r="H8704" i="3"/>
  <c r="H8696" i="3"/>
  <c r="H8695" i="3"/>
  <c r="H8694" i="3"/>
  <c r="H8693" i="3"/>
  <c r="H8692" i="3"/>
  <c r="H8691" i="3"/>
  <c r="H8690" i="3"/>
  <c r="H8689" i="3"/>
  <c r="H8688" i="3"/>
  <c r="H8687" i="3"/>
  <c r="H8686" i="3"/>
  <c r="H8685" i="3"/>
  <c r="H8684" i="3"/>
  <c r="H8683" i="3"/>
  <c r="H8682" i="3"/>
  <c r="H8681" i="3"/>
  <c r="H8680" i="3"/>
  <c r="H8679" i="3"/>
  <c r="H8678" i="3"/>
  <c r="H8677" i="3"/>
  <c r="H8676" i="3"/>
  <c r="H8675" i="3"/>
  <c r="H8674" i="3"/>
  <c r="H8673" i="3"/>
  <c r="H8672" i="3"/>
  <c r="H8671" i="3"/>
  <c r="H8670" i="3"/>
  <c r="H8669" i="3"/>
  <c r="H8668" i="3"/>
  <c r="H8667" i="3"/>
  <c r="H8666" i="3"/>
  <c r="H8665" i="3"/>
  <c r="H8664" i="3"/>
  <c r="H8663" i="3"/>
  <c r="H8662" i="3"/>
  <c r="H8661" i="3"/>
  <c r="H8660" i="3"/>
  <c r="H8659" i="3"/>
  <c r="H8658" i="3"/>
  <c r="H8657" i="3"/>
  <c r="H8656" i="3"/>
  <c r="H8655" i="3"/>
  <c r="H8654" i="3"/>
  <c r="H8653" i="3"/>
  <c r="H8652" i="3"/>
  <c r="H8651" i="3"/>
  <c r="H8650" i="3"/>
  <c r="H8649" i="3"/>
  <c r="H8648" i="3"/>
  <c r="H8647" i="3"/>
  <c r="H8646" i="3"/>
  <c r="H8645" i="3"/>
  <c r="H8644" i="3"/>
  <c r="H8643" i="3"/>
  <c r="H8642" i="3"/>
  <c r="H8641" i="3"/>
  <c r="H8640" i="3"/>
  <c r="H8639" i="3"/>
  <c r="H8638" i="3"/>
  <c r="H8637" i="3"/>
  <c r="H8636" i="3"/>
  <c r="H8634" i="3"/>
  <c r="H8633" i="3"/>
  <c r="H8632" i="3"/>
  <c r="H8631" i="3"/>
  <c r="H8630" i="3"/>
  <c r="H8629" i="3"/>
  <c r="H8628" i="3"/>
  <c r="H8627" i="3"/>
  <c r="H8626" i="3"/>
  <c r="H8625" i="3"/>
  <c r="H8624" i="3"/>
  <c r="H8623" i="3"/>
  <c r="H8622" i="3"/>
  <c r="H8621" i="3"/>
  <c r="H8620" i="3"/>
  <c r="H8619" i="3"/>
  <c r="H8618" i="3"/>
  <c r="H8617" i="3"/>
  <c r="H8616" i="3"/>
  <c r="H8615" i="3"/>
  <c r="H8614" i="3"/>
  <c r="H8613" i="3"/>
  <c r="H8612" i="3"/>
  <c r="H8611" i="3"/>
  <c r="H8610" i="3"/>
  <c r="H8609" i="3"/>
  <c r="H8608" i="3"/>
  <c r="H8607" i="3"/>
  <c r="H8606" i="3"/>
  <c r="H8605" i="3"/>
  <c r="H8604" i="3"/>
  <c r="H8603" i="3"/>
  <c r="H8602" i="3"/>
  <c r="H8601" i="3"/>
  <c r="H8600" i="3"/>
  <c r="H8599" i="3"/>
  <c r="H8598" i="3"/>
  <c r="H8597" i="3"/>
  <c r="H8596" i="3"/>
  <c r="H8595" i="3"/>
  <c r="H8594" i="3"/>
  <c r="H8593" i="3"/>
  <c r="H8592" i="3"/>
  <c r="H8591" i="3"/>
  <c r="H8590" i="3"/>
  <c r="H8589" i="3"/>
  <c r="H8588" i="3"/>
  <c r="H8587" i="3"/>
  <c r="H8586" i="3"/>
  <c r="H8585" i="3"/>
  <c r="H8584" i="3"/>
  <c r="H8583" i="3"/>
  <c r="H8582" i="3"/>
  <c r="H8581" i="3"/>
  <c r="H8580" i="3"/>
  <c r="H8579" i="3"/>
  <c r="H8578" i="3"/>
  <c r="H8577" i="3"/>
  <c r="H8576" i="3"/>
  <c r="H8575" i="3"/>
  <c r="H8574" i="3"/>
  <c r="H8573" i="3"/>
  <c r="H8572" i="3"/>
  <c r="H8571" i="3"/>
  <c r="H8570" i="3"/>
  <c r="H8569" i="3"/>
  <c r="H8568" i="3"/>
  <c r="H8567" i="3"/>
  <c r="H8566" i="3"/>
  <c r="H8558" i="3"/>
  <c r="H8557" i="3"/>
  <c r="H8556" i="3"/>
  <c r="H8555" i="3"/>
  <c r="H8554" i="3"/>
  <c r="H8553" i="3"/>
  <c r="H8552" i="3"/>
  <c r="H8551" i="3"/>
  <c r="H8550" i="3"/>
  <c r="H8549" i="3"/>
  <c r="H8548" i="3"/>
  <c r="H8547" i="3"/>
  <c r="H8546" i="3"/>
  <c r="H8545" i="3"/>
  <c r="H8544" i="3"/>
  <c r="H8543" i="3"/>
  <c r="H8542" i="3"/>
  <c r="H8541" i="3"/>
  <c r="H8540" i="3"/>
  <c r="H8539" i="3"/>
  <c r="H8538" i="3"/>
  <c r="H8537" i="3"/>
  <c r="H8536" i="3"/>
  <c r="H8535" i="3"/>
  <c r="H8534" i="3"/>
  <c r="H8533" i="3"/>
  <c r="H8532" i="3"/>
  <c r="H8531" i="3"/>
  <c r="H8530" i="3"/>
  <c r="H8529" i="3"/>
  <c r="H8528" i="3"/>
  <c r="H8527" i="3"/>
  <c r="H8526" i="3"/>
  <c r="H8525" i="3"/>
  <c r="H8524" i="3"/>
  <c r="H8523" i="3"/>
  <c r="H8522" i="3"/>
  <c r="H8521" i="3"/>
  <c r="H8520" i="3"/>
  <c r="H8519" i="3"/>
  <c r="H8518" i="3"/>
  <c r="H8517" i="3"/>
  <c r="H8516" i="3"/>
  <c r="H8515" i="3"/>
  <c r="H8514" i="3"/>
  <c r="H8513" i="3"/>
  <c r="H8512" i="3"/>
  <c r="H8511" i="3"/>
  <c r="H8510" i="3"/>
  <c r="H8509" i="3"/>
  <c r="H8508" i="3"/>
  <c r="H8507" i="3"/>
  <c r="H8506" i="3"/>
  <c r="H8505" i="3"/>
  <c r="H8504" i="3"/>
  <c r="H8503" i="3"/>
  <c r="H8502" i="3"/>
  <c r="H8501" i="3"/>
  <c r="H8500" i="3"/>
  <c r="H8499" i="3"/>
  <c r="H8498" i="3"/>
  <c r="H8496" i="3"/>
  <c r="H8495" i="3"/>
  <c r="H8494" i="3"/>
  <c r="H8493" i="3"/>
  <c r="H8492" i="3"/>
  <c r="H8491" i="3"/>
  <c r="H8490" i="3"/>
  <c r="H8489" i="3"/>
  <c r="H8488" i="3"/>
  <c r="H8487" i="3"/>
  <c r="H8486" i="3"/>
  <c r="H8485" i="3"/>
  <c r="H8484" i="3"/>
  <c r="H8483" i="3"/>
  <c r="H8482" i="3"/>
  <c r="H8481" i="3"/>
  <c r="H8480" i="3"/>
  <c r="H8479" i="3"/>
  <c r="H8478" i="3"/>
  <c r="H8477" i="3"/>
  <c r="H8476" i="3"/>
  <c r="H8475" i="3"/>
  <c r="H8474" i="3"/>
  <c r="H8473" i="3"/>
  <c r="H8472" i="3"/>
  <c r="H8471" i="3"/>
  <c r="H8470" i="3"/>
  <c r="H8469" i="3"/>
  <c r="H8468" i="3"/>
  <c r="H8467" i="3"/>
  <c r="H8466" i="3"/>
  <c r="H8465" i="3"/>
  <c r="H8464" i="3"/>
  <c r="H8463" i="3"/>
  <c r="H8462" i="3"/>
  <c r="H8461" i="3"/>
  <c r="H8460" i="3"/>
  <c r="H8459" i="3"/>
  <c r="H8458" i="3"/>
  <c r="H8457" i="3"/>
  <c r="H8456" i="3"/>
  <c r="H8455" i="3"/>
  <c r="H8454" i="3"/>
  <c r="H8453" i="3"/>
  <c r="H8452" i="3"/>
  <c r="H8451" i="3"/>
  <c r="H8450" i="3"/>
  <c r="H8449" i="3"/>
  <c r="H8448" i="3"/>
  <c r="H8447" i="3"/>
  <c r="H8446" i="3"/>
  <c r="H8445" i="3"/>
  <c r="H8444" i="3"/>
  <c r="H8443" i="3"/>
  <c r="H8442" i="3"/>
  <c r="H8441" i="3"/>
  <c r="H8440" i="3"/>
  <c r="H8439" i="3"/>
  <c r="H8438" i="3"/>
  <c r="H8437" i="3"/>
  <c r="H8436" i="3"/>
  <c r="H8435" i="3"/>
  <c r="H8434" i="3"/>
  <c r="H8433" i="3"/>
  <c r="H8432" i="3"/>
  <c r="H8431" i="3"/>
  <c r="H8430" i="3"/>
  <c r="H8429" i="3"/>
  <c r="H8428" i="3"/>
  <c r="H8420" i="3"/>
  <c r="H8419" i="3"/>
  <c r="H8418" i="3"/>
  <c r="H8417" i="3"/>
  <c r="H8416" i="3"/>
  <c r="H8415" i="3"/>
  <c r="H8414" i="3"/>
  <c r="H8413" i="3"/>
  <c r="H8412" i="3"/>
  <c r="H8411" i="3"/>
  <c r="H8410" i="3"/>
  <c r="H8409" i="3"/>
  <c r="H8408" i="3"/>
  <c r="H8407" i="3"/>
  <c r="H8406" i="3"/>
  <c r="H8405" i="3"/>
  <c r="H8404" i="3"/>
  <c r="H8403" i="3"/>
  <c r="H8402" i="3"/>
  <c r="H8401" i="3"/>
  <c r="H8400" i="3"/>
  <c r="H8399" i="3"/>
  <c r="H8398" i="3"/>
  <c r="H8397" i="3"/>
  <c r="H8396" i="3"/>
  <c r="H8395" i="3"/>
  <c r="H8394" i="3"/>
  <c r="H8393" i="3"/>
  <c r="H8392" i="3"/>
  <c r="H8391" i="3"/>
  <c r="H8390" i="3"/>
  <c r="H8389" i="3"/>
  <c r="H8388" i="3"/>
  <c r="H8387" i="3"/>
  <c r="H8386" i="3"/>
  <c r="H8385" i="3"/>
  <c r="H8384" i="3"/>
  <c r="H8383" i="3"/>
  <c r="H8382" i="3"/>
  <c r="H8381" i="3"/>
  <c r="H8380" i="3"/>
  <c r="H8379" i="3"/>
  <c r="H8378" i="3"/>
  <c r="H8377" i="3"/>
  <c r="H8376" i="3"/>
  <c r="H8375" i="3"/>
  <c r="H8374" i="3"/>
  <c r="H8373" i="3"/>
  <c r="H8372" i="3"/>
  <c r="H8371" i="3"/>
  <c r="H8370" i="3"/>
  <c r="H8369" i="3"/>
  <c r="H8368" i="3"/>
  <c r="H8367" i="3"/>
  <c r="H8366" i="3"/>
  <c r="H8365" i="3"/>
  <c r="H8364" i="3"/>
  <c r="H8363" i="3"/>
  <c r="H8362" i="3"/>
  <c r="H8361" i="3"/>
  <c r="H8360" i="3"/>
  <c r="H8359" i="3"/>
  <c r="H8358" i="3"/>
  <c r="H8357" i="3"/>
  <c r="H8356" i="3"/>
  <c r="H8355" i="3"/>
  <c r="H8354" i="3"/>
  <c r="H8353" i="3"/>
  <c r="H8352" i="3"/>
  <c r="H8351" i="3"/>
  <c r="H8350" i="3"/>
  <c r="H8349" i="3"/>
  <c r="H8348" i="3"/>
  <c r="H8347" i="3"/>
  <c r="H8346" i="3"/>
  <c r="H8345" i="3"/>
  <c r="H8344" i="3"/>
  <c r="H8343" i="3"/>
  <c r="H8342" i="3"/>
  <c r="H8340" i="3"/>
  <c r="H8339" i="3"/>
  <c r="H8338" i="3"/>
  <c r="H8337" i="3"/>
  <c r="H8336" i="3"/>
  <c r="H8335" i="3"/>
  <c r="H8334" i="3"/>
  <c r="H8333" i="3"/>
  <c r="H8332" i="3"/>
  <c r="H8331" i="3"/>
  <c r="H8330" i="3"/>
  <c r="H8329" i="3"/>
  <c r="H8328" i="3"/>
  <c r="H8327" i="3"/>
  <c r="H8326" i="3"/>
  <c r="H8325" i="3"/>
  <c r="H8324" i="3"/>
  <c r="H8323" i="3"/>
  <c r="H8322" i="3"/>
  <c r="H8321" i="3"/>
  <c r="H8320" i="3"/>
  <c r="H8319" i="3"/>
  <c r="H8318" i="3"/>
  <c r="H8317" i="3"/>
  <c r="H8316" i="3"/>
  <c r="H8315" i="3"/>
  <c r="H8314" i="3"/>
  <c r="H8313" i="3"/>
  <c r="H8312" i="3"/>
  <c r="H8311" i="3"/>
  <c r="H8310" i="3"/>
  <c r="H8309" i="3"/>
  <c r="H8308" i="3"/>
  <c r="H8307" i="3"/>
  <c r="H8306" i="3"/>
  <c r="H8305" i="3"/>
  <c r="H8304" i="3"/>
  <c r="H8303" i="3"/>
  <c r="H8302" i="3"/>
  <c r="H8301" i="3"/>
  <c r="H8300" i="3"/>
  <c r="H8299" i="3"/>
  <c r="H8298" i="3"/>
  <c r="H8297" i="3"/>
  <c r="H8296" i="3"/>
  <c r="H8295" i="3"/>
  <c r="H8294" i="3"/>
  <c r="H8293" i="3"/>
  <c r="H8292" i="3"/>
  <c r="H8291" i="3"/>
  <c r="H8290" i="3"/>
  <c r="H8282" i="3"/>
  <c r="H8281" i="3"/>
  <c r="H8280" i="3"/>
  <c r="H8279" i="3"/>
  <c r="H8278" i="3"/>
  <c r="H8277" i="3"/>
  <c r="H8276" i="3"/>
  <c r="H8275" i="3"/>
  <c r="H8274" i="3"/>
  <c r="H8273" i="3"/>
  <c r="H8272" i="3"/>
  <c r="H8271" i="3"/>
  <c r="H8270" i="3"/>
  <c r="H8269" i="3"/>
  <c r="H8268" i="3"/>
  <c r="H8267" i="3"/>
  <c r="H8266" i="3"/>
  <c r="H8265" i="3"/>
  <c r="H8264" i="3"/>
  <c r="H8263" i="3"/>
  <c r="H8262" i="3"/>
  <c r="H8261" i="3"/>
  <c r="H8260" i="3"/>
  <c r="H8259" i="3"/>
  <c r="H8258" i="3"/>
  <c r="H8257" i="3"/>
  <c r="H8256" i="3"/>
  <c r="H8255" i="3"/>
  <c r="H8254" i="3"/>
  <c r="H8253" i="3"/>
  <c r="H8252" i="3"/>
  <c r="H8251" i="3"/>
  <c r="H8250" i="3"/>
  <c r="H8249" i="3"/>
  <c r="H8248" i="3"/>
  <c r="H8247" i="3"/>
  <c r="H8246" i="3"/>
  <c r="H8245" i="3"/>
  <c r="H8244" i="3"/>
  <c r="H8243" i="3"/>
  <c r="H8242" i="3"/>
  <c r="H8241" i="3"/>
  <c r="H8240" i="3"/>
  <c r="H8239" i="3"/>
  <c r="H8238" i="3"/>
  <c r="H8237" i="3"/>
  <c r="H8236" i="3"/>
  <c r="H8235" i="3"/>
  <c r="H8234" i="3"/>
  <c r="H8233" i="3"/>
  <c r="H8232" i="3"/>
  <c r="H8231" i="3"/>
  <c r="H8230" i="3"/>
  <c r="H8229" i="3"/>
  <c r="H8228" i="3"/>
  <c r="H8227" i="3"/>
  <c r="H8226" i="3"/>
  <c r="H8225" i="3"/>
  <c r="H8224" i="3"/>
  <c r="H8223" i="3"/>
  <c r="H8222" i="3"/>
  <c r="H8220" i="3"/>
  <c r="H8219" i="3"/>
  <c r="H8218" i="3"/>
  <c r="H8217" i="3"/>
  <c r="H8216" i="3"/>
  <c r="H8215" i="3"/>
  <c r="H8214" i="3"/>
  <c r="H8213" i="3"/>
  <c r="H8212" i="3"/>
  <c r="H8211" i="3"/>
  <c r="H8210" i="3"/>
  <c r="H8209" i="3"/>
  <c r="H8208" i="3"/>
  <c r="H8207" i="3"/>
  <c r="H8206" i="3"/>
  <c r="H8205" i="3"/>
  <c r="H8204" i="3"/>
  <c r="H8203" i="3"/>
  <c r="H8202" i="3"/>
  <c r="H8201" i="3"/>
  <c r="H8200" i="3"/>
  <c r="H8199" i="3"/>
  <c r="H8198" i="3"/>
  <c r="H8197" i="3"/>
  <c r="H8196" i="3"/>
  <c r="H8195" i="3"/>
  <c r="H8194" i="3"/>
  <c r="H8193" i="3"/>
  <c r="H8192" i="3"/>
  <c r="H8191" i="3"/>
  <c r="H8190" i="3"/>
  <c r="H8189" i="3"/>
  <c r="H8188" i="3"/>
  <c r="H8187" i="3"/>
  <c r="H8186" i="3"/>
  <c r="H8185" i="3"/>
  <c r="H8184" i="3"/>
  <c r="H8183" i="3"/>
  <c r="H8182" i="3"/>
  <c r="H8181" i="3"/>
  <c r="H8180" i="3"/>
  <c r="H8179" i="3"/>
  <c r="H8178" i="3"/>
  <c r="H8177" i="3"/>
  <c r="H8176" i="3"/>
  <c r="H8175" i="3"/>
  <c r="H8174" i="3"/>
  <c r="H8173" i="3"/>
  <c r="H8172" i="3"/>
  <c r="H8171" i="3"/>
  <c r="H8170" i="3"/>
  <c r="H8169" i="3"/>
  <c r="H8168" i="3"/>
  <c r="H8167" i="3"/>
  <c r="H8166" i="3"/>
  <c r="H8165" i="3"/>
  <c r="H8164" i="3"/>
  <c r="H8163" i="3"/>
  <c r="H8162" i="3"/>
  <c r="H8161" i="3"/>
  <c r="H8160" i="3"/>
  <c r="H8159" i="3"/>
  <c r="H8158" i="3"/>
  <c r="H8157" i="3"/>
  <c r="H8156" i="3"/>
  <c r="H8155" i="3"/>
  <c r="H8154" i="3"/>
  <c r="H8153" i="3"/>
  <c r="H8152" i="3"/>
  <c r="H8144" i="3"/>
  <c r="H8143" i="3"/>
  <c r="H8142" i="3"/>
  <c r="H8141" i="3"/>
  <c r="H8140" i="3"/>
  <c r="H8139" i="3"/>
  <c r="H8138" i="3"/>
  <c r="H8137" i="3"/>
  <c r="H8136" i="3"/>
  <c r="H8135" i="3"/>
  <c r="H8134" i="3"/>
  <c r="H8133" i="3"/>
  <c r="H8132" i="3"/>
  <c r="H8131" i="3"/>
  <c r="H8130" i="3"/>
  <c r="H8129" i="3"/>
  <c r="H8128" i="3"/>
  <c r="H8127" i="3"/>
  <c r="H8126" i="3"/>
  <c r="H8125" i="3"/>
  <c r="H8124" i="3"/>
  <c r="H8123" i="3"/>
  <c r="H8122" i="3"/>
  <c r="H8121" i="3"/>
  <c r="H8120" i="3"/>
  <c r="H8119" i="3"/>
  <c r="H8118" i="3"/>
  <c r="H8117" i="3"/>
  <c r="H8116" i="3"/>
  <c r="H8115" i="3"/>
  <c r="H8114" i="3"/>
  <c r="H8113" i="3"/>
  <c r="H8112" i="3"/>
  <c r="H8111" i="3"/>
  <c r="H8110" i="3"/>
  <c r="H8109" i="3"/>
  <c r="H8108" i="3"/>
  <c r="H8107" i="3"/>
  <c r="H8106" i="3"/>
  <c r="H8105" i="3"/>
  <c r="H8104" i="3"/>
  <c r="H8103" i="3"/>
  <c r="H8102" i="3"/>
  <c r="H8101" i="3"/>
  <c r="H8100" i="3"/>
  <c r="H8099" i="3"/>
  <c r="H8098" i="3"/>
  <c r="H8097" i="3"/>
  <c r="H8096" i="3"/>
  <c r="H8095" i="3"/>
  <c r="H8094" i="3"/>
  <c r="H8093" i="3"/>
  <c r="H8092" i="3"/>
  <c r="H8091" i="3"/>
  <c r="H8090" i="3"/>
  <c r="H8089" i="3"/>
  <c r="H8088" i="3"/>
  <c r="H8087" i="3"/>
  <c r="H8086" i="3"/>
  <c r="H8085" i="3"/>
  <c r="H8084" i="3"/>
  <c r="H8082" i="3"/>
  <c r="H8081" i="3"/>
  <c r="H8080" i="3"/>
  <c r="H8079" i="3"/>
  <c r="H8078" i="3"/>
  <c r="H8077" i="3"/>
  <c r="H8076" i="3"/>
  <c r="H8075" i="3"/>
  <c r="H8074" i="3"/>
  <c r="H8073" i="3"/>
  <c r="H8072" i="3"/>
  <c r="H8071" i="3"/>
  <c r="H8070" i="3"/>
  <c r="H8069" i="3"/>
  <c r="H8068" i="3"/>
  <c r="H8067" i="3"/>
  <c r="H8066" i="3"/>
  <c r="H8065" i="3"/>
  <c r="H8064" i="3"/>
  <c r="H8063" i="3"/>
  <c r="H8062" i="3"/>
  <c r="H8061" i="3"/>
  <c r="H8060" i="3"/>
  <c r="H8059" i="3"/>
  <c r="H8058" i="3"/>
  <c r="H8057" i="3"/>
  <c r="H8056" i="3"/>
  <c r="H8055" i="3"/>
  <c r="H8054" i="3"/>
  <c r="H8053" i="3"/>
  <c r="H8052" i="3"/>
  <c r="H8051" i="3"/>
  <c r="H8050" i="3"/>
  <c r="H8049" i="3"/>
  <c r="H8048" i="3"/>
  <c r="H8047" i="3"/>
  <c r="H8046" i="3"/>
  <c r="H8045" i="3"/>
  <c r="H8044" i="3"/>
  <c r="H8043" i="3"/>
  <c r="H8042" i="3"/>
  <c r="H8041" i="3"/>
  <c r="H8040" i="3"/>
  <c r="H8039" i="3"/>
  <c r="H8038" i="3"/>
  <c r="H8037" i="3"/>
  <c r="H8036" i="3"/>
  <c r="H8035" i="3"/>
  <c r="H8034" i="3"/>
  <c r="H8033" i="3"/>
  <c r="H8032" i="3"/>
  <c r="H8031" i="3"/>
  <c r="H8030" i="3"/>
  <c r="H8029" i="3"/>
  <c r="H8028" i="3"/>
  <c r="H8027" i="3"/>
  <c r="H8026" i="3"/>
  <c r="H8025" i="3"/>
  <c r="H8024" i="3"/>
  <c r="H8023" i="3"/>
  <c r="H8022" i="3"/>
  <c r="H8021" i="3"/>
  <c r="H8020" i="3"/>
  <c r="H8019" i="3"/>
  <c r="H8018" i="3"/>
  <c r="H8017" i="3"/>
  <c r="H8016" i="3"/>
  <c r="H8015" i="3"/>
  <c r="H8014" i="3"/>
  <c r="H8006" i="3"/>
  <c r="H8005" i="3"/>
  <c r="H8004" i="3"/>
  <c r="H8003" i="3"/>
  <c r="H8002" i="3"/>
  <c r="H8001" i="3"/>
  <c r="H8000" i="3"/>
  <c r="H7999" i="3"/>
  <c r="H7998" i="3"/>
  <c r="H7997" i="3"/>
  <c r="H7996" i="3"/>
  <c r="H7995" i="3"/>
  <c r="H7994" i="3"/>
  <c r="H7993" i="3"/>
  <c r="H7992" i="3"/>
  <c r="H7991" i="3"/>
  <c r="H7990" i="3"/>
  <c r="H7989" i="3"/>
  <c r="H7988" i="3"/>
  <c r="H7987" i="3"/>
  <c r="H7986" i="3"/>
  <c r="H7985" i="3"/>
  <c r="H7984" i="3"/>
  <c r="H7983" i="3"/>
  <c r="H7982" i="3"/>
  <c r="H7981" i="3"/>
  <c r="H7980" i="3"/>
  <c r="H7979" i="3"/>
  <c r="H7978" i="3"/>
  <c r="H7977" i="3"/>
  <c r="H7976" i="3"/>
  <c r="H7975" i="3"/>
  <c r="H7974" i="3"/>
  <c r="H7973" i="3"/>
  <c r="H7972" i="3"/>
  <c r="H7971" i="3"/>
  <c r="H7970" i="3"/>
  <c r="H7969" i="3"/>
  <c r="H7968" i="3"/>
  <c r="H7967" i="3"/>
  <c r="H7966" i="3"/>
  <c r="H7965" i="3"/>
  <c r="H7964" i="3"/>
  <c r="H7963" i="3"/>
  <c r="H7962" i="3"/>
  <c r="H7961" i="3"/>
  <c r="H7960" i="3"/>
  <c r="H7959" i="3"/>
  <c r="H7958" i="3"/>
  <c r="H7957" i="3"/>
  <c r="H7956" i="3"/>
  <c r="H7955" i="3"/>
  <c r="H7954" i="3"/>
  <c r="H7953" i="3"/>
  <c r="H7952" i="3"/>
  <c r="H7951" i="3"/>
  <c r="H7950" i="3"/>
  <c r="H7949" i="3"/>
  <c r="H7948" i="3"/>
  <c r="H7947" i="3"/>
  <c r="H7946" i="3"/>
  <c r="H7945" i="3"/>
  <c r="H7944" i="3"/>
  <c r="H7943" i="3"/>
  <c r="H7942" i="3"/>
  <c r="H7941" i="3"/>
  <c r="H7940" i="3"/>
  <c r="H7939" i="3"/>
  <c r="H7938" i="3"/>
  <c r="H7937" i="3"/>
  <c r="H7936" i="3"/>
  <c r="H7935" i="3"/>
  <c r="H7934" i="3"/>
  <c r="H7933" i="3"/>
  <c r="H7932" i="3"/>
  <c r="H7931" i="3"/>
  <c r="H7930" i="3"/>
  <c r="H7929" i="3"/>
  <c r="H7928" i="3"/>
  <c r="H7927" i="3"/>
  <c r="H7926" i="3"/>
  <c r="H7925" i="3"/>
  <c r="H7924" i="3"/>
  <c r="H7923" i="3"/>
  <c r="H7922" i="3"/>
  <c r="H7921" i="3"/>
  <c r="H7920" i="3"/>
  <c r="H7919" i="3"/>
  <c r="H7918" i="3"/>
  <c r="H7917" i="3"/>
  <c r="H7916" i="3"/>
  <c r="H7915" i="3"/>
  <c r="H7914" i="3"/>
  <c r="H7913" i="3"/>
  <c r="H7912" i="3"/>
  <c r="H7911" i="3"/>
  <c r="H7910" i="3"/>
  <c r="H7909" i="3"/>
  <c r="H7908" i="3"/>
  <c r="H7907" i="3"/>
  <c r="H7906" i="3"/>
  <c r="H7905" i="3"/>
  <c r="H7904" i="3"/>
  <c r="H7903" i="3"/>
  <c r="H7902" i="3"/>
  <c r="H7901" i="3"/>
  <c r="H7900" i="3"/>
  <c r="H7899" i="3"/>
  <c r="H7898" i="3"/>
  <c r="H7897" i="3"/>
  <c r="H7896" i="3"/>
  <c r="H7895" i="3"/>
  <c r="H7894" i="3"/>
  <c r="H7893" i="3"/>
  <c r="H7892" i="3"/>
  <c r="H7891" i="3"/>
  <c r="H7890" i="3"/>
  <c r="H7889" i="3"/>
  <c r="H7888" i="3"/>
  <c r="H7887" i="3"/>
  <c r="H7886" i="3"/>
  <c r="H7885" i="3"/>
  <c r="H7884" i="3"/>
  <c r="H7883" i="3"/>
  <c r="H7882" i="3"/>
  <c r="H7881" i="3"/>
  <c r="H7880" i="3"/>
  <c r="H7879" i="3"/>
  <c r="H7878" i="3"/>
  <c r="H7877" i="3"/>
  <c r="H7876" i="3"/>
  <c r="H7868" i="3"/>
  <c r="H7867" i="3"/>
  <c r="H7866" i="3"/>
  <c r="H7865" i="3"/>
  <c r="H7864" i="3"/>
  <c r="H7863" i="3"/>
  <c r="H7862" i="3"/>
  <c r="H7861" i="3"/>
  <c r="H7860" i="3"/>
  <c r="H7859" i="3"/>
  <c r="H7858" i="3"/>
  <c r="H7857" i="3"/>
  <c r="H7856" i="3"/>
  <c r="H7855" i="3"/>
  <c r="H7854" i="3"/>
  <c r="H7853" i="3"/>
  <c r="H7852" i="3"/>
  <c r="H7851" i="3"/>
  <c r="H7850" i="3"/>
  <c r="H7849" i="3"/>
  <c r="H7848" i="3"/>
  <c r="H7847" i="3"/>
  <c r="H7846" i="3"/>
  <c r="H7845" i="3"/>
  <c r="H7844" i="3"/>
  <c r="H7843" i="3"/>
  <c r="H7842" i="3"/>
  <c r="H7841" i="3"/>
  <c r="H7840" i="3"/>
  <c r="H7839" i="3"/>
  <c r="H7838" i="3"/>
  <c r="H7837" i="3"/>
  <c r="H7836" i="3"/>
  <c r="H7835" i="3"/>
  <c r="H7834" i="3"/>
  <c r="H7833" i="3"/>
  <c r="H7832" i="3"/>
  <c r="H7831" i="3"/>
  <c r="H7830" i="3"/>
  <c r="H7829" i="3"/>
  <c r="H7828" i="3"/>
  <c r="H7827" i="3"/>
  <c r="H7826" i="3"/>
  <c r="H7825" i="3"/>
  <c r="H7824" i="3"/>
  <c r="H7823" i="3"/>
  <c r="H7822" i="3"/>
  <c r="H7821" i="3"/>
  <c r="H7820" i="3"/>
  <c r="H7819" i="3"/>
  <c r="H7818" i="3"/>
  <c r="H7817" i="3"/>
  <c r="H7816" i="3"/>
  <c r="H7815" i="3"/>
  <c r="H7814" i="3"/>
  <c r="H7813" i="3"/>
  <c r="H7812" i="3"/>
  <c r="H7811" i="3"/>
  <c r="H7810" i="3"/>
  <c r="H7809" i="3"/>
  <c r="H7808" i="3"/>
  <c r="H7806" i="3"/>
  <c r="H7805" i="3"/>
  <c r="H7804" i="3"/>
  <c r="H7803" i="3"/>
  <c r="H7802" i="3"/>
  <c r="H7801" i="3"/>
  <c r="H7800" i="3"/>
  <c r="H7799" i="3"/>
  <c r="H7798" i="3"/>
  <c r="H7797" i="3"/>
  <c r="H7796" i="3"/>
  <c r="H7795" i="3"/>
  <c r="H7794" i="3"/>
  <c r="H7793" i="3"/>
  <c r="H7792" i="3"/>
  <c r="H7791" i="3"/>
  <c r="H7790" i="3"/>
  <c r="H7789" i="3"/>
  <c r="H7788" i="3"/>
  <c r="H7787" i="3"/>
  <c r="H7786" i="3"/>
  <c r="H7785" i="3"/>
  <c r="H7784" i="3"/>
  <c r="H7783" i="3"/>
  <c r="H7782" i="3"/>
  <c r="H7781" i="3"/>
  <c r="H7780" i="3"/>
  <c r="H7779" i="3"/>
  <c r="H7778" i="3"/>
  <c r="H7777" i="3"/>
  <c r="H7776" i="3"/>
  <c r="H7775" i="3"/>
  <c r="H7774" i="3"/>
  <c r="H7773" i="3"/>
  <c r="H7772" i="3"/>
  <c r="H7771" i="3"/>
  <c r="H7770" i="3"/>
  <c r="H7769" i="3"/>
  <c r="H7768" i="3"/>
  <c r="H7767" i="3"/>
  <c r="H7766" i="3"/>
  <c r="H7765" i="3"/>
  <c r="H7764" i="3"/>
  <c r="H7763" i="3"/>
  <c r="H7762" i="3"/>
  <c r="H7761" i="3"/>
  <c r="H7760" i="3"/>
  <c r="H7759" i="3"/>
  <c r="H7758" i="3"/>
  <c r="H7757" i="3"/>
  <c r="H7756" i="3"/>
  <c r="H7755" i="3"/>
  <c r="H7754" i="3"/>
  <c r="H7753" i="3"/>
  <c r="H7752" i="3"/>
  <c r="H7751" i="3"/>
  <c r="H7750" i="3"/>
  <c r="H7749" i="3"/>
  <c r="H7748" i="3"/>
  <c r="H7747" i="3"/>
  <c r="H7746" i="3"/>
  <c r="H7745" i="3"/>
  <c r="H7744" i="3"/>
  <c r="H7743" i="3"/>
  <c r="H7742" i="3"/>
  <c r="H7741" i="3"/>
  <c r="H7740" i="3"/>
  <c r="H7739" i="3"/>
  <c r="H7738" i="3"/>
  <c r="H7730" i="3"/>
  <c r="H7729" i="3"/>
  <c r="H7728" i="3"/>
  <c r="H7727" i="3"/>
  <c r="H7726" i="3"/>
  <c r="H7725" i="3"/>
  <c r="H7724" i="3"/>
  <c r="H7723" i="3"/>
  <c r="H7722" i="3"/>
  <c r="H7721" i="3"/>
  <c r="H7720" i="3"/>
  <c r="H7719" i="3"/>
  <c r="H7718" i="3"/>
  <c r="H7717" i="3"/>
  <c r="H7716" i="3"/>
  <c r="H7715" i="3"/>
  <c r="H7714" i="3"/>
  <c r="H7713" i="3"/>
  <c r="H7712" i="3"/>
  <c r="H7711" i="3"/>
  <c r="H7710" i="3"/>
  <c r="H7709" i="3"/>
  <c r="H7708" i="3"/>
  <c r="H7707" i="3"/>
  <c r="H7706" i="3"/>
  <c r="H7705" i="3"/>
  <c r="H7704" i="3"/>
  <c r="H7703" i="3"/>
  <c r="H7702" i="3"/>
  <c r="H7701" i="3"/>
  <c r="H7700" i="3"/>
  <c r="H7699" i="3"/>
  <c r="H7698" i="3"/>
  <c r="H7697" i="3"/>
  <c r="H7696" i="3"/>
  <c r="H7695" i="3"/>
  <c r="H7694" i="3"/>
  <c r="H7693" i="3"/>
  <c r="H7692" i="3"/>
  <c r="H7691" i="3"/>
  <c r="H7690" i="3"/>
  <c r="H7689" i="3"/>
  <c r="H7688" i="3"/>
  <c r="H7687" i="3"/>
  <c r="H7686" i="3"/>
  <c r="H7685" i="3"/>
  <c r="H7684" i="3"/>
  <c r="H7683" i="3"/>
  <c r="H7682" i="3"/>
  <c r="H7681" i="3"/>
  <c r="H7680" i="3"/>
  <c r="H7679" i="3"/>
  <c r="H7678" i="3"/>
  <c r="H7677" i="3"/>
  <c r="H7676" i="3"/>
  <c r="H7675" i="3"/>
  <c r="H7674" i="3"/>
  <c r="H7673" i="3"/>
  <c r="H7672" i="3"/>
  <c r="H7671" i="3"/>
  <c r="H7670" i="3"/>
  <c r="H7668" i="3"/>
  <c r="H7667" i="3"/>
  <c r="H7666" i="3"/>
  <c r="H7665" i="3"/>
  <c r="H7664" i="3"/>
  <c r="H7663" i="3"/>
  <c r="H7662" i="3"/>
  <c r="H7661" i="3"/>
  <c r="H7660" i="3"/>
  <c r="H7659" i="3"/>
  <c r="H7658" i="3"/>
  <c r="H7657" i="3"/>
  <c r="H7656" i="3"/>
  <c r="H7655" i="3"/>
  <c r="H7654" i="3"/>
  <c r="H7653" i="3"/>
  <c r="H7652" i="3"/>
  <c r="H7651" i="3"/>
  <c r="H7650" i="3"/>
  <c r="H7649" i="3"/>
  <c r="H7648" i="3"/>
  <c r="H7647" i="3"/>
  <c r="H7646" i="3"/>
  <c r="H7645" i="3"/>
  <c r="H7644" i="3"/>
  <c r="H7643" i="3"/>
  <c r="H7642" i="3"/>
  <c r="H7641" i="3"/>
  <c r="H7640" i="3"/>
  <c r="H7639" i="3"/>
  <c r="H7638" i="3"/>
  <c r="H7637" i="3"/>
  <c r="H7636" i="3"/>
  <c r="H7635" i="3"/>
  <c r="H7634" i="3"/>
  <c r="H7633" i="3"/>
  <c r="H7632" i="3"/>
  <c r="H7631" i="3"/>
  <c r="H7630" i="3"/>
  <c r="H7629" i="3"/>
  <c r="H7628" i="3"/>
  <c r="H7627" i="3"/>
  <c r="H7626" i="3"/>
  <c r="H7625" i="3"/>
  <c r="H7624" i="3"/>
  <c r="H7623" i="3"/>
  <c r="H7622" i="3"/>
  <c r="H7621" i="3"/>
  <c r="H7620" i="3"/>
  <c r="H7619" i="3"/>
  <c r="H7618" i="3"/>
  <c r="H7617" i="3"/>
  <c r="H7616" i="3"/>
  <c r="H7615" i="3"/>
  <c r="H7614" i="3"/>
  <c r="H7613" i="3"/>
  <c r="H7612" i="3"/>
  <c r="H7611" i="3"/>
  <c r="H7610" i="3"/>
  <c r="H7609" i="3"/>
  <c r="H7608" i="3"/>
  <c r="H7607" i="3"/>
  <c r="H7606" i="3"/>
  <c r="H7605" i="3"/>
  <c r="H7604" i="3"/>
  <c r="H7603" i="3"/>
  <c r="H7602" i="3"/>
  <c r="H7601" i="3"/>
  <c r="H7600" i="3"/>
  <c r="H7592" i="3"/>
  <c r="H7591" i="3"/>
  <c r="H7590" i="3"/>
  <c r="H7589" i="3"/>
  <c r="H7588" i="3"/>
  <c r="H7587" i="3"/>
  <c r="H7586" i="3"/>
  <c r="H7585" i="3"/>
  <c r="H7584" i="3"/>
  <c r="H7583" i="3"/>
  <c r="H7582" i="3"/>
  <c r="H7581" i="3"/>
  <c r="H7580" i="3"/>
  <c r="H7579" i="3"/>
  <c r="H7578" i="3"/>
  <c r="H7577" i="3"/>
  <c r="H7576" i="3"/>
  <c r="H7575" i="3"/>
  <c r="H7574" i="3"/>
  <c r="H7573" i="3"/>
  <c r="H7572" i="3"/>
  <c r="H7571" i="3"/>
  <c r="H7570" i="3"/>
  <c r="H7569" i="3"/>
  <c r="H7568" i="3"/>
  <c r="H7567" i="3"/>
  <c r="H7566" i="3"/>
  <c r="H7565" i="3"/>
  <c r="H7564" i="3"/>
  <c r="H7563" i="3"/>
  <c r="H7562" i="3"/>
  <c r="H7561" i="3"/>
  <c r="H7560" i="3"/>
  <c r="H7559" i="3"/>
  <c r="H7558" i="3"/>
  <c r="H7557" i="3"/>
  <c r="H7556" i="3"/>
  <c r="H7555" i="3"/>
  <c r="H7554" i="3"/>
  <c r="H7553" i="3"/>
  <c r="H7552" i="3"/>
  <c r="H7551" i="3"/>
  <c r="H7550" i="3"/>
  <c r="H7549" i="3"/>
  <c r="H7548" i="3"/>
  <c r="H7547" i="3"/>
  <c r="H7546" i="3"/>
  <c r="H7545" i="3"/>
  <c r="H7544" i="3"/>
  <c r="H7543" i="3"/>
  <c r="H7542" i="3"/>
  <c r="H7541" i="3"/>
  <c r="H7540" i="3"/>
  <c r="H7539" i="3"/>
  <c r="H7538" i="3"/>
  <c r="H7537" i="3"/>
  <c r="H7536" i="3"/>
  <c r="H7535" i="3"/>
  <c r="H7534" i="3"/>
  <c r="H7533" i="3"/>
  <c r="H7532" i="3"/>
  <c r="H7530" i="3"/>
  <c r="H7529" i="3"/>
  <c r="H7528" i="3"/>
  <c r="H7527" i="3"/>
  <c r="H7526" i="3"/>
  <c r="H7525" i="3"/>
  <c r="H7524" i="3"/>
  <c r="H7523" i="3"/>
  <c r="H7522" i="3"/>
  <c r="H7521" i="3"/>
  <c r="H7520" i="3"/>
  <c r="H7519" i="3"/>
  <c r="H7518" i="3"/>
  <c r="H7517" i="3"/>
  <c r="H7516" i="3"/>
  <c r="H7515" i="3"/>
  <c r="H7514" i="3"/>
  <c r="H7513" i="3"/>
  <c r="H7512" i="3"/>
  <c r="H7511" i="3"/>
  <c r="H7510" i="3"/>
  <c r="H7509" i="3"/>
  <c r="H7508" i="3"/>
  <c r="H7507" i="3"/>
  <c r="H7506" i="3"/>
  <c r="H7505" i="3"/>
  <c r="H7504" i="3"/>
  <c r="H7503" i="3"/>
  <c r="H7502" i="3"/>
  <c r="H7501" i="3"/>
  <c r="H7500" i="3"/>
  <c r="H7499" i="3"/>
  <c r="H7498" i="3"/>
  <c r="H7497" i="3"/>
  <c r="H7496" i="3"/>
  <c r="H7495" i="3"/>
  <c r="H7494" i="3"/>
  <c r="H7493" i="3"/>
  <c r="H7492" i="3"/>
  <c r="H7491" i="3"/>
  <c r="H7490" i="3"/>
  <c r="H7489" i="3"/>
  <c r="H7488" i="3"/>
  <c r="H7487" i="3"/>
  <c r="H7486" i="3"/>
  <c r="H7485" i="3"/>
  <c r="H7484" i="3"/>
  <c r="H7483" i="3"/>
  <c r="H7482" i="3"/>
  <c r="H7481" i="3"/>
  <c r="H7480" i="3"/>
  <c r="H7479" i="3"/>
  <c r="H7478" i="3"/>
  <c r="H7477" i="3"/>
  <c r="H7476" i="3"/>
  <c r="H7475" i="3"/>
  <c r="H7474" i="3"/>
  <c r="H7473" i="3"/>
  <c r="H7472" i="3"/>
  <c r="H7471" i="3"/>
  <c r="H7470" i="3"/>
  <c r="H7469" i="3"/>
  <c r="H7468" i="3"/>
  <c r="H7467" i="3"/>
  <c r="H7466" i="3"/>
  <c r="H7465" i="3"/>
  <c r="H7464" i="3"/>
  <c r="H7463" i="3"/>
  <c r="H7462" i="3"/>
  <c r="H7454" i="3"/>
  <c r="H7453" i="3"/>
  <c r="H7452" i="3"/>
  <c r="H7451" i="3"/>
  <c r="H7450" i="3"/>
  <c r="H7449" i="3"/>
  <c r="H7448" i="3"/>
  <c r="H7447" i="3"/>
  <c r="H7446" i="3"/>
  <c r="H7445" i="3"/>
  <c r="H7444" i="3"/>
  <c r="H7443" i="3"/>
  <c r="H7442" i="3"/>
  <c r="H7441" i="3"/>
  <c r="H7440" i="3"/>
  <c r="H7439" i="3"/>
  <c r="H7438" i="3"/>
  <c r="H7437" i="3"/>
  <c r="H7436" i="3"/>
  <c r="H7435" i="3"/>
  <c r="H7434" i="3"/>
  <c r="H7433" i="3"/>
  <c r="H7432" i="3"/>
  <c r="H7431" i="3"/>
  <c r="H7430" i="3"/>
  <c r="H7429" i="3"/>
  <c r="H7428" i="3"/>
  <c r="H7427" i="3"/>
  <c r="H7426" i="3"/>
  <c r="H7425" i="3"/>
  <c r="H7424" i="3"/>
  <c r="H7423" i="3"/>
  <c r="H7422" i="3"/>
  <c r="H7421" i="3"/>
  <c r="H7420" i="3"/>
  <c r="H7419" i="3"/>
  <c r="H7418" i="3"/>
  <c r="H7417" i="3"/>
  <c r="H7416" i="3"/>
  <c r="H7415" i="3"/>
  <c r="H7414" i="3"/>
  <c r="H7413" i="3"/>
  <c r="H7412" i="3"/>
  <c r="H7411" i="3"/>
  <c r="H7410" i="3"/>
  <c r="H7409" i="3"/>
  <c r="H7408" i="3"/>
  <c r="H7407" i="3"/>
  <c r="H7406" i="3"/>
  <c r="H7405" i="3"/>
  <c r="H7404" i="3"/>
  <c r="H7403" i="3"/>
  <c r="H7402" i="3"/>
  <c r="H7401" i="3"/>
  <c r="H7400" i="3"/>
  <c r="H7399" i="3"/>
  <c r="H7398" i="3"/>
  <c r="H7397" i="3"/>
  <c r="H7396" i="3"/>
  <c r="H7395" i="3"/>
  <c r="H7394" i="3"/>
  <c r="H7392" i="3"/>
  <c r="H7391" i="3"/>
  <c r="H7390" i="3"/>
  <c r="H7389" i="3"/>
  <c r="H7388" i="3"/>
  <c r="H7387" i="3"/>
  <c r="H7386" i="3"/>
  <c r="H7385" i="3"/>
  <c r="H7384" i="3"/>
  <c r="H7383" i="3"/>
  <c r="H7382" i="3"/>
  <c r="H7381" i="3"/>
  <c r="H7380" i="3"/>
  <c r="H7379" i="3"/>
  <c r="H7378" i="3"/>
  <c r="H7377" i="3"/>
  <c r="H7376" i="3"/>
  <c r="H7375" i="3"/>
  <c r="H7374" i="3"/>
  <c r="H7373" i="3"/>
  <c r="H7372" i="3"/>
  <c r="H7371" i="3"/>
  <c r="H7370" i="3"/>
  <c r="H7369" i="3"/>
  <c r="H7368" i="3"/>
  <c r="H7367" i="3"/>
  <c r="H7366" i="3"/>
  <c r="H7365" i="3"/>
  <c r="H7364" i="3"/>
  <c r="H7363" i="3"/>
  <c r="H7362" i="3"/>
  <c r="H7361" i="3"/>
  <c r="H7360" i="3"/>
  <c r="H7359" i="3"/>
  <c r="H7358" i="3"/>
  <c r="H7357" i="3"/>
  <c r="H7356" i="3"/>
  <c r="H7355" i="3"/>
  <c r="H7354" i="3"/>
  <c r="H7353" i="3"/>
  <c r="H7352" i="3"/>
  <c r="H7351" i="3"/>
  <c r="H7350" i="3"/>
  <c r="H7349" i="3"/>
  <c r="H7348" i="3"/>
  <c r="H7347" i="3"/>
  <c r="H7346" i="3"/>
  <c r="H7345" i="3"/>
  <c r="H7344" i="3"/>
  <c r="H7343" i="3"/>
  <c r="H7342" i="3"/>
  <c r="H7341" i="3"/>
  <c r="H7340" i="3"/>
  <c r="H7339" i="3"/>
  <c r="H7338" i="3"/>
  <c r="H7337" i="3"/>
  <c r="H7336" i="3"/>
  <c r="H7335" i="3"/>
  <c r="H7334" i="3"/>
  <c r="H7333" i="3"/>
  <c r="H7332" i="3"/>
  <c r="H7331" i="3"/>
  <c r="H7330" i="3"/>
  <c r="H7329" i="3"/>
  <c r="H7328" i="3"/>
  <c r="H7327" i="3"/>
  <c r="H7326" i="3"/>
  <c r="H7325" i="3"/>
  <c r="H7324" i="3"/>
  <c r="H7316" i="3"/>
  <c r="H7315" i="3"/>
  <c r="H7314" i="3"/>
  <c r="H7313" i="3"/>
  <c r="H7312" i="3"/>
  <c r="H7311" i="3"/>
  <c r="H7310" i="3"/>
  <c r="H7309" i="3"/>
  <c r="H7308" i="3"/>
  <c r="H7307" i="3"/>
  <c r="H7306" i="3"/>
  <c r="H7305" i="3"/>
  <c r="H7304" i="3"/>
  <c r="H7303" i="3"/>
  <c r="H7302" i="3"/>
  <c r="H7301" i="3"/>
  <c r="H7300" i="3"/>
  <c r="H7299" i="3"/>
  <c r="H7298" i="3"/>
  <c r="H7297" i="3"/>
  <c r="H7296" i="3"/>
  <c r="H7295" i="3"/>
  <c r="H7294" i="3"/>
  <c r="H7293" i="3"/>
  <c r="H7292" i="3"/>
  <c r="H7291" i="3"/>
  <c r="H7290" i="3"/>
  <c r="H7289" i="3"/>
  <c r="H7288" i="3"/>
  <c r="H7287" i="3"/>
  <c r="H7286" i="3"/>
  <c r="H7285" i="3"/>
  <c r="H7284" i="3"/>
  <c r="H7283" i="3"/>
  <c r="H7282" i="3"/>
  <c r="H7281" i="3"/>
  <c r="H7280" i="3"/>
  <c r="H7279" i="3"/>
  <c r="H7278" i="3"/>
  <c r="H7277" i="3"/>
  <c r="H7276" i="3"/>
  <c r="H7275" i="3"/>
  <c r="H7274" i="3"/>
  <c r="H7273" i="3"/>
  <c r="H7272" i="3"/>
  <c r="H7271" i="3"/>
  <c r="H7270" i="3"/>
  <c r="H7269" i="3"/>
  <c r="H7268" i="3"/>
  <c r="H7267" i="3"/>
  <c r="H7266" i="3"/>
  <c r="H7265" i="3"/>
  <c r="H7264" i="3"/>
  <c r="H7263" i="3"/>
  <c r="H7262" i="3"/>
  <c r="H7261" i="3"/>
  <c r="H7260" i="3"/>
  <c r="H7259" i="3"/>
  <c r="H7258" i="3"/>
  <c r="H7257" i="3"/>
  <c r="H7256" i="3"/>
  <c r="H7254" i="3"/>
  <c r="H7253" i="3"/>
  <c r="H7252" i="3"/>
  <c r="H7251" i="3"/>
  <c r="H7250" i="3"/>
  <c r="H7249" i="3"/>
  <c r="H7248" i="3"/>
  <c r="H7247" i="3"/>
  <c r="H7246" i="3"/>
  <c r="H7245" i="3"/>
  <c r="H7244" i="3"/>
  <c r="H7243" i="3"/>
  <c r="H7242" i="3"/>
  <c r="H7241" i="3"/>
  <c r="H7240" i="3"/>
  <c r="H7239" i="3"/>
  <c r="H7238" i="3"/>
  <c r="H7237" i="3"/>
  <c r="H7236" i="3"/>
  <c r="H7235" i="3"/>
  <c r="H7234" i="3"/>
  <c r="H7233" i="3"/>
  <c r="H7232" i="3"/>
  <c r="H7231" i="3"/>
  <c r="H7230" i="3"/>
  <c r="H7229" i="3"/>
  <c r="H7228" i="3"/>
  <c r="H7227" i="3"/>
  <c r="H7226" i="3"/>
  <c r="H7225" i="3"/>
  <c r="H7224" i="3"/>
  <c r="H7223" i="3"/>
  <c r="H7222" i="3"/>
  <c r="H7221" i="3"/>
  <c r="H7220" i="3"/>
  <c r="H7219" i="3"/>
  <c r="H7218" i="3"/>
  <c r="H7217" i="3"/>
  <c r="H7216" i="3"/>
  <c r="H7215" i="3"/>
  <c r="H7214" i="3"/>
  <c r="H7213" i="3"/>
  <c r="H7212" i="3"/>
  <c r="H7211" i="3"/>
  <c r="H7210" i="3"/>
  <c r="H7209" i="3"/>
  <c r="H7208" i="3"/>
  <c r="H7207" i="3"/>
  <c r="H7206" i="3"/>
  <c r="H7205" i="3"/>
  <c r="H7204" i="3"/>
  <c r="H7203" i="3"/>
  <c r="H7202" i="3"/>
  <c r="H7201" i="3"/>
  <c r="H7200" i="3"/>
  <c r="H7199" i="3"/>
  <c r="H7198" i="3"/>
  <c r="H7197" i="3"/>
  <c r="H7196" i="3"/>
  <c r="H7195" i="3"/>
  <c r="H7194" i="3"/>
  <c r="H7193" i="3"/>
  <c r="H7192" i="3"/>
  <c r="H7191" i="3"/>
  <c r="H7190" i="3"/>
  <c r="H7189" i="3"/>
  <c r="H7188" i="3"/>
  <c r="H7187" i="3"/>
  <c r="H7186" i="3"/>
  <c r="H7178" i="3"/>
  <c r="H7177" i="3"/>
  <c r="H7176" i="3"/>
  <c r="H7175" i="3"/>
  <c r="H7174" i="3"/>
  <c r="H7173" i="3"/>
  <c r="H7172" i="3"/>
  <c r="H7171" i="3"/>
  <c r="H7170" i="3"/>
  <c r="H7169" i="3"/>
  <c r="H7168" i="3"/>
  <c r="H7167" i="3"/>
  <c r="H7166" i="3"/>
  <c r="H7165" i="3"/>
  <c r="H7164" i="3"/>
  <c r="H7163" i="3"/>
  <c r="H7162" i="3"/>
  <c r="H7161" i="3"/>
  <c r="H7160" i="3"/>
  <c r="H7159" i="3"/>
  <c r="H7158" i="3"/>
  <c r="H7157" i="3"/>
  <c r="H7156" i="3"/>
  <c r="H7155" i="3"/>
  <c r="H7154" i="3"/>
  <c r="H7153" i="3"/>
  <c r="H7152" i="3"/>
  <c r="H7151" i="3"/>
  <c r="H7150" i="3"/>
  <c r="H7149" i="3"/>
  <c r="H7148" i="3"/>
  <c r="H7147" i="3"/>
  <c r="H7146" i="3"/>
  <c r="H7145" i="3"/>
  <c r="H7144" i="3"/>
  <c r="H7143" i="3"/>
  <c r="H7142" i="3"/>
  <c r="H7141" i="3"/>
  <c r="H7140" i="3"/>
  <c r="H7139" i="3"/>
  <c r="H7138" i="3"/>
  <c r="H7137" i="3"/>
  <c r="H7136" i="3"/>
  <c r="H7135" i="3"/>
  <c r="H7134" i="3"/>
  <c r="H7133" i="3"/>
  <c r="H7132" i="3"/>
  <c r="H7131" i="3"/>
  <c r="H7130" i="3"/>
  <c r="H7129" i="3"/>
  <c r="H7128" i="3"/>
  <c r="H7127" i="3"/>
  <c r="H7126" i="3"/>
  <c r="H7125" i="3"/>
  <c r="H7124" i="3"/>
  <c r="H7123" i="3"/>
  <c r="H7122" i="3"/>
  <c r="H7121" i="3"/>
  <c r="H7120" i="3"/>
  <c r="H7119" i="3"/>
  <c r="H7118" i="3"/>
  <c r="H7116" i="3"/>
  <c r="H7115" i="3"/>
  <c r="H7114" i="3"/>
  <c r="H7113" i="3"/>
  <c r="H7112" i="3"/>
  <c r="H7111" i="3"/>
  <c r="H7110" i="3"/>
  <c r="H7109" i="3"/>
  <c r="H7108" i="3"/>
  <c r="H7107" i="3"/>
  <c r="H7106" i="3"/>
  <c r="H7105" i="3"/>
  <c r="H7104" i="3"/>
  <c r="H7103" i="3"/>
  <c r="H7102" i="3"/>
  <c r="H7101" i="3"/>
  <c r="H7100" i="3"/>
  <c r="H7099" i="3"/>
  <c r="H7098" i="3"/>
  <c r="H7097" i="3"/>
  <c r="H7096" i="3"/>
  <c r="H7095" i="3"/>
  <c r="H7094" i="3"/>
  <c r="H7093" i="3"/>
  <c r="H7092" i="3"/>
  <c r="H7091" i="3"/>
  <c r="H7090" i="3"/>
  <c r="H7089" i="3"/>
  <c r="H7088" i="3"/>
  <c r="H7087" i="3"/>
  <c r="H7086" i="3"/>
  <c r="H7085" i="3"/>
  <c r="H7084" i="3"/>
  <c r="H7083" i="3"/>
  <c r="H7082" i="3"/>
  <c r="H7081" i="3"/>
  <c r="H7080" i="3"/>
  <c r="H7079" i="3"/>
  <c r="H7078" i="3"/>
  <c r="H7077" i="3"/>
  <c r="H7076" i="3"/>
  <c r="H7075" i="3"/>
  <c r="H7074" i="3"/>
  <c r="H7073" i="3"/>
  <c r="H7072" i="3"/>
  <c r="H7071" i="3"/>
  <c r="H7070" i="3"/>
  <c r="H7069" i="3"/>
  <c r="H7068" i="3"/>
  <c r="H7067" i="3"/>
  <c r="H7066" i="3"/>
  <c r="H7065" i="3"/>
  <c r="H7064" i="3"/>
  <c r="H7063" i="3"/>
  <c r="H7062" i="3"/>
  <c r="H7061" i="3"/>
  <c r="H7060" i="3"/>
  <c r="H7059" i="3"/>
  <c r="H7058" i="3"/>
  <c r="H7057" i="3"/>
  <c r="H7056" i="3"/>
  <c r="H7055" i="3"/>
  <c r="H7054" i="3"/>
  <c r="H7053" i="3"/>
  <c r="H7052" i="3"/>
  <c r="H7051" i="3"/>
  <c r="H7050" i="3"/>
  <c r="H7049" i="3"/>
  <c r="H7048" i="3"/>
  <c r="H7040" i="3"/>
  <c r="H7039" i="3"/>
  <c r="H7038" i="3"/>
  <c r="H7037" i="3"/>
  <c r="H7036" i="3"/>
  <c r="H7035" i="3"/>
  <c r="H7034" i="3"/>
  <c r="H7033" i="3"/>
  <c r="H7032" i="3"/>
  <c r="H7031" i="3"/>
  <c r="H7030" i="3"/>
  <c r="H7029" i="3"/>
  <c r="H7028" i="3"/>
  <c r="H7027" i="3"/>
  <c r="H7026" i="3"/>
  <c r="H7025" i="3"/>
  <c r="H7024" i="3"/>
  <c r="H7023" i="3"/>
  <c r="H7022" i="3"/>
  <c r="H7021" i="3"/>
  <c r="H7020" i="3"/>
  <c r="H7019" i="3"/>
  <c r="H7018" i="3"/>
  <c r="H7017" i="3"/>
  <c r="H7016" i="3"/>
  <c r="H7015" i="3"/>
  <c r="H7014" i="3"/>
  <c r="H7013" i="3"/>
  <c r="H7012" i="3"/>
  <c r="H7011" i="3"/>
  <c r="H7010" i="3"/>
  <c r="H7009" i="3"/>
  <c r="H7008" i="3"/>
  <c r="H7007" i="3"/>
  <c r="H7006" i="3"/>
  <c r="H7005" i="3"/>
  <c r="H7004" i="3"/>
  <c r="H7003" i="3"/>
  <c r="H7002" i="3"/>
  <c r="H7001" i="3"/>
  <c r="H7000" i="3"/>
  <c r="H6999" i="3"/>
  <c r="H6998" i="3"/>
  <c r="H6997" i="3"/>
  <c r="H6996" i="3"/>
  <c r="H6995" i="3"/>
  <c r="H6994" i="3"/>
  <c r="H6993" i="3"/>
  <c r="H6992" i="3"/>
  <c r="H6991" i="3"/>
  <c r="H6990" i="3"/>
  <c r="H6989" i="3"/>
  <c r="H6988" i="3"/>
  <c r="H6987" i="3"/>
  <c r="H6986" i="3"/>
  <c r="H6985" i="3"/>
  <c r="H6984" i="3"/>
  <c r="H6983" i="3"/>
  <c r="H6982" i="3"/>
  <c r="H6981" i="3"/>
  <c r="H6980" i="3"/>
  <c r="H6978" i="3"/>
  <c r="H6977" i="3"/>
  <c r="H6976" i="3"/>
  <c r="H6975" i="3"/>
  <c r="H6974" i="3"/>
  <c r="H6973" i="3"/>
  <c r="H6972" i="3"/>
  <c r="H6971" i="3"/>
  <c r="H6970" i="3"/>
  <c r="H6969" i="3"/>
  <c r="H6968" i="3"/>
  <c r="H6967" i="3"/>
  <c r="H6966" i="3"/>
  <c r="H6965" i="3"/>
  <c r="H6964" i="3"/>
  <c r="H6963" i="3"/>
  <c r="H6962" i="3"/>
  <c r="H6961" i="3"/>
  <c r="H6960" i="3"/>
  <c r="H6959" i="3"/>
  <c r="H6958" i="3"/>
  <c r="H6957" i="3"/>
  <c r="H6956" i="3"/>
  <c r="H6955" i="3"/>
  <c r="H6954" i="3"/>
  <c r="H6953" i="3"/>
  <c r="H6952" i="3"/>
  <c r="H6951" i="3"/>
  <c r="H6950" i="3"/>
  <c r="H6949" i="3"/>
  <c r="H6948" i="3"/>
  <c r="H6947" i="3"/>
  <c r="H6946" i="3"/>
  <c r="H6945" i="3"/>
  <c r="H6944" i="3"/>
  <c r="H6943" i="3"/>
  <c r="H6942" i="3"/>
  <c r="H6941" i="3"/>
  <c r="H6940" i="3"/>
  <c r="H6939" i="3"/>
  <c r="H6938" i="3"/>
  <c r="H6937" i="3"/>
  <c r="H6936" i="3"/>
  <c r="H6935" i="3"/>
  <c r="H6934" i="3"/>
  <c r="H6933" i="3"/>
  <c r="H6932" i="3"/>
  <c r="H6931" i="3"/>
  <c r="H6930" i="3"/>
  <c r="H6929" i="3"/>
  <c r="H6928" i="3"/>
  <c r="H6927" i="3"/>
  <c r="H6926" i="3"/>
  <c r="H6925" i="3"/>
  <c r="H6924" i="3"/>
  <c r="H6923" i="3"/>
  <c r="H6922" i="3"/>
  <c r="H6921" i="3"/>
  <c r="H6920" i="3"/>
  <c r="H6919" i="3"/>
  <c r="H6918" i="3"/>
  <c r="H6917" i="3"/>
  <c r="H6916" i="3"/>
  <c r="H6915" i="3"/>
  <c r="H6914" i="3"/>
  <c r="H6913" i="3"/>
  <c r="H6912" i="3"/>
  <c r="H6911" i="3"/>
  <c r="H6910" i="3"/>
  <c r="H6902" i="3"/>
  <c r="H6901" i="3"/>
  <c r="H6900" i="3"/>
  <c r="H6899" i="3"/>
  <c r="H6898" i="3"/>
  <c r="H6897" i="3"/>
  <c r="H6896" i="3"/>
  <c r="H6895" i="3"/>
  <c r="H6894" i="3"/>
  <c r="H6893" i="3"/>
  <c r="H6892" i="3"/>
  <c r="H6891" i="3"/>
  <c r="H6890" i="3"/>
  <c r="H6889" i="3"/>
  <c r="H6888" i="3"/>
  <c r="H6887" i="3"/>
  <c r="H6886" i="3"/>
  <c r="H6885" i="3"/>
  <c r="H6884" i="3"/>
  <c r="H6883" i="3"/>
  <c r="H6882" i="3"/>
  <c r="H6881" i="3"/>
  <c r="H6880" i="3"/>
  <c r="H6879" i="3"/>
  <c r="H6878" i="3"/>
  <c r="H6877" i="3"/>
  <c r="H6876" i="3"/>
  <c r="H6875" i="3"/>
  <c r="H6874" i="3"/>
  <c r="H6873" i="3"/>
  <c r="H6872" i="3"/>
  <c r="H6871" i="3"/>
  <c r="H6870" i="3"/>
  <c r="H6869" i="3"/>
  <c r="H6868" i="3"/>
  <c r="H6867" i="3"/>
  <c r="H6866" i="3"/>
  <c r="H6865" i="3"/>
  <c r="H6864" i="3"/>
  <c r="H6863" i="3"/>
  <c r="H6862" i="3"/>
  <c r="H6861" i="3"/>
  <c r="H6860" i="3"/>
  <c r="H6859" i="3"/>
  <c r="H6858" i="3"/>
  <c r="H6857" i="3"/>
  <c r="H6856" i="3"/>
  <c r="H6855" i="3"/>
  <c r="H6854" i="3"/>
  <c r="H6853" i="3"/>
  <c r="H6852" i="3"/>
  <c r="H6851" i="3"/>
  <c r="H6850" i="3"/>
  <c r="H6849" i="3"/>
  <c r="H6848" i="3"/>
  <c r="H6847" i="3"/>
  <c r="H6846" i="3"/>
  <c r="H6845" i="3"/>
  <c r="H6844" i="3"/>
  <c r="H6843" i="3"/>
  <c r="H6842" i="3"/>
  <c r="H6840" i="3"/>
  <c r="H6839" i="3"/>
  <c r="H6838" i="3"/>
  <c r="H6837" i="3"/>
  <c r="H6836" i="3"/>
  <c r="H6835" i="3"/>
  <c r="H6834" i="3"/>
  <c r="H6833" i="3"/>
  <c r="H6832" i="3"/>
  <c r="H6831" i="3"/>
  <c r="H6830" i="3"/>
  <c r="H6829" i="3"/>
  <c r="H6828" i="3"/>
  <c r="H6827" i="3"/>
  <c r="H6826" i="3"/>
  <c r="H6825" i="3"/>
  <c r="H6824" i="3"/>
  <c r="H6823" i="3"/>
  <c r="H6822" i="3"/>
  <c r="H6821" i="3"/>
  <c r="H6820" i="3"/>
  <c r="H6819" i="3"/>
  <c r="H6818" i="3"/>
  <c r="H6817" i="3"/>
  <c r="H6816" i="3"/>
  <c r="H6815" i="3"/>
  <c r="H6814" i="3"/>
  <c r="H6813" i="3"/>
  <c r="H6812" i="3"/>
  <c r="H6811" i="3"/>
  <c r="H6810" i="3"/>
  <c r="H6809" i="3"/>
  <c r="H6808" i="3"/>
  <c r="H6807" i="3"/>
  <c r="H6806" i="3"/>
  <c r="H6805" i="3"/>
  <c r="H6804" i="3"/>
  <c r="H6803" i="3"/>
  <c r="H6802" i="3"/>
  <c r="H6801" i="3"/>
  <c r="H6800" i="3"/>
  <c r="H6799" i="3"/>
  <c r="H6798" i="3"/>
  <c r="H6797" i="3"/>
  <c r="H6796" i="3"/>
  <c r="H6795" i="3"/>
  <c r="H6794" i="3"/>
  <c r="H6793" i="3"/>
  <c r="H6792" i="3"/>
  <c r="H6791" i="3"/>
  <c r="H6790" i="3"/>
  <c r="H6789" i="3"/>
  <c r="H6788" i="3"/>
  <c r="H6787" i="3"/>
  <c r="H6786" i="3"/>
  <c r="H6785" i="3"/>
  <c r="H6784" i="3"/>
  <c r="H6783" i="3"/>
  <c r="H6782" i="3"/>
  <c r="H6781" i="3"/>
  <c r="H6780" i="3"/>
  <c r="H6779" i="3"/>
  <c r="H6778" i="3"/>
  <c r="H6777" i="3"/>
  <c r="H6776" i="3"/>
  <c r="H6775" i="3"/>
  <c r="H6774" i="3"/>
  <c r="H6773" i="3"/>
  <c r="H6772" i="3"/>
  <c r="H6764" i="3"/>
  <c r="H6763" i="3"/>
  <c r="H6762" i="3"/>
  <c r="H6761" i="3"/>
  <c r="H6760" i="3"/>
  <c r="H6759" i="3"/>
  <c r="H6758" i="3"/>
  <c r="H6757" i="3"/>
  <c r="H6756" i="3"/>
  <c r="H6755" i="3"/>
  <c r="H6754" i="3"/>
  <c r="H6753" i="3"/>
  <c r="H6752" i="3"/>
  <c r="H6751" i="3"/>
  <c r="H6750" i="3"/>
  <c r="H6749" i="3"/>
  <c r="H6748" i="3"/>
  <c r="H6747" i="3"/>
  <c r="H6746" i="3"/>
  <c r="H6745" i="3"/>
  <c r="H6744" i="3"/>
  <c r="H6743" i="3"/>
  <c r="H6742" i="3"/>
  <c r="H6741" i="3"/>
  <c r="H6740" i="3"/>
  <c r="H6739" i="3"/>
  <c r="H6738" i="3"/>
  <c r="H6737" i="3"/>
  <c r="H6736" i="3"/>
  <c r="H6735" i="3"/>
  <c r="H6734" i="3"/>
  <c r="H6733" i="3"/>
  <c r="H6732" i="3"/>
  <c r="H6731" i="3"/>
  <c r="H6730" i="3"/>
  <c r="H6729" i="3"/>
  <c r="H6728" i="3"/>
  <c r="H6727" i="3"/>
  <c r="H6726" i="3"/>
  <c r="H6725" i="3"/>
  <c r="H6724" i="3"/>
  <c r="H6723" i="3"/>
  <c r="H6722" i="3"/>
  <c r="H6721" i="3"/>
  <c r="H6720" i="3"/>
  <c r="H6719" i="3"/>
  <c r="H6718" i="3"/>
  <c r="H6717" i="3"/>
  <c r="H6716" i="3"/>
  <c r="H6715" i="3"/>
  <c r="H6714" i="3"/>
  <c r="H6713" i="3"/>
  <c r="H6712" i="3"/>
  <c r="H6711" i="3"/>
  <c r="H6710" i="3"/>
  <c r="H6709" i="3"/>
  <c r="H6708" i="3"/>
  <c r="H6707" i="3"/>
  <c r="H6706" i="3"/>
  <c r="H6705" i="3"/>
  <c r="H6704" i="3"/>
  <c r="H6702" i="3"/>
  <c r="H6701" i="3"/>
  <c r="H6700" i="3"/>
  <c r="H6699" i="3"/>
  <c r="H6698" i="3"/>
  <c r="H6697" i="3"/>
  <c r="H6696" i="3"/>
  <c r="H6695" i="3"/>
  <c r="H6694" i="3"/>
  <c r="H6693" i="3"/>
  <c r="H6692" i="3"/>
  <c r="H6691" i="3"/>
  <c r="H6690" i="3"/>
  <c r="H6689" i="3"/>
  <c r="H6688" i="3"/>
  <c r="H6687" i="3"/>
  <c r="H6686" i="3"/>
  <c r="H6685" i="3"/>
  <c r="H6684" i="3"/>
  <c r="H6683" i="3"/>
  <c r="H6682" i="3"/>
  <c r="H6681" i="3"/>
  <c r="H6680" i="3"/>
  <c r="H6679" i="3"/>
  <c r="H6678" i="3"/>
  <c r="H6677" i="3"/>
  <c r="H6676" i="3"/>
  <c r="H6675" i="3"/>
  <c r="H6674" i="3"/>
  <c r="H6673" i="3"/>
  <c r="H6672" i="3"/>
  <c r="H6671" i="3"/>
  <c r="H6670" i="3"/>
  <c r="H6669" i="3"/>
  <c r="H6668" i="3"/>
  <c r="H6667" i="3"/>
  <c r="H6666" i="3"/>
  <c r="H6665" i="3"/>
  <c r="H6664" i="3"/>
  <c r="H6663" i="3"/>
  <c r="H6662" i="3"/>
  <c r="H6661" i="3"/>
  <c r="H6660" i="3"/>
  <c r="H6659" i="3"/>
  <c r="H6658" i="3"/>
  <c r="H6657" i="3"/>
  <c r="H6656" i="3"/>
  <c r="H6655" i="3"/>
  <c r="H6654" i="3"/>
  <c r="H6653" i="3"/>
  <c r="H6652" i="3"/>
  <c r="H6651" i="3"/>
  <c r="H6650" i="3"/>
  <c r="H6649" i="3"/>
  <c r="H6648" i="3"/>
  <c r="H6647" i="3"/>
  <c r="H6646" i="3"/>
  <c r="H6645" i="3"/>
  <c r="H6644" i="3"/>
  <c r="H6643" i="3"/>
  <c r="H6642" i="3"/>
  <c r="H6641" i="3"/>
  <c r="H6640" i="3"/>
  <c r="H6639" i="3"/>
  <c r="H6638" i="3"/>
  <c r="H6637" i="3"/>
  <c r="H6636" i="3"/>
  <c r="H6635" i="3"/>
  <c r="H6634" i="3"/>
  <c r="H6626" i="3"/>
  <c r="H6625" i="3"/>
  <c r="H6624" i="3"/>
  <c r="H6623" i="3"/>
  <c r="H6622" i="3"/>
  <c r="H6621" i="3"/>
  <c r="H6620" i="3"/>
  <c r="H6619" i="3"/>
  <c r="H6618" i="3"/>
  <c r="H6617" i="3"/>
  <c r="H6616" i="3"/>
  <c r="H6615" i="3"/>
  <c r="H6614" i="3"/>
  <c r="H6613" i="3"/>
  <c r="H6612" i="3"/>
  <c r="H6611" i="3"/>
  <c r="H6610" i="3"/>
  <c r="H6609" i="3"/>
  <c r="H6608" i="3"/>
  <c r="H6607" i="3"/>
  <c r="H6606" i="3"/>
  <c r="H6605" i="3"/>
  <c r="H6604" i="3"/>
  <c r="H6603" i="3"/>
  <c r="H6602" i="3"/>
  <c r="H6601" i="3"/>
  <c r="H6600" i="3"/>
  <c r="H6599" i="3"/>
  <c r="H6598" i="3"/>
  <c r="H6597" i="3"/>
  <c r="H6596" i="3"/>
  <c r="H6595" i="3"/>
  <c r="H6594" i="3"/>
  <c r="H6593" i="3"/>
  <c r="H6592" i="3"/>
  <c r="H6591" i="3"/>
  <c r="H6590" i="3"/>
  <c r="H6589" i="3"/>
  <c r="H6588" i="3"/>
  <c r="H6587" i="3"/>
  <c r="H6586" i="3"/>
  <c r="H6585" i="3"/>
  <c r="H6584" i="3"/>
  <c r="H6583" i="3"/>
  <c r="H6582" i="3"/>
  <c r="H6581" i="3"/>
  <c r="H6580" i="3"/>
  <c r="H6579" i="3"/>
  <c r="H6578" i="3"/>
  <c r="H6577" i="3"/>
  <c r="H6576" i="3"/>
  <c r="H6575" i="3"/>
  <c r="H6574" i="3"/>
  <c r="H6573" i="3"/>
  <c r="H6572" i="3"/>
  <c r="H6571" i="3"/>
  <c r="H6570" i="3"/>
  <c r="H6569" i="3"/>
  <c r="H6568" i="3"/>
  <c r="H6567" i="3"/>
  <c r="H6566" i="3"/>
  <c r="H6565" i="3"/>
  <c r="H6564" i="3"/>
  <c r="H6563" i="3"/>
  <c r="H6562" i="3"/>
  <c r="H6561" i="3"/>
  <c r="H6560" i="3"/>
  <c r="H6559" i="3"/>
  <c r="H6558" i="3"/>
  <c r="H6557" i="3"/>
  <c r="H6556" i="3"/>
  <c r="H6555" i="3"/>
  <c r="H6554" i="3"/>
  <c r="H6553" i="3"/>
  <c r="H6552" i="3"/>
  <c r="H6551" i="3"/>
  <c r="H6550" i="3"/>
  <c r="H6549" i="3"/>
  <c r="H6548" i="3"/>
  <c r="H6547" i="3"/>
  <c r="H6546" i="3"/>
  <c r="H6545" i="3"/>
  <c r="H6544" i="3"/>
  <c r="H6543" i="3"/>
  <c r="H6542" i="3"/>
  <c r="H6541" i="3"/>
  <c r="H6540" i="3"/>
  <c r="H6539" i="3"/>
  <c r="H6538" i="3"/>
  <c r="H6537" i="3"/>
  <c r="H6536" i="3"/>
  <c r="H6535" i="3"/>
  <c r="H6534" i="3"/>
  <c r="H6533" i="3"/>
  <c r="H6532" i="3"/>
  <c r="H6531" i="3"/>
  <c r="H6530" i="3"/>
  <c r="H6529" i="3"/>
  <c r="H6528" i="3"/>
  <c r="H6527" i="3"/>
  <c r="H6526" i="3"/>
  <c r="H6525" i="3"/>
  <c r="H6524" i="3"/>
  <c r="H6523" i="3"/>
  <c r="H6522" i="3"/>
  <c r="H6521" i="3"/>
  <c r="H6520" i="3"/>
  <c r="H6519" i="3"/>
  <c r="H6518" i="3"/>
  <c r="H6517" i="3"/>
  <c r="H6516" i="3"/>
  <c r="H6515" i="3"/>
  <c r="H6514" i="3"/>
  <c r="H6513" i="3"/>
  <c r="H6512" i="3"/>
  <c r="H6511" i="3"/>
  <c r="H6510" i="3"/>
  <c r="H6509" i="3"/>
  <c r="H6508" i="3"/>
  <c r="H6507" i="3"/>
  <c r="H6506" i="3"/>
  <c r="H6505" i="3"/>
  <c r="H6504" i="3"/>
  <c r="H6503" i="3"/>
  <c r="H6502" i="3"/>
  <c r="H6501" i="3"/>
  <c r="H6500" i="3"/>
  <c r="H6499" i="3"/>
  <c r="H6498" i="3"/>
  <c r="H6497" i="3"/>
  <c r="H6496" i="3"/>
  <c r="H6488" i="3"/>
  <c r="H6487" i="3"/>
  <c r="H6486" i="3"/>
  <c r="H6485" i="3"/>
  <c r="H6484" i="3"/>
  <c r="H6483" i="3"/>
  <c r="H6482" i="3"/>
  <c r="H6481" i="3"/>
  <c r="H6480" i="3"/>
  <c r="H6479" i="3"/>
  <c r="H6478" i="3"/>
  <c r="H6477" i="3"/>
  <c r="H6476" i="3"/>
  <c r="H6475" i="3"/>
  <c r="H6474" i="3"/>
  <c r="H6473" i="3"/>
  <c r="H6472" i="3"/>
  <c r="H6471" i="3"/>
  <c r="H6470" i="3"/>
  <c r="H6469" i="3"/>
  <c r="H6468" i="3"/>
  <c r="H6467" i="3"/>
  <c r="H6466" i="3"/>
  <c r="H6465" i="3"/>
  <c r="H6464" i="3"/>
  <c r="H6463" i="3"/>
  <c r="H6462" i="3"/>
  <c r="H6461" i="3"/>
  <c r="H6460" i="3"/>
  <c r="H6459" i="3"/>
  <c r="H6458" i="3"/>
  <c r="H6457" i="3"/>
  <c r="H6456" i="3"/>
  <c r="H6455" i="3"/>
  <c r="H6454" i="3"/>
  <c r="H6453" i="3"/>
  <c r="H6452" i="3"/>
  <c r="H6451" i="3"/>
  <c r="H6450" i="3"/>
  <c r="H6449" i="3"/>
  <c r="H6448" i="3"/>
  <c r="H6447" i="3"/>
  <c r="H6446" i="3"/>
  <c r="H6445" i="3"/>
  <c r="H6444" i="3"/>
  <c r="H6443" i="3"/>
  <c r="H6442" i="3"/>
  <c r="H6441" i="3"/>
  <c r="H6440" i="3"/>
  <c r="H6439" i="3"/>
  <c r="H6438" i="3"/>
  <c r="H6437" i="3"/>
  <c r="H6436" i="3"/>
  <c r="H6435" i="3"/>
  <c r="H6434" i="3"/>
  <c r="H6433" i="3"/>
  <c r="H6432" i="3"/>
  <c r="H6431" i="3"/>
  <c r="H6430" i="3"/>
  <c r="H6429" i="3"/>
  <c r="H6428" i="3"/>
  <c r="H6427" i="3"/>
  <c r="H6426" i="3"/>
  <c r="H6425" i="3"/>
  <c r="H6424" i="3"/>
  <c r="H6423" i="3"/>
  <c r="H6422" i="3"/>
  <c r="H6421" i="3"/>
  <c r="H6420" i="3"/>
  <c r="H6419" i="3"/>
  <c r="H6418" i="3"/>
  <c r="H6417" i="3"/>
  <c r="H6416" i="3"/>
  <c r="H6415" i="3"/>
  <c r="H6414" i="3"/>
  <c r="H6413" i="3"/>
  <c r="H6412" i="3"/>
  <c r="H6411" i="3"/>
  <c r="H6410" i="3"/>
  <c r="H6409" i="3"/>
  <c r="H6408" i="3"/>
  <c r="H6407" i="3"/>
  <c r="H6406" i="3"/>
  <c r="H6405" i="3"/>
  <c r="H6404" i="3"/>
  <c r="H6403" i="3"/>
  <c r="H6402" i="3"/>
  <c r="H6401" i="3"/>
  <c r="H6400" i="3"/>
  <c r="H6399" i="3"/>
  <c r="H6398" i="3"/>
  <c r="H6397" i="3"/>
  <c r="H6396" i="3"/>
  <c r="H6395" i="3"/>
  <c r="H6394" i="3"/>
  <c r="H6393" i="3"/>
  <c r="H6392" i="3"/>
  <c r="H6391" i="3"/>
  <c r="H6390" i="3"/>
  <c r="H6389" i="3"/>
  <c r="H6388" i="3"/>
  <c r="H6387" i="3"/>
  <c r="H6386" i="3"/>
  <c r="H6385" i="3"/>
  <c r="H6384" i="3"/>
  <c r="H6383" i="3"/>
  <c r="H6382" i="3"/>
  <c r="H6381" i="3"/>
  <c r="H6380" i="3"/>
  <c r="H6379" i="3"/>
  <c r="H6378" i="3"/>
  <c r="H6377" i="3"/>
  <c r="H6376" i="3"/>
  <c r="H6375" i="3"/>
  <c r="H6374" i="3"/>
  <c r="H6373" i="3"/>
  <c r="H6372" i="3"/>
  <c r="H6371" i="3"/>
  <c r="H6370" i="3"/>
  <c r="H6369" i="3"/>
  <c r="H6368" i="3"/>
  <c r="H6367" i="3"/>
  <c r="H6366" i="3"/>
  <c r="H6365" i="3"/>
  <c r="H6364" i="3"/>
  <c r="H6363" i="3"/>
  <c r="H6362" i="3"/>
  <c r="H6361" i="3"/>
  <c r="H6360" i="3"/>
  <c r="H6359" i="3"/>
  <c r="H6358" i="3"/>
  <c r="H6350" i="3"/>
  <c r="H6349" i="3"/>
  <c r="H6348" i="3"/>
  <c r="H6347" i="3"/>
  <c r="H6346" i="3"/>
  <c r="H6345" i="3"/>
  <c r="H6344" i="3"/>
  <c r="H6343" i="3"/>
  <c r="H6342" i="3"/>
  <c r="H6341" i="3"/>
  <c r="H6340" i="3"/>
  <c r="H6339" i="3"/>
  <c r="H6338" i="3"/>
  <c r="H6337" i="3"/>
  <c r="H6336" i="3"/>
  <c r="H6335" i="3"/>
  <c r="H6334" i="3"/>
  <c r="H6333" i="3"/>
  <c r="H6332" i="3"/>
  <c r="H6331" i="3"/>
  <c r="H6330" i="3"/>
  <c r="H6329" i="3"/>
  <c r="H6328" i="3"/>
  <c r="H6327" i="3"/>
  <c r="H6326" i="3"/>
  <c r="H6325" i="3"/>
  <c r="H6324" i="3"/>
  <c r="H6323" i="3"/>
  <c r="H6322" i="3"/>
  <c r="H6321" i="3"/>
  <c r="H6320" i="3"/>
  <c r="H6319" i="3"/>
  <c r="H6318" i="3"/>
  <c r="H6317" i="3"/>
  <c r="H6316" i="3"/>
  <c r="H6315" i="3"/>
  <c r="H6314" i="3"/>
  <c r="H6313" i="3"/>
  <c r="H6312" i="3"/>
  <c r="H6311" i="3"/>
  <c r="H6310" i="3"/>
  <c r="H6309" i="3"/>
  <c r="H6308" i="3"/>
  <c r="H6307" i="3"/>
  <c r="H6306" i="3"/>
  <c r="H6305" i="3"/>
  <c r="H6304" i="3"/>
  <c r="H6303" i="3"/>
  <c r="H6302" i="3"/>
  <c r="H6301" i="3"/>
  <c r="H6300" i="3"/>
  <c r="H6299" i="3"/>
  <c r="H6298" i="3"/>
  <c r="H6297" i="3"/>
  <c r="H6296" i="3"/>
  <c r="H6295" i="3"/>
  <c r="H6294" i="3"/>
  <c r="H6293" i="3"/>
  <c r="H6292" i="3"/>
  <c r="H6291" i="3"/>
  <c r="H6290" i="3"/>
  <c r="H6288" i="3"/>
  <c r="H6287" i="3"/>
  <c r="H6286" i="3"/>
  <c r="H6285" i="3"/>
  <c r="H6284" i="3"/>
  <c r="H6283" i="3"/>
  <c r="H6282" i="3"/>
  <c r="H6281" i="3"/>
  <c r="H6280" i="3"/>
  <c r="H6279" i="3"/>
  <c r="H6278" i="3"/>
  <c r="H6277" i="3"/>
  <c r="H6276" i="3"/>
  <c r="H6275" i="3"/>
  <c r="H6274" i="3"/>
  <c r="H6273" i="3"/>
  <c r="H6272" i="3"/>
  <c r="H6271" i="3"/>
  <c r="H6270" i="3"/>
  <c r="H6269" i="3"/>
  <c r="H6268" i="3"/>
  <c r="H6267" i="3"/>
  <c r="H6266" i="3"/>
  <c r="H6265" i="3"/>
  <c r="H6264" i="3"/>
  <c r="H6263" i="3"/>
  <c r="H6262" i="3"/>
  <c r="H6261" i="3"/>
  <c r="H6260" i="3"/>
  <c r="H6259" i="3"/>
  <c r="H6258" i="3"/>
  <c r="H6257" i="3"/>
  <c r="H6256" i="3"/>
  <c r="H6255" i="3"/>
  <c r="H6254" i="3"/>
  <c r="H6253" i="3"/>
  <c r="H6252" i="3"/>
  <c r="H6251" i="3"/>
  <c r="H6250" i="3"/>
  <c r="H6249" i="3"/>
  <c r="H6248" i="3"/>
  <c r="H6247" i="3"/>
  <c r="H6246" i="3"/>
  <c r="H6245" i="3"/>
  <c r="H6244" i="3"/>
  <c r="H6243" i="3"/>
  <c r="H6242" i="3"/>
  <c r="H6241" i="3"/>
  <c r="H6240" i="3"/>
  <c r="H6239" i="3"/>
  <c r="H6238" i="3"/>
  <c r="H6237" i="3"/>
  <c r="H6236" i="3"/>
  <c r="H6235" i="3"/>
  <c r="H6234" i="3"/>
  <c r="H6233" i="3"/>
  <c r="H6232" i="3"/>
  <c r="H6231" i="3"/>
  <c r="H6230" i="3"/>
  <c r="H6229" i="3"/>
  <c r="H6228" i="3"/>
  <c r="H6227" i="3"/>
  <c r="H6226" i="3"/>
  <c r="H6225" i="3"/>
  <c r="H6224" i="3"/>
  <c r="H6223" i="3"/>
  <c r="H6222" i="3"/>
  <c r="H6221" i="3"/>
  <c r="H6220" i="3"/>
  <c r="H6212" i="3"/>
  <c r="H6211" i="3"/>
  <c r="H6210" i="3"/>
  <c r="H6209" i="3"/>
  <c r="H6208" i="3"/>
  <c r="H6207" i="3"/>
  <c r="H6206" i="3"/>
  <c r="H6205" i="3"/>
  <c r="H6204" i="3"/>
  <c r="H6203" i="3"/>
  <c r="H6202" i="3"/>
  <c r="H6201" i="3"/>
  <c r="H6200" i="3"/>
  <c r="H6199" i="3"/>
  <c r="H6198" i="3"/>
  <c r="H6197" i="3"/>
  <c r="H6196" i="3"/>
  <c r="H6195" i="3"/>
  <c r="H6194" i="3"/>
  <c r="H6193" i="3"/>
  <c r="H6192" i="3"/>
  <c r="H6191" i="3"/>
  <c r="H6190" i="3"/>
  <c r="H6189" i="3"/>
  <c r="H6188" i="3"/>
  <c r="H6187" i="3"/>
  <c r="H6186" i="3"/>
  <c r="H6185" i="3"/>
  <c r="H6184" i="3"/>
  <c r="H6183" i="3"/>
  <c r="H6182" i="3"/>
  <c r="H6181" i="3"/>
  <c r="H6180" i="3"/>
  <c r="H6179" i="3"/>
  <c r="H6178" i="3"/>
  <c r="H6177" i="3"/>
  <c r="H6176" i="3"/>
  <c r="H6175" i="3"/>
  <c r="H6174" i="3"/>
  <c r="H6173" i="3"/>
  <c r="H6172" i="3"/>
  <c r="H6171" i="3"/>
  <c r="H6170" i="3"/>
  <c r="H6169" i="3"/>
  <c r="H6168" i="3"/>
  <c r="H6167" i="3"/>
  <c r="H6166" i="3"/>
  <c r="H6165" i="3"/>
  <c r="H6164" i="3"/>
  <c r="H6163" i="3"/>
  <c r="H6162" i="3"/>
  <c r="H6161" i="3"/>
  <c r="H6160" i="3"/>
  <c r="H6159" i="3"/>
  <c r="H6158" i="3"/>
  <c r="H6157" i="3"/>
  <c r="H6156" i="3"/>
  <c r="H6155" i="3"/>
  <c r="H6154" i="3"/>
  <c r="H6153" i="3"/>
  <c r="H6152" i="3"/>
  <c r="H6150" i="3"/>
  <c r="H6149" i="3"/>
  <c r="H6148" i="3"/>
  <c r="H6147" i="3"/>
  <c r="H6146" i="3"/>
  <c r="H6145" i="3"/>
  <c r="H6144" i="3"/>
  <c r="H6143" i="3"/>
  <c r="H6142" i="3"/>
  <c r="H6141" i="3"/>
  <c r="H6140" i="3"/>
  <c r="H6139" i="3"/>
  <c r="H6138" i="3"/>
  <c r="H6137" i="3"/>
  <c r="H6136" i="3"/>
  <c r="H6135" i="3"/>
  <c r="H6134" i="3"/>
  <c r="H6133" i="3"/>
  <c r="H6132" i="3"/>
  <c r="H6131" i="3"/>
  <c r="H6130" i="3"/>
  <c r="H6129" i="3"/>
  <c r="H6128" i="3"/>
  <c r="H6127" i="3"/>
  <c r="H6126" i="3"/>
  <c r="H6125" i="3"/>
  <c r="H6124" i="3"/>
  <c r="H6123" i="3"/>
  <c r="H6122" i="3"/>
  <c r="H6121" i="3"/>
  <c r="H6120" i="3"/>
  <c r="H6119" i="3"/>
  <c r="H6118" i="3"/>
  <c r="H6117" i="3"/>
  <c r="H6116" i="3"/>
  <c r="H6115" i="3"/>
  <c r="H6114" i="3"/>
  <c r="H6113" i="3"/>
  <c r="H6112" i="3"/>
  <c r="H6111" i="3"/>
  <c r="H6110" i="3"/>
  <c r="H6109" i="3"/>
  <c r="H6108" i="3"/>
  <c r="H6107" i="3"/>
  <c r="H6106" i="3"/>
  <c r="H6105" i="3"/>
  <c r="H6104" i="3"/>
  <c r="H6103" i="3"/>
  <c r="H6102" i="3"/>
  <c r="H6101" i="3"/>
  <c r="H6100" i="3"/>
  <c r="H6099" i="3"/>
  <c r="H6098" i="3"/>
  <c r="H6097" i="3"/>
  <c r="H6096" i="3"/>
  <c r="H6095" i="3"/>
  <c r="H6094" i="3"/>
  <c r="H6093" i="3"/>
  <c r="H6092" i="3"/>
  <c r="H6091" i="3"/>
  <c r="H6090" i="3"/>
  <c r="H6089" i="3"/>
  <c r="H6088" i="3"/>
  <c r="H6087" i="3"/>
  <c r="H6086" i="3"/>
  <c r="H6085" i="3"/>
  <c r="H6084" i="3"/>
  <c r="H6083" i="3"/>
  <c r="H6082" i="3"/>
  <c r="H6074" i="3"/>
  <c r="H6073" i="3"/>
  <c r="H6072" i="3"/>
  <c r="H6071" i="3"/>
  <c r="H6070" i="3"/>
  <c r="H6069" i="3"/>
  <c r="H6068" i="3"/>
  <c r="H6067" i="3"/>
  <c r="H6066" i="3"/>
  <c r="H6065" i="3"/>
  <c r="H6064" i="3"/>
  <c r="H6063" i="3"/>
  <c r="H6062" i="3"/>
  <c r="H6061" i="3"/>
  <c r="H6060" i="3"/>
  <c r="H6059" i="3"/>
  <c r="H6058" i="3"/>
  <c r="H6057" i="3"/>
  <c r="H6056" i="3"/>
  <c r="H6055" i="3"/>
  <c r="H6054" i="3"/>
  <c r="H6053" i="3"/>
  <c r="H6052" i="3"/>
  <c r="H6051" i="3"/>
  <c r="H6050" i="3"/>
  <c r="H6049" i="3"/>
  <c r="H6048" i="3"/>
  <c r="H6047" i="3"/>
  <c r="H6046" i="3"/>
  <c r="H6045" i="3"/>
  <c r="H6044" i="3"/>
  <c r="H6043" i="3"/>
  <c r="H6042" i="3"/>
  <c r="H6041" i="3"/>
  <c r="H6040" i="3"/>
  <c r="H6039" i="3"/>
  <c r="H6038" i="3"/>
  <c r="H6037" i="3"/>
  <c r="H6036" i="3"/>
  <c r="H6035" i="3"/>
  <c r="H6034" i="3"/>
  <c r="H6033" i="3"/>
  <c r="H6032" i="3"/>
  <c r="H6031" i="3"/>
  <c r="H6030" i="3"/>
  <c r="H6029" i="3"/>
  <c r="H6028" i="3"/>
  <c r="H6027" i="3"/>
  <c r="H6026" i="3"/>
  <c r="H6025" i="3"/>
  <c r="H6024" i="3"/>
  <c r="H6023" i="3"/>
  <c r="H6022" i="3"/>
  <c r="H6021" i="3"/>
  <c r="H6020" i="3"/>
  <c r="H6019" i="3"/>
  <c r="H6018" i="3"/>
  <c r="H6017" i="3"/>
  <c r="H6016" i="3"/>
  <c r="H6015" i="3"/>
  <c r="H6014" i="3"/>
  <c r="H6013" i="3"/>
  <c r="H6012" i="3"/>
  <c r="H6011" i="3"/>
  <c r="H6010" i="3"/>
  <c r="H6009" i="3"/>
  <c r="H6008" i="3"/>
  <c r="H6007" i="3"/>
  <c r="H6006" i="3"/>
  <c r="H6005" i="3"/>
  <c r="H6004" i="3"/>
  <c r="H6003" i="3"/>
  <c r="H6002" i="3"/>
  <c r="H6001" i="3"/>
  <c r="H6000" i="3"/>
  <c r="H5999" i="3"/>
  <c r="H5998" i="3"/>
  <c r="H5997" i="3"/>
  <c r="H5996" i="3"/>
  <c r="H5995" i="3"/>
  <c r="H5994" i="3"/>
  <c r="H5993" i="3"/>
  <c r="H5992" i="3"/>
  <c r="H5991" i="3"/>
  <c r="H5990" i="3"/>
  <c r="H5989" i="3"/>
  <c r="H5988" i="3"/>
  <c r="H5987" i="3"/>
  <c r="H5986" i="3"/>
  <c r="H5985" i="3"/>
  <c r="H5984" i="3"/>
  <c r="H5983" i="3"/>
  <c r="H5982" i="3"/>
  <c r="H5981" i="3"/>
  <c r="H5980" i="3"/>
  <c r="H5979" i="3"/>
  <c r="H5978" i="3"/>
  <c r="H5977" i="3"/>
  <c r="H5976" i="3"/>
  <c r="H5975" i="3"/>
  <c r="H5974" i="3"/>
  <c r="H5972" i="3"/>
  <c r="H5971" i="3"/>
  <c r="H5970" i="3"/>
  <c r="H5969" i="3"/>
  <c r="H5968" i="3"/>
  <c r="H5967" i="3"/>
  <c r="H5966" i="3"/>
  <c r="H5965" i="3"/>
  <c r="H5964" i="3"/>
  <c r="H5963" i="3"/>
  <c r="H5962" i="3"/>
  <c r="H5961" i="3"/>
  <c r="H5960" i="3"/>
  <c r="H5959" i="3"/>
  <c r="H5958" i="3"/>
  <c r="H5957" i="3"/>
  <c r="H5956" i="3"/>
  <c r="H5955" i="3"/>
  <c r="H5954" i="3"/>
  <c r="H5953" i="3"/>
  <c r="H5952" i="3"/>
  <c r="H5951" i="3"/>
  <c r="H5950" i="3"/>
  <c r="H5949" i="3"/>
  <c r="H5948" i="3"/>
  <c r="H5947" i="3"/>
  <c r="H5946" i="3"/>
  <c r="H5945" i="3"/>
  <c r="H5944" i="3"/>
  <c r="H5936" i="3"/>
  <c r="H5935" i="3"/>
  <c r="H5934" i="3"/>
  <c r="H5933" i="3"/>
  <c r="H5932" i="3"/>
  <c r="H5931" i="3"/>
  <c r="H5930" i="3"/>
  <c r="H5929" i="3"/>
  <c r="H5928" i="3"/>
  <c r="H5927" i="3"/>
  <c r="H5926" i="3"/>
  <c r="H5925" i="3"/>
  <c r="H5924" i="3"/>
  <c r="H5923" i="3"/>
  <c r="H5922" i="3"/>
  <c r="H5921" i="3"/>
  <c r="H5920" i="3"/>
  <c r="H5919" i="3"/>
  <c r="H5918" i="3"/>
  <c r="H5917" i="3"/>
  <c r="H5916" i="3"/>
  <c r="H5915" i="3"/>
  <c r="H5914" i="3"/>
  <c r="H5913" i="3"/>
  <c r="H5912" i="3"/>
  <c r="H5911" i="3"/>
  <c r="H5910" i="3"/>
  <c r="H5909" i="3"/>
  <c r="H5908" i="3"/>
  <c r="H5907" i="3"/>
  <c r="H5906" i="3"/>
  <c r="H5905" i="3"/>
  <c r="H5904" i="3"/>
  <c r="H5903" i="3"/>
  <c r="H5902" i="3"/>
  <c r="H5901" i="3"/>
  <c r="H5900" i="3"/>
  <c r="H5899" i="3"/>
  <c r="H5898" i="3"/>
  <c r="H5897" i="3"/>
  <c r="H5896" i="3"/>
  <c r="H5895" i="3"/>
  <c r="H5894" i="3"/>
  <c r="H5893" i="3"/>
  <c r="H5892" i="3"/>
  <c r="H5891" i="3"/>
  <c r="H5890" i="3"/>
  <c r="H5889" i="3"/>
  <c r="H5888" i="3"/>
  <c r="H5887" i="3"/>
  <c r="H5886" i="3"/>
  <c r="H5885" i="3"/>
  <c r="H5884" i="3"/>
  <c r="H5883" i="3"/>
  <c r="H5882" i="3"/>
  <c r="H5881" i="3"/>
  <c r="H5880" i="3"/>
  <c r="H5879" i="3"/>
  <c r="H5878" i="3"/>
  <c r="H5877" i="3"/>
  <c r="H5876" i="3"/>
  <c r="H5874" i="3"/>
  <c r="H5873" i="3"/>
  <c r="H5872" i="3"/>
  <c r="H5871" i="3"/>
  <c r="H5870" i="3"/>
  <c r="H5869" i="3"/>
  <c r="H5868" i="3"/>
  <c r="H5867" i="3"/>
  <c r="H5866" i="3"/>
  <c r="H5865" i="3"/>
  <c r="H5864" i="3"/>
  <c r="H5863" i="3"/>
  <c r="H5862" i="3"/>
  <c r="H5861" i="3"/>
  <c r="H5860" i="3"/>
  <c r="H5859" i="3"/>
  <c r="H5858" i="3"/>
  <c r="H5857" i="3"/>
  <c r="H5856" i="3"/>
  <c r="H5855" i="3"/>
  <c r="H5854" i="3"/>
  <c r="H5853" i="3"/>
  <c r="H5852" i="3"/>
  <c r="H5851" i="3"/>
  <c r="H5850" i="3"/>
  <c r="H5849" i="3"/>
  <c r="H5848" i="3"/>
  <c r="H5847" i="3"/>
  <c r="H5846" i="3"/>
  <c r="H5845" i="3"/>
  <c r="H5844" i="3"/>
  <c r="H5843" i="3"/>
  <c r="H5842" i="3"/>
  <c r="H5841" i="3"/>
  <c r="H5840" i="3"/>
  <c r="H5839" i="3"/>
  <c r="H5838" i="3"/>
  <c r="H5837" i="3"/>
  <c r="H5836" i="3"/>
  <c r="H5835" i="3"/>
  <c r="H5834" i="3"/>
  <c r="H5833" i="3"/>
  <c r="H5832" i="3"/>
  <c r="H5831" i="3"/>
  <c r="H5830" i="3"/>
  <c r="H5829" i="3"/>
  <c r="H5828" i="3"/>
  <c r="H5827" i="3"/>
  <c r="H5826" i="3"/>
  <c r="H5825" i="3"/>
  <c r="H5824" i="3"/>
  <c r="H5823" i="3"/>
  <c r="H5822" i="3"/>
  <c r="H5821" i="3"/>
  <c r="H5820" i="3"/>
  <c r="H5819" i="3"/>
  <c r="H5818" i="3"/>
  <c r="H5817" i="3"/>
  <c r="H5816" i="3"/>
  <c r="H5815" i="3"/>
  <c r="H5814" i="3"/>
  <c r="H5813" i="3"/>
  <c r="H5812" i="3"/>
  <c r="H5811" i="3"/>
  <c r="H5810" i="3"/>
  <c r="H5809" i="3"/>
  <c r="H5808" i="3"/>
  <c r="H5807" i="3"/>
  <c r="H5806" i="3"/>
  <c r="H5798" i="3"/>
  <c r="H5797" i="3"/>
  <c r="H5796" i="3"/>
  <c r="H5795" i="3"/>
  <c r="H5794" i="3"/>
  <c r="H5793" i="3"/>
  <c r="H5792" i="3"/>
  <c r="H5791" i="3"/>
  <c r="H5790" i="3"/>
  <c r="H5789" i="3"/>
  <c r="H5788" i="3"/>
  <c r="H5787" i="3"/>
  <c r="H5786" i="3"/>
  <c r="H5785" i="3"/>
  <c r="H5784" i="3"/>
  <c r="H5783" i="3"/>
  <c r="H5782" i="3"/>
  <c r="H5781" i="3"/>
  <c r="H5780" i="3"/>
  <c r="H5779" i="3"/>
  <c r="H5778" i="3"/>
  <c r="H5777" i="3"/>
  <c r="H5776" i="3"/>
  <c r="H5775" i="3"/>
  <c r="H5774" i="3"/>
  <c r="H5773" i="3"/>
  <c r="H5772" i="3"/>
  <c r="H5771" i="3"/>
  <c r="H5770" i="3"/>
  <c r="H5769" i="3"/>
  <c r="H5768" i="3"/>
  <c r="H5767" i="3"/>
  <c r="H5766" i="3"/>
  <c r="H5765" i="3"/>
  <c r="H5764" i="3"/>
  <c r="H5763" i="3"/>
  <c r="H5762" i="3"/>
  <c r="H5761" i="3"/>
  <c r="H5760" i="3"/>
  <c r="H5759" i="3"/>
  <c r="H5758" i="3"/>
  <c r="H5757" i="3"/>
  <c r="H5756" i="3"/>
  <c r="H5755" i="3"/>
  <c r="H5754" i="3"/>
  <c r="H5753" i="3"/>
  <c r="H5752" i="3"/>
  <c r="H5751" i="3"/>
  <c r="H5750" i="3"/>
  <c r="H5749" i="3"/>
  <c r="H5748" i="3"/>
  <c r="H5747" i="3"/>
  <c r="H5746" i="3"/>
  <c r="H5745" i="3"/>
  <c r="H5744" i="3"/>
  <c r="H5743" i="3"/>
  <c r="H5742" i="3"/>
  <c r="H5741" i="3"/>
  <c r="H5740" i="3"/>
  <c r="H5739" i="3"/>
  <c r="H5738" i="3"/>
  <c r="H5737" i="3"/>
  <c r="H5736" i="3"/>
  <c r="H5735" i="3"/>
  <c r="H5734" i="3"/>
  <c r="H5733" i="3"/>
  <c r="H5732" i="3"/>
  <c r="H5731" i="3"/>
  <c r="H5730" i="3"/>
  <c r="H5729" i="3"/>
  <c r="H5728" i="3"/>
  <c r="H5727" i="3"/>
  <c r="H5726" i="3"/>
  <c r="H5725" i="3"/>
  <c r="H5724" i="3"/>
  <c r="H5723" i="3"/>
  <c r="H5722" i="3"/>
  <c r="H5721" i="3"/>
  <c r="H5720" i="3"/>
  <c r="H5719" i="3"/>
  <c r="H5718" i="3"/>
  <c r="H5717" i="3"/>
  <c r="H5716" i="3"/>
  <c r="H5715" i="3"/>
  <c r="H5714" i="3"/>
  <c r="H5713" i="3"/>
  <c r="H5711" i="3"/>
  <c r="H5710" i="3"/>
  <c r="H5709" i="3"/>
  <c r="H5708" i="3"/>
  <c r="H5707" i="3"/>
  <c r="H5706" i="3"/>
  <c r="H5705" i="3"/>
  <c r="H5704" i="3"/>
  <c r="H5703" i="3"/>
  <c r="H5702" i="3"/>
  <c r="H5701" i="3"/>
  <c r="H5700" i="3"/>
  <c r="H5699" i="3"/>
  <c r="H5698" i="3"/>
  <c r="H5697" i="3"/>
  <c r="H5696" i="3"/>
  <c r="H5695" i="3"/>
  <c r="H5694" i="3"/>
  <c r="H5693" i="3"/>
  <c r="H5692" i="3"/>
  <c r="H5691" i="3"/>
  <c r="H5690" i="3"/>
  <c r="H5689" i="3"/>
  <c r="H5688" i="3"/>
  <c r="H5687" i="3"/>
  <c r="H5686" i="3"/>
  <c r="H5685" i="3"/>
  <c r="H5684" i="3"/>
  <c r="H5683" i="3"/>
  <c r="H5682" i="3"/>
  <c r="H5681" i="3"/>
  <c r="H5680" i="3"/>
  <c r="H5679" i="3"/>
  <c r="H5678" i="3"/>
  <c r="H5677" i="3"/>
  <c r="H5676" i="3"/>
  <c r="H5675" i="3"/>
  <c r="H5674" i="3"/>
  <c r="H5673" i="3"/>
  <c r="H5672" i="3"/>
  <c r="H5671" i="3"/>
  <c r="H5670" i="3"/>
  <c r="H5669" i="3"/>
  <c r="H5668" i="3"/>
  <c r="H5660" i="3"/>
  <c r="H5659" i="3"/>
  <c r="H5658" i="3"/>
  <c r="H5657" i="3"/>
  <c r="H5656" i="3"/>
  <c r="H5655" i="3"/>
  <c r="H5654" i="3"/>
  <c r="H5653" i="3"/>
  <c r="H5652" i="3"/>
  <c r="H5651" i="3"/>
  <c r="H5650" i="3"/>
  <c r="H5649" i="3"/>
  <c r="H5648" i="3"/>
  <c r="H5647" i="3"/>
  <c r="H5646" i="3"/>
  <c r="H5645" i="3"/>
  <c r="H5644" i="3"/>
  <c r="H5643" i="3"/>
  <c r="H5642" i="3"/>
  <c r="H5641" i="3"/>
  <c r="H5640" i="3"/>
  <c r="H5639" i="3"/>
  <c r="H5638" i="3"/>
  <c r="H5637" i="3"/>
  <c r="H5636" i="3"/>
  <c r="H5635" i="3"/>
  <c r="H5634" i="3"/>
  <c r="H5633" i="3"/>
  <c r="H5632" i="3"/>
  <c r="H5631" i="3"/>
  <c r="H5630" i="3"/>
  <c r="H5629" i="3"/>
  <c r="H5628" i="3"/>
  <c r="H5627" i="3"/>
  <c r="H5626" i="3"/>
  <c r="H5625" i="3"/>
  <c r="H5624" i="3"/>
  <c r="H5623" i="3"/>
  <c r="H5622" i="3"/>
  <c r="H5621" i="3"/>
  <c r="H5620" i="3"/>
  <c r="H5619" i="3"/>
  <c r="H5618" i="3"/>
  <c r="H5617" i="3"/>
  <c r="H5616" i="3"/>
  <c r="H5615" i="3"/>
  <c r="H5614" i="3"/>
  <c r="H5613" i="3"/>
  <c r="H5612" i="3"/>
  <c r="H5611" i="3"/>
  <c r="H5610" i="3"/>
  <c r="H5609" i="3"/>
  <c r="H5608" i="3"/>
  <c r="H5607" i="3"/>
  <c r="H5606" i="3"/>
  <c r="H5605" i="3"/>
  <c r="H5604" i="3"/>
  <c r="H5603" i="3"/>
  <c r="H5602" i="3"/>
  <c r="H5601" i="3"/>
  <c r="H5600" i="3"/>
  <c r="H5598" i="3"/>
  <c r="H5597" i="3"/>
  <c r="H5596" i="3"/>
  <c r="H5595" i="3"/>
  <c r="H5594" i="3"/>
  <c r="H5593" i="3"/>
  <c r="H5592" i="3"/>
  <c r="H5591" i="3"/>
  <c r="H5590" i="3"/>
  <c r="H5589" i="3"/>
  <c r="H5588" i="3"/>
  <c r="H5587" i="3"/>
  <c r="H5586" i="3"/>
  <c r="H5585" i="3"/>
  <c r="H5584" i="3"/>
  <c r="H5583" i="3"/>
  <c r="H5582" i="3"/>
  <c r="H5581" i="3"/>
  <c r="H5580" i="3"/>
  <c r="H5579" i="3"/>
  <c r="H5578" i="3"/>
  <c r="H5577" i="3"/>
  <c r="H5576" i="3"/>
  <c r="H5575" i="3"/>
  <c r="H5574" i="3"/>
  <c r="H5573" i="3"/>
  <c r="H5572" i="3"/>
  <c r="H5571" i="3"/>
  <c r="H5570" i="3"/>
  <c r="H5569" i="3"/>
  <c r="H5568" i="3"/>
  <c r="H5567" i="3"/>
  <c r="H5566" i="3"/>
  <c r="H5565" i="3"/>
  <c r="H5564" i="3"/>
  <c r="H5563" i="3"/>
  <c r="H5562" i="3"/>
  <c r="H5561" i="3"/>
  <c r="H5560" i="3"/>
  <c r="H5559" i="3"/>
  <c r="H5558" i="3"/>
  <c r="H5557" i="3"/>
  <c r="H5556" i="3"/>
  <c r="H5555" i="3"/>
  <c r="H5554" i="3"/>
  <c r="H5553" i="3"/>
  <c r="H5552" i="3"/>
  <c r="H5551" i="3"/>
  <c r="H5550" i="3"/>
  <c r="H5549" i="3"/>
  <c r="H5548" i="3"/>
  <c r="H5547" i="3"/>
  <c r="H5546" i="3"/>
  <c r="H5545" i="3"/>
  <c r="H5544" i="3"/>
  <c r="H5543" i="3"/>
  <c r="H5542" i="3"/>
  <c r="H5541" i="3"/>
  <c r="H5540" i="3"/>
  <c r="H5539" i="3"/>
  <c r="H5538" i="3"/>
  <c r="H5537" i="3"/>
  <c r="H5536" i="3"/>
  <c r="H5535" i="3"/>
  <c r="H5534" i="3"/>
  <c r="H5533" i="3"/>
  <c r="H5532" i="3"/>
  <c r="H5531" i="3"/>
  <c r="H5530" i="3"/>
  <c r="H5522" i="3"/>
  <c r="H5521" i="3"/>
  <c r="H5520" i="3"/>
  <c r="H5519" i="3"/>
  <c r="H5518" i="3"/>
  <c r="H5517" i="3"/>
  <c r="H5516" i="3"/>
  <c r="H5515" i="3"/>
  <c r="H5514" i="3"/>
  <c r="H5513" i="3"/>
  <c r="H5512" i="3"/>
  <c r="H5511" i="3"/>
  <c r="H5510" i="3"/>
  <c r="H5509" i="3"/>
  <c r="H5508" i="3"/>
  <c r="H5507" i="3"/>
  <c r="H5506" i="3"/>
  <c r="H5505" i="3"/>
  <c r="H5504" i="3"/>
  <c r="H5503" i="3"/>
  <c r="H5502" i="3"/>
  <c r="H5501" i="3"/>
  <c r="H5500" i="3"/>
  <c r="H5499" i="3"/>
  <c r="H5498" i="3"/>
  <c r="H5497" i="3"/>
  <c r="H5496" i="3"/>
  <c r="H5495" i="3"/>
  <c r="H5494" i="3"/>
  <c r="H5493" i="3"/>
  <c r="H5492" i="3"/>
  <c r="H5491" i="3"/>
  <c r="H5490" i="3"/>
  <c r="H5489" i="3"/>
  <c r="H5488" i="3"/>
  <c r="H5487" i="3"/>
  <c r="H5486" i="3"/>
  <c r="H5485" i="3"/>
  <c r="H5484" i="3"/>
  <c r="H5483" i="3"/>
  <c r="H5482" i="3"/>
  <c r="H5481" i="3"/>
  <c r="H5480" i="3"/>
  <c r="H5479" i="3"/>
  <c r="H5478" i="3"/>
  <c r="H5477" i="3"/>
  <c r="H5476" i="3"/>
  <c r="H5475" i="3"/>
  <c r="H5474" i="3"/>
  <c r="H5473" i="3"/>
  <c r="H5472" i="3"/>
  <c r="H5471" i="3"/>
  <c r="H5470" i="3"/>
  <c r="H5469" i="3"/>
  <c r="H5468" i="3"/>
  <c r="H5467" i="3"/>
  <c r="H5466" i="3"/>
  <c r="H5465" i="3"/>
  <c r="H5464" i="3"/>
  <c r="H5463" i="3"/>
  <c r="H5462" i="3"/>
  <c r="H5461" i="3"/>
  <c r="H5460" i="3"/>
  <c r="H5459" i="3"/>
  <c r="H5458" i="3"/>
  <c r="H5457" i="3"/>
  <c r="H5456" i="3"/>
  <c r="H5455" i="3"/>
  <c r="H5454" i="3"/>
  <c r="H5453" i="3"/>
  <c r="H5452" i="3"/>
  <c r="H5451" i="3"/>
  <c r="H5450" i="3"/>
  <c r="H5449" i="3"/>
  <c r="H5448" i="3"/>
  <c r="H5447" i="3"/>
  <c r="H5446" i="3"/>
  <c r="H5445" i="3"/>
  <c r="H5444" i="3"/>
  <c r="H5443" i="3"/>
  <c r="H5442" i="3"/>
  <c r="H5441" i="3"/>
  <c r="H5440" i="3"/>
  <c r="H5439" i="3"/>
  <c r="H5438" i="3"/>
  <c r="H5437" i="3"/>
  <c r="H5436" i="3"/>
  <c r="H5435" i="3"/>
  <c r="H5434" i="3"/>
  <c r="H5433" i="3"/>
  <c r="H5432" i="3"/>
  <c r="H5431" i="3"/>
  <c r="H5430" i="3"/>
  <c r="H5429" i="3"/>
  <c r="H5428" i="3"/>
  <c r="H5427" i="3"/>
  <c r="H5426" i="3"/>
  <c r="H5425" i="3"/>
  <c r="H5424" i="3"/>
  <c r="H5423" i="3"/>
  <c r="H5422" i="3"/>
  <c r="H5421" i="3"/>
  <c r="H5420" i="3"/>
  <c r="H5419" i="3"/>
  <c r="H5418" i="3"/>
  <c r="H5417" i="3"/>
  <c r="H5416" i="3"/>
  <c r="H5415" i="3"/>
  <c r="H5414" i="3"/>
  <c r="H5413" i="3"/>
  <c r="H5412" i="3"/>
  <c r="H5411" i="3"/>
  <c r="H5410" i="3"/>
  <c r="H5409" i="3"/>
  <c r="H5408" i="3"/>
  <c r="H5407" i="3"/>
  <c r="H5406" i="3"/>
  <c r="H5405" i="3"/>
  <c r="H5404" i="3"/>
  <c r="H5403" i="3"/>
  <c r="H5402" i="3"/>
  <c r="H5401" i="3"/>
  <c r="H5400" i="3"/>
  <c r="H5399" i="3"/>
  <c r="H5398" i="3"/>
  <c r="H5397" i="3"/>
  <c r="H5396" i="3"/>
  <c r="H5395" i="3"/>
  <c r="H5394" i="3"/>
  <c r="H5393" i="3"/>
  <c r="H5392" i="3"/>
  <c r="H5384" i="3"/>
  <c r="H5383" i="3"/>
  <c r="H5382" i="3"/>
  <c r="H5381" i="3"/>
  <c r="H5380" i="3"/>
  <c r="H5379" i="3"/>
  <c r="H5378" i="3"/>
  <c r="H5377" i="3"/>
  <c r="H5376" i="3"/>
  <c r="H5375" i="3"/>
  <c r="H5374" i="3"/>
  <c r="H5373" i="3"/>
  <c r="H5372" i="3"/>
  <c r="H5371" i="3"/>
  <c r="H5370" i="3"/>
  <c r="H5369" i="3"/>
  <c r="H5368" i="3"/>
  <c r="H5367" i="3"/>
  <c r="H5366" i="3"/>
  <c r="H5365" i="3"/>
  <c r="H5364" i="3"/>
  <c r="H5363" i="3"/>
  <c r="H5362" i="3"/>
  <c r="H5361" i="3"/>
  <c r="H5360" i="3"/>
  <c r="H5359" i="3"/>
  <c r="H5358" i="3"/>
  <c r="H5357" i="3"/>
  <c r="H5356" i="3"/>
  <c r="H5355" i="3"/>
  <c r="H5354" i="3"/>
  <c r="H5353" i="3"/>
  <c r="H5352" i="3"/>
  <c r="H5351" i="3"/>
  <c r="H5350" i="3"/>
  <c r="H5349" i="3"/>
  <c r="H5348" i="3"/>
  <c r="H5347" i="3"/>
  <c r="H5346" i="3"/>
  <c r="H5345" i="3"/>
  <c r="H5344" i="3"/>
  <c r="H5343" i="3"/>
  <c r="H5342" i="3"/>
  <c r="H5341" i="3"/>
  <c r="H5340" i="3"/>
  <c r="H5339" i="3"/>
  <c r="H5338" i="3"/>
  <c r="H5337" i="3"/>
  <c r="H5336" i="3"/>
  <c r="H5335" i="3"/>
  <c r="H5334" i="3"/>
  <c r="H5333" i="3"/>
  <c r="H5332" i="3"/>
  <c r="H5331" i="3"/>
  <c r="H5330" i="3"/>
  <c r="H5329" i="3"/>
  <c r="H5328" i="3"/>
  <c r="H5327" i="3"/>
  <c r="H5326" i="3"/>
  <c r="H5325" i="3"/>
  <c r="H5324" i="3"/>
  <c r="H5322" i="3"/>
  <c r="H5321" i="3"/>
  <c r="H5320" i="3"/>
  <c r="H5319" i="3"/>
  <c r="H5318" i="3"/>
  <c r="H5317" i="3"/>
  <c r="H5316" i="3"/>
  <c r="H5315" i="3"/>
  <c r="H5314" i="3"/>
  <c r="H5313" i="3"/>
  <c r="H5312" i="3"/>
  <c r="H5311" i="3"/>
  <c r="H5310" i="3"/>
  <c r="H5309" i="3"/>
  <c r="H5308" i="3"/>
  <c r="H5307" i="3"/>
  <c r="H5306" i="3"/>
  <c r="H5305" i="3"/>
  <c r="H5304" i="3"/>
  <c r="H5303" i="3"/>
  <c r="H5302" i="3"/>
  <c r="H5301" i="3"/>
  <c r="H5300" i="3"/>
  <c r="H5299" i="3"/>
  <c r="H5298" i="3"/>
  <c r="H5297" i="3"/>
  <c r="H5296" i="3"/>
  <c r="H5295" i="3"/>
  <c r="H5294" i="3"/>
  <c r="H5293" i="3"/>
  <c r="H5292" i="3"/>
  <c r="H5291" i="3"/>
  <c r="H5290" i="3"/>
  <c r="H5289" i="3"/>
  <c r="H5288" i="3"/>
  <c r="H5287" i="3"/>
  <c r="H5286" i="3"/>
  <c r="H5285" i="3"/>
  <c r="H5284" i="3"/>
  <c r="H5283" i="3"/>
  <c r="H5282" i="3"/>
  <c r="H5281" i="3"/>
  <c r="H5280" i="3"/>
  <c r="H5279" i="3"/>
  <c r="H5278" i="3"/>
  <c r="H5277" i="3"/>
  <c r="H5276" i="3"/>
  <c r="H5275" i="3"/>
  <c r="H5274" i="3"/>
  <c r="H5273" i="3"/>
  <c r="H5272" i="3"/>
  <c r="H5271" i="3"/>
  <c r="H5270" i="3"/>
  <c r="H5269" i="3"/>
  <c r="H5268" i="3"/>
  <c r="H5267" i="3"/>
  <c r="H5266" i="3"/>
  <c r="H5265" i="3"/>
  <c r="H5264" i="3"/>
  <c r="H5263" i="3"/>
  <c r="H5262" i="3"/>
  <c r="H5261" i="3"/>
  <c r="H5260" i="3"/>
  <c r="H5259" i="3"/>
  <c r="H5258" i="3"/>
  <c r="H5257" i="3"/>
  <c r="H5256" i="3"/>
  <c r="H5255" i="3"/>
  <c r="H5254" i="3"/>
  <c r="H5246" i="3"/>
  <c r="H5245" i="3"/>
  <c r="H5244" i="3"/>
  <c r="H5243" i="3"/>
  <c r="H5242" i="3"/>
  <c r="H5241" i="3"/>
  <c r="H5240" i="3"/>
  <c r="H5239" i="3"/>
  <c r="H5238" i="3"/>
  <c r="H5237" i="3"/>
  <c r="H5236" i="3"/>
  <c r="H5235" i="3"/>
  <c r="H5234" i="3"/>
  <c r="H5233" i="3"/>
  <c r="H5232" i="3"/>
  <c r="H5231" i="3"/>
  <c r="H5230" i="3"/>
  <c r="H5229" i="3"/>
  <c r="H5228" i="3"/>
  <c r="H5227" i="3"/>
  <c r="H5226" i="3"/>
  <c r="H5225" i="3"/>
  <c r="H5224" i="3"/>
  <c r="H5223" i="3"/>
  <c r="H5222" i="3"/>
  <c r="H5221" i="3"/>
  <c r="H5220" i="3"/>
  <c r="H5219" i="3"/>
  <c r="H5218" i="3"/>
  <c r="H5217" i="3"/>
  <c r="H5216" i="3"/>
  <c r="H5215" i="3"/>
  <c r="H5214" i="3"/>
  <c r="H5213" i="3"/>
  <c r="H5212" i="3"/>
  <c r="H5211" i="3"/>
  <c r="H5210" i="3"/>
  <c r="H5209" i="3"/>
  <c r="H5208" i="3"/>
  <c r="H5207" i="3"/>
  <c r="H5206" i="3"/>
  <c r="H5205" i="3"/>
  <c r="H5204" i="3"/>
  <c r="H5203" i="3"/>
  <c r="H5202" i="3"/>
  <c r="H5201" i="3"/>
  <c r="H5200" i="3"/>
  <c r="H5199" i="3"/>
  <c r="H5198" i="3"/>
  <c r="H5197" i="3"/>
  <c r="H5196" i="3"/>
  <c r="H5195" i="3"/>
  <c r="H5194" i="3"/>
  <c r="H5193" i="3"/>
  <c r="H5192" i="3"/>
  <c r="H5191" i="3"/>
  <c r="H5190" i="3"/>
  <c r="H5189" i="3"/>
  <c r="H5188" i="3"/>
  <c r="H5187" i="3"/>
  <c r="H5186" i="3"/>
  <c r="H5184" i="3"/>
  <c r="H5183" i="3"/>
  <c r="H5182" i="3"/>
  <c r="H5181" i="3"/>
  <c r="H5180" i="3"/>
  <c r="H5179" i="3"/>
  <c r="H5178" i="3"/>
  <c r="H5177" i="3"/>
  <c r="H5176" i="3"/>
  <c r="H5175" i="3"/>
  <c r="H5174" i="3"/>
  <c r="H5173" i="3"/>
  <c r="H5172" i="3"/>
  <c r="H5171" i="3"/>
  <c r="H5170" i="3"/>
  <c r="H5169" i="3"/>
  <c r="H5168" i="3"/>
  <c r="H5167" i="3"/>
  <c r="H5166" i="3"/>
  <c r="H5165" i="3"/>
  <c r="H5164" i="3"/>
  <c r="H5163" i="3"/>
  <c r="H5162" i="3"/>
  <c r="H5161" i="3"/>
  <c r="H5160" i="3"/>
  <c r="H5159" i="3"/>
  <c r="H5158" i="3"/>
  <c r="H5157" i="3"/>
  <c r="H5156" i="3"/>
  <c r="H5155" i="3"/>
  <c r="H5154" i="3"/>
  <c r="H5153" i="3"/>
  <c r="H5152" i="3"/>
  <c r="H5151" i="3"/>
  <c r="H5150" i="3"/>
  <c r="H5149" i="3"/>
  <c r="H5148" i="3"/>
  <c r="H5147" i="3"/>
  <c r="H5146" i="3"/>
  <c r="H5145" i="3"/>
  <c r="H5144" i="3"/>
  <c r="H5143" i="3"/>
  <c r="H5142" i="3"/>
  <c r="H5141" i="3"/>
  <c r="H5140" i="3"/>
  <c r="H5139" i="3"/>
  <c r="H5138" i="3"/>
  <c r="H5137" i="3"/>
  <c r="H5136" i="3"/>
  <c r="H5135" i="3"/>
  <c r="H5134" i="3"/>
  <c r="H5133" i="3"/>
  <c r="H5132" i="3"/>
  <c r="H5131" i="3"/>
  <c r="H5130" i="3"/>
  <c r="H5129" i="3"/>
  <c r="H5128" i="3"/>
  <c r="H5127" i="3"/>
  <c r="H5126" i="3"/>
  <c r="H5125" i="3"/>
  <c r="H5124" i="3"/>
  <c r="H5123" i="3"/>
  <c r="H5122" i="3"/>
  <c r="H5121" i="3"/>
  <c r="H5120" i="3"/>
  <c r="H5119" i="3"/>
  <c r="H5118" i="3"/>
  <c r="H5117" i="3"/>
  <c r="H5116" i="3"/>
  <c r="H5108" i="3"/>
  <c r="H5107" i="3"/>
  <c r="H5106" i="3"/>
  <c r="H5105" i="3"/>
  <c r="H5104" i="3"/>
  <c r="H5103" i="3"/>
  <c r="H5102" i="3"/>
  <c r="H5101" i="3"/>
  <c r="H5100" i="3"/>
  <c r="H5099" i="3"/>
  <c r="H5098" i="3"/>
  <c r="H5097" i="3"/>
  <c r="H5096" i="3"/>
  <c r="H5095" i="3"/>
  <c r="H5094" i="3"/>
  <c r="H5093" i="3"/>
  <c r="H5092" i="3"/>
  <c r="H5091" i="3"/>
  <c r="H5090" i="3"/>
  <c r="H5089" i="3"/>
  <c r="H5088" i="3"/>
  <c r="H5087" i="3"/>
  <c r="H5086" i="3"/>
  <c r="H5085" i="3"/>
  <c r="H5084" i="3"/>
  <c r="H5083" i="3"/>
  <c r="H5082" i="3"/>
  <c r="H5081" i="3"/>
  <c r="H5080" i="3"/>
  <c r="H5079" i="3"/>
  <c r="H5078" i="3"/>
  <c r="H5077" i="3"/>
  <c r="H5076" i="3"/>
  <c r="H5075" i="3"/>
  <c r="H5074" i="3"/>
  <c r="H5073" i="3"/>
  <c r="H5072" i="3"/>
  <c r="H5071" i="3"/>
  <c r="H5070" i="3"/>
  <c r="H5069" i="3"/>
  <c r="H5068" i="3"/>
  <c r="H5067" i="3"/>
  <c r="H5066" i="3"/>
  <c r="H5065" i="3"/>
  <c r="H5064" i="3"/>
  <c r="H5063" i="3"/>
  <c r="H5062" i="3"/>
  <c r="H5061" i="3"/>
  <c r="H5060" i="3"/>
  <c r="H5059" i="3"/>
  <c r="H5058" i="3"/>
  <c r="H5057" i="3"/>
  <c r="H5056" i="3"/>
  <c r="H5055" i="3"/>
  <c r="H5054" i="3"/>
  <c r="H5053" i="3"/>
  <c r="H5052" i="3"/>
  <c r="H5051" i="3"/>
  <c r="H5050" i="3"/>
  <c r="H5049" i="3"/>
  <c r="H5048" i="3"/>
  <c r="H5046" i="3"/>
  <c r="H5045" i="3"/>
  <c r="H5044" i="3"/>
  <c r="H5043" i="3"/>
  <c r="H5042" i="3"/>
  <c r="H5041" i="3"/>
  <c r="H5040" i="3"/>
  <c r="H5039" i="3"/>
  <c r="H5038" i="3"/>
  <c r="H5037" i="3"/>
  <c r="H5036" i="3"/>
  <c r="H5035" i="3"/>
  <c r="H5034" i="3"/>
  <c r="H5033" i="3"/>
  <c r="H5032" i="3"/>
  <c r="H5031" i="3"/>
  <c r="H5030" i="3"/>
  <c r="H5029" i="3"/>
  <c r="H5028" i="3"/>
  <c r="H5027" i="3"/>
  <c r="H5026" i="3"/>
  <c r="H5025" i="3"/>
  <c r="H5024" i="3"/>
  <c r="H5023" i="3"/>
  <c r="H5022" i="3"/>
  <c r="H5021" i="3"/>
  <c r="H5020" i="3"/>
  <c r="H5019" i="3"/>
  <c r="H5018" i="3"/>
  <c r="H5017" i="3"/>
  <c r="H5016" i="3"/>
  <c r="H5015" i="3"/>
  <c r="H5014" i="3"/>
  <c r="H5013" i="3"/>
  <c r="H5012" i="3"/>
  <c r="H5011" i="3"/>
  <c r="H5010" i="3"/>
  <c r="H5009" i="3"/>
  <c r="H5008" i="3"/>
  <c r="H5007" i="3"/>
  <c r="H5006" i="3"/>
  <c r="H5005" i="3"/>
  <c r="H5004" i="3"/>
  <c r="H5003" i="3"/>
  <c r="H5002" i="3"/>
  <c r="H5001" i="3"/>
  <c r="H5000" i="3"/>
  <c r="H4999" i="3"/>
  <c r="H4998" i="3"/>
  <c r="H4997" i="3"/>
  <c r="H4996" i="3"/>
  <c r="H4995" i="3"/>
  <c r="H4994" i="3"/>
  <c r="H4993" i="3"/>
  <c r="H4992" i="3"/>
  <c r="H4991" i="3"/>
  <c r="H4990" i="3"/>
  <c r="H4989" i="3"/>
  <c r="H4988" i="3"/>
  <c r="H4987" i="3"/>
  <c r="H4986" i="3"/>
  <c r="H4985" i="3"/>
  <c r="H4984" i="3"/>
  <c r="H4983" i="3"/>
  <c r="H4982" i="3"/>
  <c r="H4981" i="3"/>
  <c r="H4980" i="3"/>
  <c r="H4979" i="3"/>
  <c r="H4978" i="3"/>
  <c r="H4970" i="3"/>
  <c r="H4969" i="3"/>
  <c r="H4968" i="3"/>
  <c r="H4967" i="3"/>
  <c r="H4966" i="3"/>
  <c r="H4965" i="3"/>
  <c r="H4964" i="3"/>
  <c r="H4963" i="3"/>
  <c r="H4962" i="3"/>
  <c r="H4961" i="3"/>
  <c r="H4960" i="3"/>
  <c r="H4959" i="3"/>
  <c r="H4958" i="3"/>
  <c r="H4957" i="3"/>
  <c r="H4956" i="3"/>
  <c r="H4955" i="3"/>
  <c r="H4954" i="3"/>
  <c r="H4953" i="3"/>
  <c r="H4952" i="3"/>
  <c r="H4951" i="3"/>
  <c r="H4950" i="3"/>
  <c r="H4949" i="3"/>
  <c r="H4948" i="3"/>
  <c r="H4947" i="3"/>
  <c r="H4946" i="3"/>
  <c r="H4945" i="3"/>
  <c r="H4944" i="3"/>
  <c r="H4943" i="3"/>
  <c r="H4942" i="3"/>
  <c r="H4941" i="3"/>
  <c r="H4940" i="3"/>
  <c r="H4939" i="3"/>
  <c r="H4938" i="3"/>
  <c r="H4937" i="3"/>
  <c r="H4936" i="3"/>
  <c r="H4935" i="3"/>
  <c r="H4934" i="3"/>
  <c r="H4933" i="3"/>
  <c r="H4932" i="3"/>
  <c r="H4931" i="3"/>
  <c r="H4930" i="3"/>
  <c r="H4929" i="3"/>
  <c r="H4928" i="3"/>
  <c r="H4927" i="3"/>
  <c r="H4926" i="3"/>
  <c r="H4925" i="3"/>
  <c r="H4924" i="3"/>
  <c r="H4923" i="3"/>
  <c r="H4922" i="3"/>
  <c r="H4921" i="3"/>
  <c r="H4920" i="3"/>
  <c r="H4919" i="3"/>
  <c r="H4918" i="3"/>
  <c r="H4917" i="3"/>
  <c r="H4916" i="3"/>
  <c r="H4915" i="3"/>
  <c r="H4914" i="3"/>
  <c r="H4913" i="3"/>
  <c r="H4912" i="3"/>
  <c r="H4911" i="3"/>
  <c r="H4910" i="3"/>
  <c r="H4908" i="3"/>
  <c r="H4907" i="3"/>
  <c r="H4906" i="3"/>
  <c r="H4905" i="3"/>
  <c r="H4904" i="3"/>
  <c r="H4903" i="3"/>
  <c r="H4902" i="3"/>
  <c r="H4901" i="3"/>
  <c r="H4900" i="3"/>
  <c r="H4899" i="3"/>
  <c r="H4898" i="3"/>
  <c r="H4897" i="3"/>
  <c r="H4896" i="3"/>
  <c r="H4895" i="3"/>
  <c r="H4894" i="3"/>
  <c r="H4893" i="3"/>
  <c r="H4892" i="3"/>
  <c r="H4891" i="3"/>
  <c r="H4890" i="3"/>
  <c r="H4889" i="3"/>
  <c r="H4888" i="3"/>
  <c r="H4887" i="3"/>
  <c r="H4886" i="3"/>
  <c r="H4885" i="3"/>
  <c r="H4884" i="3"/>
  <c r="H4883" i="3"/>
  <c r="H4882" i="3"/>
  <c r="H4881" i="3"/>
  <c r="H4880" i="3"/>
  <c r="H4879" i="3"/>
  <c r="H4878" i="3"/>
  <c r="H4877" i="3"/>
  <c r="H4876" i="3"/>
  <c r="H4875" i="3"/>
  <c r="H4874" i="3"/>
  <c r="H4873" i="3"/>
  <c r="H4872" i="3"/>
  <c r="H4871" i="3"/>
  <c r="H4870" i="3"/>
  <c r="H4869" i="3"/>
  <c r="H4868" i="3"/>
  <c r="H4867" i="3"/>
  <c r="H4866" i="3"/>
  <c r="H4865" i="3"/>
  <c r="H4864" i="3"/>
  <c r="H4863" i="3"/>
  <c r="H4862" i="3"/>
  <c r="H4861" i="3"/>
  <c r="H4860" i="3"/>
  <c r="H4859" i="3"/>
  <c r="H4858" i="3"/>
  <c r="H4857" i="3"/>
  <c r="H4856" i="3"/>
  <c r="H4855" i="3"/>
  <c r="H4854" i="3"/>
  <c r="H4853" i="3"/>
  <c r="H4852" i="3"/>
  <c r="H4851" i="3"/>
  <c r="H4850" i="3"/>
  <c r="H4849" i="3"/>
  <c r="H4848" i="3"/>
  <c r="H4847" i="3"/>
  <c r="H4846" i="3"/>
  <c r="H4845" i="3"/>
  <c r="H4844" i="3"/>
  <c r="H4843" i="3"/>
  <c r="H4842" i="3"/>
  <c r="H4841" i="3"/>
  <c r="H4840" i="3"/>
  <c r="H4832" i="3"/>
  <c r="H4831" i="3"/>
  <c r="H4830" i="3"/>
  <c r="H4829" i="3"/>
  <c r="H4828" i="3"/>
  <c r="H4827" i="3"/>
  <c r="H4826" i="3"/>
  <c r="H4825" i="3"/>
  <c r="H4824" i="3"/>
  <c r="H4823" i="3"/>
  <c r="H4822" i="3"/>
  <c r="H4821" i="3"/>
  <c r="H4820" i="3"/>
  <c r="H4819" i="3"/>
  <c r="H4818" i="3"/>
  <c r="H4817" i="3"/>
  <c r="H4816" i="3"/>
  <c r="H4815" i="3"/>
  <c r="H4814" i="3"/>
  <c r="H4813" i="3"/>
  <c r="H4812" i="3"/>
  <c r="H4811" i="3"/>
  <c r="H4810" i="3"/>
  <c r="H4809" i="3"/>
  <c r="H4808" i="3"/>
  <c r="H4807" i="3"/>
  <c r="H4806" i="3"/>
  <c r="H4805" i="3"/>
  <c r="H4804" i="3"/>
  <c r="H4803" i="3"/>
  <c r="H4802" i="3"/>
  <c r="H4801" i="3"/>
  <c r="H4800" i="3"/>
  <c r="H4799" i="3"/>
  <c r="H4798" i="3"/>
  <c r="H4797" i="3"/>
  <c r="H4796" i="3"/>
  <c r="H4795" i="3"/>
  <c r="H4794" i="3"/>
  <c r="H4793" i="3"/>
  <c r="H4792" i="3"/>
  <c r="H4791" i="3"/>
  <c r="H4790" i="3"/>
  <c r="H4789" i="3"/>
  <c r="H4788" i="3"/>
  <c r="H4787" i="3"/>
  <c r="H4786" i="3"/>
  <c r="H4785" i="3"/>
  <c r="H4784" i="3"/>
  <c r="H4783" i="3"/>
  <c r="H4782" i="3"/>
  <c r="H4781" i="3"/>
  <c r="H4780" i="3"/>
  <c r="H4779" i="3"/>
  <c r="H4778" i="3"/>
  <c r="H4777" i="3"/>
  <c r="H4776" i="3"/>
  <c r="H4775" i="3"/>
  <c r="H4774" i="3"/>
  <c r="H4773" i="3"/>
  <c r="H4772" i="3"/>
  <c r="H4770" i="3"/>
  <c r="H4769" i="3"/>
  <c r="H4768" i="3"/>
  <c r="H4767" i="3"/>
  <c r="H4766" i="3"/>
  <c r="H4765" i="3"/>
  <c r="H4764" i="3"/>
  <c r="H4763" i="3"/>
  <c r="H4762" i="3"/>
  <c r="H4761" i="3"/>
  <c r="H4760" i="3"/>
  <c r="H4759" i="3"/>
  <c r="H4758" i="3"/>
  <c r="H4757" i="3"/>
  <c r="H4756" i="3"/>
  <c r="H4755" i="3"/>
  <c r="H4754" i="3"/>
  <c r="H4753" i="3"/>
  <c r="H4752" i="3"/>
  <c r="H4751" i="3"/>
  <c r="H4750" i="3"/>
  <c r="H4749" i="3"/>
  <c r="H4748" i="3"/>
  <c r="H4747" i="3"/>
  <c r="H4746" i="3"/>
  <c r="H4745" i="3"/>
  <c r="H4744" i="3"/>
  <c r="H4743" i="3"/>
  <c r="H4742" i="3"/>
  <c r="H4741" i="3"/>
  <c r="H4740" i="3"/>
  <c r="H4739" i="3"/>
  <c r="H4738" i="3"/>
  <c r="H4737" i="3"/>
  <c r="H4736" i="3"/>
  <c r="H4735" i="3"/>
  <c r="H4734" i="3"/>
  <c r="H4733" i="3"/>
  <c r="H4732" i="3"/>
  <c r="H4731" i="3"/>
  <c r="H4730" i="3"/>
  <c r="H4729" i="3"/>
  <c r="H4728" i="3"/>
  <c r="H4727" i="3"/>
  <c r="H4726" i="3"/>
  <c r="H4725" i="3"/>
  <c r="H4724" i="3"/>
  <c r="H4723" i="3"/>
  <c r="H4722" i="3"/>
  <c r="H4721" i="3"/>
  <c r="H4720" i="3"/>
  <c r="H4719" i="3"/>
  <c r="H4718" i="3"/>
  <c r="H4717" i="3"/>
  <c r="H4716" i="3"/>
  <c r="H4715" i="3"/>
  <c r="H4714" i="3"/>
  <c r="H4713" i="3"/>
  <c r="H4712" i="3"/>
  <c r="H4711" i="3"/>
  <c r="H4710" i="3"/>
  <c r="H4709" i="3"/>
  <c r="H4708" i="3"/>
  <c r="H4707" i="3"/>
  <c r="H4706" i="3"/>
  <c r="H4705" i="3"/>
  <c r="H4704" i="3"/>
  <c r="H4703" i="3"/>
  <c r="H4702" i="3"/>
  <c r="H4694" i="3"/>
  <c r="H4693" i="3"/>
  <c r="H4692" i="3"/>
  <c r="H4691" i="3"/>
  <c r="H4690" i="3"/>
  <c r="H4689" i="3"/>
  <c r="H4688" i="3"/>
  <c r="H4687" i="3"/>
  <c r="H4686" i="3"/>
  <c r="H4685" i="3"/>
  <c r="H4684" i="3"/>
  <c r="H4683" i="3"/>
  <c r="H4682" i="3"/>
  <c r="H4681" i="3"/>
  <c r="H4680" i="3"/>
  <c r="H4679" i="3"/>
  <c r="H4678" i="3"/>
  <c r="H4677" i="3"/>
  <c r="H4676" i="3"/>
  <c r="H4675" i="3"/>
  <c r="H4674" i="3"/>
  <c r="H4673" i="3"/>
  <c r="H4672" i="3"/>
  <c r="H4671" i="3"/>
  <c r="H4670" i="3"/>
  <c r="H4669" i="3"/>
  <c r="H4668" i="3"/>
  <c r="H4667" i="3"/>
  <c r="H4666" i="3"/>
  <c r="H4665" i="3"/>
  <c r="H4664" i="3"/>
  <c r="H4663" i="3"/>
  <c r="H4662" i="3"/>
  <c r="H4661" i="3"/>
  <c r="H4660" i="3"/>
  <c r="H4659" i="3"/>
  <c r="H4658" i="3"/>
  <c r="H4657" i="3"/>
  <c r="H4656" i="3"/>
  <c r="H4655" i="3"/>
  <c r="H4654" i="3"/>
  <c r="H4653" i="3"/>
  <c r="H4652" i="3"/>
  <c r="H4651" i="3"/>
  <c r="H4650" i="3"/>
  <c r="H4649" i="3"/>
  <c r="H4648" i="3"/>
  <c r="H4647" i="3"/>
  <c r="H4646" i="3"/>
  <c r="H4645" i="3"/>
  <c r="H4644" i="3"/>
  <c r="H4643" i="3"/>
  <c r="H4642" i="3"/>
  <c r="H4641" i="3"/>
  <c r="H4640" i="3"/>
  <c r="H4639" i="3"/>
  <c r="H4638" i="3"/>
  <c r="H4637" i="3"/>
  <c r="H4636" i="3"/>
  <c r="H4635" i="3"/>
  <c r="H4634" i="3"/>
  <c r="H4632" i="3"/>
  <c r="H4631" i="3"/>
  <c r="H4630" i="3"/>
  <c r="H4629" i="3"/>
  <c r="H4628" i="3"/>
  <c r="H4627" i="3"/>
  <c r="H4626" i="3"/>
  <c r="H4625" i="3"/>
  <c r="H4624" i="3"/>
  <c r="H4623" i="3"/>
  <c r="H4622" i="3"/>
  <c r="H4621" i="3"/>
  <c r="H4620" i="3"/>
  <c r="H4619" i="3"/>
  <c r="H4618" i="3"/>
  <c r="H4617" i="3"/>
  <c r="H4616" i="3"/>
  <c r="H4615" i="3"/>
  <c r="H4614" i="3"/>
  <c r="H4613" i="3"/>
  <c r="H4612" i="3"/>
  <c r="H4611" i="3"/>
  <c r="H4610" i="3"/>
  <c r="H4609" i="3"/>
  <c r="H4608" i="3"/>
  <c r="H4607" i="3"/>
  <c r="H4606" i="3"/>
  <c r="H4605" i="3"/>
  <c r="H4604" i="3"/>
  <c r="H4603" i="3"/>
  <c r="H4602" i="3"/>
  <c r="H4601" i="3"/>
  <c r="H4600" i="3"/>
  <c r="H4599" i="3"/>
  <c r="H4598" i="3"/>
  <c r="H4597" i="3"/>
  <c r="H4596" i="3"/>
  <c r="H4595" i="3"/>
  <c r="H4594" i="3"/>
  <c r="H4593" i="3"/>
  <c r="H4592" i="3"/>
  <c r="H4591" i="3"/>
  <c r="H4590" i="3"/>
  <c r="H4589" i="3"/>
  <c r="H4588" i="3"/>
  <c r="H4587" i="3"/>
  <c r="H4586" i="3"/>
  <c r="H4585" i="3"/>
  <c r="H4584" i="3"/>
  <c r="H4583" i="3"/>
  <c r="H4582" i="3"/>
  <c r="H4581" i="3"/>
  <c r="H4580" i="3"/>
  <c r="H4579" i="3"/>
  <c r="H4578" i="3"/>
  <c r="H4577" i="3"/>
  <c r="H4576" i="3"/>
  <c r="H4575" i="3"/>
  <c r="H4574" i="3"/>
  <c r="H4573" i="3"/>
  <c r="H4572" i="3"/>
  <c r="H4571" i="3"/>
  <c r="H4570" i="3"/>
  <c r="H4569" i="3"/>
  <c r="H4568" i="3"/>
  <c r="H4567" i="3"/>
  <c r="H4566" i="3"/>
  <c r="H4565" i="3"/>
  <c r="H4564" i="3"/>
  <c r="H4556" i="3"/>
  <c r="H4555" i="3"/>
  <c r="H4554" i="3"/>
  <c r="H4553" i="3"/>
  <c r="H4552" i="3"/>
  <c r="H4551" i="3"/>
  <c r="H4550" i="3"/>
  <c r="H4549" i="3"/>
  <c r="H4548" i="3"/>
  <c r="H4547" i="3"/>
  <c r="H4546" i="3"/>
  <c r="H4545" i="3"/>
  <c r="H4544" i="3"/>
  <c r="H4543" i="3"/>
  <c r="H4542" i="3"/>
  <c r="H4541" i="3"/>
  <c r="H4540" i="3"/>
  <c r="H4539" i="3"/>
  <c r="H4538" i="3"/>
  <c r="H4537" i="3"/>
  <c r="H4536" i="3"/>
  <c r="H4535" i="3"/>
  <c r="H4534" i="3"/>
  <c r="H4533" i="3"/>
  <c r="H4532" i="3"/>
  <c r="H4531" i="3"/>
  <c r="H4530" i="3"/>
  <c r="H4529" i="3"/>
  <c r="H4528" i="3"/>
  <c r="H4527" i="3"/>
  <c r="H4526" i="3"/>
  <c r="H4525" i="3"/>
  <c r="H4524" i="3"/>
  <c r="H4523" i="3"/>
  <c r="H4522" i="3"/>
  <c r="H4521" i="3"/>
  <c r="H4520" i="3"/>
  <c r="H4519" i="3"/>
  <c r="H4518" i="3"/>
  <c r="H4517" i="3"/>
  <c r="H4516" i="3"/>
  <c r="H4515" i="3"/>
  <c r="H4514" i="3"/>
  <c r="H4513" i="3"/>
  <c r="H4512" i="3"/>
  <c r="H4511" i="3"/>
  <c r="H4510" i="3"/>
  <c r="H4509" i="3"/>
  <c r="H4508" i="3"/>
  <c r="H4507" i="3"/>
  <c r="H4506" i="3"/>
  <c r="H4505" i="3"/>
  <c r="H4504" i="3"/>
  <c r="H4503" i="3"/>
  <c r="H4502" i="3"/>
  <c r="H4501" i="3"/>
  <c r="H4500" i="3"/>
  <c r="H4499" i="3"/>
  <c r="H4498" i="3"/>
  <c r="H4497" i="3"/>
  <c r="H4496" i="3"/>
  <c r="H4494" i="3"/>
  <c r="H4493" i="3"/>
  <c r="H4492" i="3"/>
  <c r="H4491" i="3"/>
  <c r="H4490" i="3"/>
  <c r="H4489" i="3"/>
  <c r="H4488" i="3"/>
  <c r="H4487" i="3"/>
  <c r="H4486" i="3"/>
  <c r="H4485" i="3"/>
  <c r="H4484" i="3"/>
  <c r="H4483" i="3"/>
  <c r="H4482" i="3"/>
  <c r="H4481" i="3"/>
  <c r="H4480" i="3"/>
  <c r="H4479" i="3"/>
  <c r="H4478" i="3"/>
  <c r="H4477" i="3"/>
  <c r="H4476" i="3"/>
  <c r="H4475" i="3"/>
  <c r="H4474" i="3"/>
  <c r="H4473" i="3"/>
  <c r="H4472" i="3"/>
  <c r="H4471" i="3"/>
  <c r="H4470" i="3"/>
  <c r="H4469" i="3"/>
  <c r="H4468" i="3"/>
  <c r="H4467" i="3"/>
  <c r="H4466" i="3"/>
  <c r="H4465" i="3"/>
  <c r="H4464" i="3"/>
  <c r="H4463" i="3"/>
  <c r="H4462" i="3"/>
  <c r="H4461" i="3"/>
  <c r="H4460" i="3"/>
  <c r="H4459" i="3"/>
  <c r="H4458" i="3"/>
  <c r="H4457" i="3"/>
  <c r="H4456" i="3"/>
  <c r="H4455" i="3"/>
  <c r="H4454" i="3"/>
  <c r="H4453" i="3"/>
  <c r="H4452" i="3"/>
  <c r="H4451" i="3"/>
  <c r="H4450" i="3"/>
  <c r="H4449" i="3"/>
  <c r="H4448" i="3"/>
  <c r="H4447" i="3"/>
  <c r="H4446" i="3"/>
  <c r="H4445" i="3"/>
  <c r="H4444" i="3"/>
  <c r="H4443" i="3"/>
  <c r="H4442" i="3"/>
  <c r="H4441" i="3"/>
  <c r="H4440" i="3"/>
  <c r="H4439" i="3"/>
  <c r="H4438" i="3"/>
  <c r="H4437" i="3"/>
  <c r="H4436" i="3"/>
  <c r="H4435" i="3"/>
  <c r="H4434" i="3"/>
  <c r="H4433" i="3"/>
  <c r="H4432" i="3"/>
  <c r="H4431" i="3"/>
  <c r="H4430" i="3"/>
  <c r="H4429" i="3"/>
  <c r="H4428" i="3"/>
  <c r="H4427" i="3"/>
  <c r="H4426" i="3"/>
  <c r="H4418" i="3"/>
  <c r="H4417" i="3"/>
  <c r="H4416" i="3"/>
  <c r="H4415" i="3"/>
  <c r="H4414" i="3"/>
  <c r="H4413" i="3"/>
  <c r="H4412" i="3"/>
  <c r="H4411" i="3"/>
  <c r="H4410" i="3"/>
  <c r="H4409" i="3"/>
  <c r="H4408" i="3"/>
  <c r="H4407" i="3"/>
  <c r="H4406" i="3"/>
  <c r="H4405" i="3"/>
  <c r="H4404" i="3"/>
  <c r="H4403" i="3"/>
  <c r="H4402" i="3"/>
  <c r="H4401" i="3"/>
  <c r="H4400" i="3"/>
  <c r="H4399" i="3"/>
  <c r="H4398" i="3"/>
  <c r="H4397" i="3"/>
  <c r="H4396" i="3"/>
  <c r="H4395" i="3"/>
  <c r="H4394" i="3"/>
  <c r="H4393" i="3"/>
  <c r="H4392" i="3"/>
  <c r="H4391" i="3"/>
  <c r="H4390" i="3"/>
  <c r="H4389" i="3"/>
  <c r="H4388" i="3"/>
  <c r="H4387" i="3"/>
  <c r="H4386" i="3"/>
  <c r="H4385" i="3"/>
  <c r="H4384" i="3"/>
  <c r="H4383" i="3"/>
  <c r="H4382" i="3"/>
  <c r="H4381" i="3"/>
  <c r="H4380" i="3"/>
  <c r="H4379" i="3"/>
  <c r="H4378" i="3"/>
  <c r="H4377" i="3"/>
  <c r="H4376" i="3"/>
  <c r="H4375" i="3"/>
  <c r="H4374" i="3"/>
  <c r="H4373" i="3"/>
  <c r="H4372" i="3"/>
  <c r="H4371" i="3"/>
  <c r="H4370" i="3"/>
  <c r="H4369" i="3"/>
  <c r="H4368" i="3"/>
  <c r="H4367" i="3"/>
  <c r="H4366" i="3"/>
  <c r="H4365" i="3"/>
  <c r="H4364" i="3"/>
  <c r="H4363" i="3"/>
  <c r="H4362" i="3"/>
  <c r="H4361" i="3"/>
  <c r="H4360" i="3"/>
  <c r="H4359" i="3"/>
  <c r="H4358" i="3"/>
  <c r="H4356" i="3"/>
  <c r="H4355" i="3"/>
  <c r="H4354" i="3"/>
  <c r="H4353" i="3"/>
  <c r="H4352" i="3"/>
  <c r="H4351" i="3"/>
  <c r="H4350" i="3"/>
  <c r="H4349" i="3"/>
  <c r="H4348" i="3"/>
  <c r="H4347" i="3"/>
  <c r="H4346" i="3"/>
  <c r="H4345" i="3"/>
  <c r="H4344" i="3"/>
  <c r="H4343" i="3"/>
  <c r="H4342" i="3"/>
  <c r="H4341" i="3"/>
  <c r="H4340" i="3"/>
  <c r="H4339" i="3"/>
  <c r="H4338" i="3"/>
  <c r="H4337" i="3"/>
  <c r="H4336" i="3"/>
  <c r="H4335" i="3"/>
  <c r="H4334" i="3"/>
  <c r="H4333" i="3"/>
  <c r="H4332" i="3"/>
  <c r="H4331" i="3"/>
  <c r="H4330" i="3"/>
  <c r="H4329" i="3"/>
  <c r="H4328" i="3"/>
  <c r="H4327" i="3"/>
  <c r="H4326" i="3"/>
  <c r="H4325" i="3"/>
  <c r="H4324" i="3"/>
  <c r="H4323" i="3"/>
  <c r="H4322" i="3"/>
  <c r="H4321" i="3"/>
  <c r="H4320" i="3"/>
  <c r="H4319" i="3"/>
  <c r="H4318" i="3"/>
  <c r="H4317" i="3"/>
  <c r="H4316" i="3"/>
  <c r="H4315" i="3"/>
  <c r="H4314" i="3"/>
  <c r="H4313" i="3"/>
  <c r="H4312" i="3"/>
  <c r="H4311" i="3"/>
  <c r="H4310" i="3"/>
  <c r="H4309" i="3"/>
  <c r="H4308" i="3"/>
  <c r="H4307" i="3"/>
  <c r="H4306" i="3"/>
  <c r="H4305" i="3"/>
  <c r="H4304" i="3"/>
  <c r="H4303" i="3"/>
  <c r="H4302" i="3"/>
  <c r="H4301" i="3"/>
  <c r="H4300" i="3"/>
  <c r="H4299" i="3"/>
  <c r="H4298" i="3"/>
  <c r="H4297" i="3"/>
  <c r="H4296" i="3"/>
  <c r="H4295" i="3"/>
  <c r="H4294" i="3"/>
  <c r="H4293" i="3"/>
  <c r="H4292" i="3"/>
  <c r="H4291" i="3"/>
  <c r="H4290" i="3"/>
  <c r="H4289" i="3"/>
  <c r="H4288" i="3"/>
  <c r="H4280" i="3"/>
  <c r="H4279" i="3"/>
  <c r="H4278" i="3"/>
  <c r="H4277" i="3"/>
  <c r="H4276" i="3"/>
  <c r="H4275" i="3"/>
  <c r="H4274" i="3"/>
  <c r="H4273" i="3"/>
  <c r="H4272" i="3"/>
  <c r="H4271" i="3"/>
  <c r="H4270" i="3"/>
  <c r="H4269" i="3"/>
  <c r="H4268" i="3"/>
  <c r="H4267" i="3"/>
  <c r="H4266" i="3"/>
  <c r="H4265" i="3"/>
  <c r="H4264" i="3"/>
  <c r="H4263" i="3"/>
  <c r="H4262" i="3"/>
  <c r="H4261" i="3"/>
  <c r="H4260" i="3"/>
  <c r="H4259" i="3"/>
  <c r="H4258" i="3"/>
  <c r="H4257" i="3"/>
  <c r="H4256" i="3"/>
  <c r="H4255" i="3"/>
  <c r="H4254" i="3"/>
  <c r="H4253" i="3"/>
  <c r="H4252" i="3"/>
  <c r="H4251" i="3"/>
  <c r="H4250" i="3"/>
  <c r="H4249" i="3"/>
  <c r="H4248" i="3"/>
  <c r="H4247" i="3"/>
  <c r="H4246" i="3"/>
  <c r="H4245" i="3"/>
  <c r="H4244" i="3"/>
  <c r="H4243" i="3"/>
  <c r="H4242" i="3"/>
  <c r="H4241" i="3"/>
  <c r="H4240" i="3"/>
  <c r="H4239" i="3"/>
  <c r="H4238" i="3"/>
  <c r="H4237" i="3"/>
  <c r="H4236" i="3"/>
  <c r="H4235" i="3"/>
  <c r="H4234" i="3"/>
  <c r="H4233" i="3"/>
  <c r="H4232" i="3"/>
  <c r="H4231" i="3"/>
  <c r="H4230" i="3"/>
  <c r="H4229" i="3"/>
  <c r="H4228" i="3"/>
  <c r="H4227" i="3"/>
  <c r="H4226" i="3"/>
  <c r="H4225" i="3"/>
  <c r="H4224" i="3"/>
  <c r="H4223" i="3"/>
  <c r="H4222" i="3"/>
  <c r="H4221" i="3"/>
  <c r="H4220" i="3"/>
  <c r="H4218" i="3"/>
  <c r="H4217" i="3"/>
  <c r="H4216" i="3"/>
  <c r="H4215" i="3"/>
  <c r="H4214" i="3"/>
  <c r="H4213" i="3"/>
  <c r="H4212" i="3"/>
  <c r="H4211" i="3"/>
  <c r="H4210" i="3"/>
  <c r="H4209" i="3"/>
  <c r="H4208" i="3"/>
  <c r="H4207" i="3"/>
  <c r="H4206" i="3"/>
  <c r="H4205" i="3"/>
  <c r="H4204" i="3"/>
  <c r="H4203" i="3"/>
  <c r="H4202" i="3"/>
  <c r="H4201" i="3"/>
  <c r="H4200" i="3"/>
  <c r="H4199" i="3"/>
  <c r="H4198" i="3"/>
  <c r="H4197" i="3"/>
  <c r="H4196" i="3"/>
  <c r="H4195" i="3"/>
  <c r="H4194" i="3"/>
  <c r="H4193" i="3"/>
  <c r="H4192" i="3"/>
  <c r="H4191" i="3"/>
  <c r="H4190" i="3"/>
  <c r="H4189" i="3"/>
  <c r="H4188" i="3"/>
  <c r="H4187" i="3"/>
  <c r="H4186" i="3"/>
  <c r="H4185" i="3"/>
  <c r="H4184" i="3"/>
  <c r="H4183" i="3"/>
  <c r="H4182" i="3"/>
  <c r="H4181" i="3"/>
  <c r="H4180" i="3"/>
  <c r="H4179" i="3"/>
  <c r="H4178" i="3"/>
  <c r="H4177" i="3"/>
  <c r="H4176" i="3"/>
  <c r="H4175" i="3"/>
  <c r="H4174" i="3"/>
  <c r="H4173" i="3"/>
  <c r="H4172" i="3"/>
  <c r="H4171" i="3"/>
  <c r="H4170" i="3"/>
  <c r="H4169" i="3"/>
  <c r="H4168" i="3"/>
  <c r="H4167" i="3"/>
  <c r="H4166" i="3"/>
  <c r="H4165" i="3"/>
  <c r="H4164" i="3"/>
  <c r="H4163" i="3"/>
  <c r="H4162" i="3"/>
  <c r="H4161" i="3"/>
  <c r="H4160" i="3"/>
  <c r="H4159" i="3"/>
  <c r="H4158" i="3"/>
  <c r="H4157" i="3"/>
  <c r="H4156" i="3"/>
  <c r="H4155" i="3"/>
  <c r="H4154" i="3"/>
  <c r="H4153" i="3"/>
  <c r="H4152" i="3"/>
  <c r="H4151" i="3"/>
  <c r="H4150" i="3"/>
  <c r="H4142" i="3"/>
  <c r="H4141" i="3"/>
  <c r="H4140" i="3"/>
  <c r="H4139" i="3"/>
  <c r="H4138" i="3"/>
  <c r="H4137" i="3"/>
  <c r="H4136" i="3"/>
  <c r="H4135" i="3"/>
  <c r="H4134" i="3"/>
  <c r="H4133" i="3"/>
  <c r="H4132" i="3"/>
  <c r="H4131" i="3"/>
  <c r="H4130" i="3"/>
  <c r="H4129" i="3"/>
  <c r="H4128" i="3"/>
  <c r="H4127" i="3"/>
  <c r="H4126" i="3"/>
  <c r="H4125" i="3"/>
  <c r="H4124" i="3"/>
  <c r="H4123" i="3"/>
  <c r="H4122" i="3"/>
  <c r="H4121" i="3"/>
  <c r="H4120" i="3"/>
  <c r="H4119" i="3"/>
  <c r="H4118" i="3"/>
  <c r="H4117" i="3"/>
  <c r="H4116" i="3"/>
  <c r="H4115" i="3"/>
  <c r="H4114" i="3"/>
  <c r="H4113" i="3"/>
  <c r="H4112" i="3"/>
  <c r="H4111" i="3"/>
  <c r="H4110" i="3"/>
  <c r="H4109" i="3"/>
  <c r="H4108" i="3"/>
  <c r="H4107" i="3"/>
  <c r="H4106" i="3"/>
  <c r="H4105" i="3"/>
  <c r="H4104" i="3"/>
  <c r="H4103" i="3"/>
  <c r="H4102" i="3"/>
  <c r="H4101" i="3"/>
  <c r="H4100" i="3"/>
  <c r="H4099" i="3"/>
  <c r="H4098" i="3"/>
  <c r="H4097" i="3"/>
  <c r="H4096" i="3"/>
  <c r="H4095" i="3"/>
  <c r="H4094" i="3"/>
  <c r="H4093" i="3"/>
  <c r="H4092" i="3"/>
  <c r="H4091" i="3"/>
  <c r="H4090" i="3"/>
  <c r="H4089" i="3"/>
  <c r="H4088" i="3"/>
  <c r="H4087" i="3"/>
  <c r="H4086" i="3"/>
  <c r="H4085" i="3"/>
  <c r="H4084" i="3"/>
  <c r="H4083" i="3"/>
  <c r="H4082" i="3"/>
  <c r="H4080" i="3"/>
  <c r="H4079" i="3"/>
  <c r="H4078" i="3"/>
  <c r="H4077" i="3"/>
  <c r="H4076" i="3"/>
  <c r="H4075" i="3"/>
  <c r="H4074" i="3"/>
  <c r="H4073" i="3"/>
  <c r="H4072" i="3"/>
  <c r="H4071" i="3"/>
  <c r="H4070" i="3"/>
  <c r="H4069" i="3"/>
  <c r="H4068" i="3"/>
  <c r="H4067" i="3"/>
  <c r="H4066" i="3"/>
  <c r="H4065" i="3"/>
  <c r="H4064" i="3"/>
  <c r="H4063" i="3"/>
  <c r="H4062" i="3"/>
  <c r="H4061" i="3"/>
  <c r="H4060" i="3"/>
  <c r="H4059" i="3"/>
  <c r="H4058" i="3"/>
  <c r="H4057" i="3"/>
  <c r="H4056" i="3"/>
  <c r="H4055" i="3"/>
  <c r="H4054" i="3"/>
  <c r="H4053" i="3"/>
  <c r="H4052" i="3"/>
  <c r="H4051" i="3"/>
  <c r="H4050" i="3"/>
  <c r="H4049" i="3"/>
  <c r="H4048" i="3"/>
  <c r="H4047" i="3"/>
  <c r="H4046" i="3"/>
  <c r="H4045" i="3"/>
  <c r="H4044" i="3"/>
  <c r="H4043" i="3"/>
  <c r="H4042" i="3"/>
  <c r="H4041" i="3"/>
  <c r="H4040" i="3"/>
  <c r="H4039" i="3"/>
  <c r="H4038" i="3"/>
  <c r="H4037" i="3"/>
  <c r="H4036" i="3"/>
  <c r="H4035" i="3"/>
  <c r="H4034" i="3"/>
  <c r="H4033" i="3"/>
  <c r="H4032" i="3"/>
  <c r="H4031" i="3"/>
  <c r="H4030" i="3"/>
  <c r="H4029" i="3"/>
  <c r="H4028" i="3"/>
  <c r="H4027" i="3"/>
  <c r="H4026" i="3"/>
  <c r="H4025" i="3"/>
  <c r="H4024" i="3"/>
  <c r="H4023" i="3"/>
  <c r="H4022" i="3"/>
  <c r="H4021" i="3"/>
  <c r="H4020" i="3"/>
  <c r="H4019" i="3"/>
  <c r="H4018" i="3"/>
  <c r="H4017" i="3"/>
  <c r="H4016" i="3"/>
  <c r="H4015" i="3"/>
  <c r="H4014" i="3"/>
  <c r="H4013" i="3"/>
  <c r="H4012" i="3"/>
  <c r="H4004" i="3"/>
  <c r="H4003" i="3"/>
  <c r="H4002" i="3"/>
  <c r="H4001" i="3"/>
  <c r="H4000" i="3"/>
  <c r="H3999" i="3"/>
  <c r="H3998" i="3"/>
  <c r="H3997" i="3"/>
  <c r="H3996" i="3"/>
  <c r="H3995" i="3"/>
  <c r="H3994" i="3"/>
  <c r="H3993" i="3"/>
  <c r="H3992" i="3"/>
  <c r="H3991" i="3"/>
  <c r="H3990" i="3"/>
  <c r="H3989" i="3"/>
  <c r="H3988" i="3"/>
  <c r="H3987" i="3"/>
  <c r="H3986" i="3"/>
  <c r="H3985" i="3"/>
  <c r="H3984" i="3"/>
  <c r="H3983" i="3"/>
  <c r="H3982" i="3"/>
  <c r="H3981" i="3"/>
  <c r="H3980" i="3"/>
  <c r="H3979" i="3"/>
  <c r="H3978" i="3"/>
  <c r="H3977" i="3"/>
  <c r="H3976" i="3"/>
  <c r="H3975" i="3"/>
  <c r="H3974" i="3"/>
  <c r="H3973" i="3"/>
  <c r="H3972" i="3"/>
  <c r="H3971" i="3"/>
  <c r="H3970" i="3"/>
  <c r="H3969" i="3"/>
  <c r="H3968" i="3"/>
  <c r="H3967" i="3"/>
  <c r="H3966" i="3"/>
  <c r="H3965" i="3"/>
  <c r="H3964" i="3"/>
  <c r="H3963" i="3"/>
  <c r="H3962" i="3"/>
  <c r="H3961" i="3"/>
  <c r="H3960" i="3"/>
  <c r="H3959" i="3"/>
  <c r="H3958" i="3"/>
  <c r="H3957" i="3"/>
  <c r="H3956" i="3"/>
  <c r="H3955" i="3"/>
  <c r="H3954" i="3"/>
  <c r="H3953" i="3"/>
  <c r="H3952" i="3"/>
  <c r="H3951" i="3"/>
  <c r="H3950" i="3"/>
  <c r="H3949" i="3"/>
  <c r="H3948" i="3"/>
  <c r="H3947" i="3"/>
  <c r="H3946" i="3"/>
  <c r="H3945" i="3"/>
  <c r="H3944" i="3"/>
  <c r="H3942" i="3"/>
  <c r="H3941" i="3"/>
  <c r="H3940" i="3"/>
  <c r="H3939" i="3"/>
  <c r="H3938" i="3"/>
  <c r="H3937" i="3"/>
  <c r="H3936" i="3"/>
  <c r="H3935" i="3"/>
  <c r="H3934" i="3"/>
  <c r="H3933" i="3"/>
  <c r="H3932" i="3"/>
  <c r="H3931" i="3"/>
  <c r="H3930" i="3"/>
  <c r="H3929" i="3"/>
  <c r="H3928" i="3"/>
  <c r="H3927" i="3"/>
  <c r="H3926" i="3"/>
  <c r="H3925" i="3"/>
  <c r="H3924" i="3"/>
  <c r="H3923" i="3"/>
  <c r="H3922" i="3"/>
  <c r="H3921" i="3"/>
  <c r="H3920" i="3"/>
  <c r="H3919" i="3"/>
  <c r="H3918" i="3"/>
  <c r="H3917" i="3"/>
  <c r="H3916" i="3"/>
  <c r="H3915" i="3"/>
  <c r="H3914" i="3"/>
  <c r="H3913" i="3"/>
  <c r="H3912" i="3"/>
  <c r="H3911" i="3"/>
  <c r="H3910" i="3"/>
  <c r="H3909" i="3"/>
  <c r="H3908" i="3"/>
  <c r="H3907" i="3"/>
  <c r="H3906" i="3"/>
  <c r="H3905" i="3"/>
  <c r="H3904" i="3"/>
  <c r="H3903" i="3"/>
  <c r="H3902" i="3"/>
  <c r="H3901" i="3"/>
  <c r="H3900" i="3"/>
  <c r="H3899" i="3"/>
  <c r="H3898" i="3"/>
  <c r="H3897" i="3"/>
  <c r="H3896" i="3"/>
  <c r="H3895" i="3"/>
  <c r="H3894" i="3"/>
  <c r="H3893" i="3"/>
  <c r="H3892" i="3"/>
  <c r="H3891" i="3"/>
  <c r="H3890" i="3"/>
  <c r="H3889" i="3"/>
  <c r="H3888" i="3"/>
  <c r="H3887" i="3"/>
  <c r="H3886" i="3"/>
  <c r="H3885" i="3"/>
  <c r="H3884" i="3"/>
  <c r="H3883" i="3"/>
  <c r="H3882" i="3"/>
  <c r="H3881" i="3"/>
  <c r="H3880" i="3"/>
  <c r="H3879" i="3"/>
  <c r="H3878" i="3"/>
  <c r="H3877" i="3"/>
  <c r="H3876" i="3"/>
  <c r="H3875" i="3"/>
  <c r="H3874" i="3"/>
  <c r="H3866" i="3"/>
  <c r="H3865" i="3"/>
  <c r="H3864" i="3"/>
  <c r="H3863" i="3"/>
  <c r="H3862" i="3"/>
  <c r="H3861" i="3"/>
  <c r="H3860" i="3"/>
  <c r="H3859" i="3"/>
  <c r="H3858" i="3"/>
  <c r="H3857" i="3"/>
  <c r="H3856" i="3"/>
  <c r="H3855" i="3"/>
  <c r="H3854" i="3"/>
  <c r="H3853" i="3"/>
  <c r="H3852" i="3"/>
  <c r="H3851" i="3"/>
  <c r="H3850" i="3"/>
  <c r="H3849" i="3"/>
  <c r="H3848" i="3"/>
  <c r="H3847" i="3"/>
  <c r="H3846" i="3"/>
  <c r="H3845" i="3"/>
  <c r="H3844" i="3"/>
  <c r="H3843" i="3"/>
  <c r="H3842" i="3"/>
  <c r="H3841" i="3"/>
  <c r="H3840" i="3"/>
  <c r="H3839" i="3"/>
  <c r="H3838" i="3"/>
  <c r="H3837" i="3"/>
  <c r="H3836" i="3"/>
  <c r="H3835" i="3"/>
  <c r="H3834" i="3"/>
  <c r="H3833" i="3"/>
  <c r="H3832" i="3"/>
  <c r="H3831" i="3"/>
  <c r="H3830" i="3"/>
  <c r="H3829" i="3"/>
  <c r="H3828" i="3"/>
  <c r="H3827" i="3"/>
  <c r="H3826" i="3"/>
  <c r="H3825" i="3"/>
  <c r="H3824" i="3"/>
  <c r="H3823" i="3"/>
  <c r="H3822" i="3"/>
  <c r="H3821" i="3"/>
  <c r="H3820" i="3"/>
  <c r="H3819" i="3"/>
  <c r="H3818" i="3"/>
  <c r="H3817" i="3"/>
  <c r="H3816" i="3"/>
  <c r="H3815" i="3"/>
  <c r="H3814" i="3"/>
  <c r="H3813" i="3"/>
  <c r="H3812" i="3"/>
  <c r="H3811" i="3"/>
  <c r="H3810" i="3"/>
  <c r="H3809" i="3"/>
  <c r="H3808" i="3"/>
  <c r="H3807" i="3"/>
  <c r="H3806" i="3"/>
  <c r="H3804" i="3"/>
  <c r="H3803" i="3"/>
  <c r="H3802" i="3"/>
  <c r="H3801" i="3"/>
  <c r="H3800" i="3"/>
  <c r="H3799" i="3"/>
  <c r="H3798" i="3"/>
  <c r="H3797" i="3"/>
  <c r="H3796" i="3"/>
  <c r="H3795" i="3"/>
  <c r="H3794" i="3"/>
  <c r="H3793" i="3"/>
  <c r="H3792" i="3"/>
  <c r="H3791" i="3"/>
  <c r="H3790" i="3"/>
  <c r="H3789" i="3"/>
  <c r="H3788" i="3"/>
  <c r="H3787" i="3"/>
  <c r="H3786" i="3"/>
  <c r="H3785" i="3"/>
  <c r="H3784" i="3"/>
  <c r="H3783" i="3"/>
  <c r="H3782" i="3"/>
  <c r="H3781" i="3"/>
  <c r="H3780" i="3"/>
  <c r="H3779" i="3"/>
  <c r="H3778" i="3"/>
  <c r="H3777" i="3"/>
  <c r="H3776" i="3"/>
  <c r="H3775" i="3"/>
  <c r="H3774" i="3"/>
  <c r="H3773" i="3"/>
  <c r="H3772" i="3"/>
  <c r="H3771" i="3"/>
  <c r="H3770" i="3"/>
  <c r="H3769" i="3"/>
  <c r="H3768" i="3"/>
  <c r="H3767" i="3"/>
  <c r="H3766" i="3"/>
  <c r="H3765" i="3"/>
  <c r="H3764" i="3"/>
  <c r="H3763" i="3"/>
  <c r="H3762" i="3"/>
  <c r="H3761" i="3"/>
  <c r="H3760" i="3"/>
  <c r="H3759" i="3"/>
  <c r="H3758" i="3"/>
  <c r="H3757" i="3"/>
  <c r="H3756" i="3"/>
  <c r="H3755" i="3"/>
  <c r="H3754" i="3"/>
  <c r="H3753" i="3"/>
  <c r="H3752" i="3"/>
  <c r="H3751" i="3"/>
  <c r="H3750" i="3"/>
  <c r="H3749" i="3"/>
  <c r="H3748" i="3"/>
  <c r="H3747" i="3"/>
  <c r="H3746" i="3"/>
  <c r="H3745" i="3"/>
  <c r="H3744" i="3"/>
  <c r="H3743" i="3"/>
  <c r="H3742" i="3"/>
  <c r="H3741" i="3"/>
  <c r="H3740" i="3"/>
  <c r="H3739" i="3"/>
  <c r="H3738" i="3"/>
  <c r="H3737" i="3"/>
  <c r="H3736" i="3"/>
  <c r="H3728" i="3"/>
  <c r="H3727" i="3"/>
  <c r="H3726" i="3"/>
  <c r="H3725" i="3"/>
  <c r="H3724" i="3"/>
  <c r="H3723" i="3"/>
  <c r="H3722" i="3"/>
  <c r="H3721" i="3"/>
  <c r="H3720" i="3"/>
  <c r="H3719" i="3"/>
  <c r="H3718" i="3"/>
  <c r="H3717" i="3"/>
  <c r="H3716" i="3"/>
  <c r="H3715" i="3"/>
  <c r="H3714" i="3"/>
  <c r="H3713" i="3"/>
  <c r="H3712" i="3"/>
  <c r="H3711" i="3"/>
  <c r="H3710" i="3"/>
  <c r="H3709" i="3"/>
  <c r="H3708" i="3"/>
  <c r="H3707" i="3"/>
  <c r="H3706" i="3"/>
  <c r="H3705" i="3"/>
  <c r="H3704" i="3"/>
  <c r="H3703" i="3"/>
  <c r="H3702" i="3"/>
  <c r="H3701" i="3"/>
  <c r="H3700" i="3"/>
  <c r="H3699" i="3"/>
  <c r="H3698" i="3"/>
  <c r="H3697" i="3"/>
  <c r="H3696" i="3"/>
  <c r="H3695" i="3"/>
  <c r="H3694" i="3"/>
  <c r="H3693" i="3"/>
  <c r="H3692" i="3"/>
  <c r="H3691" i="3"/>
  <c r="H3690" i="3"/>
  <c r="H3689" i="3"/>
  <c r="H3688" i="3"/>
  <c r="H3687" i="3"/>
  <c r="H3686" i="3"/>
  <c r="H3685" i="3"/>
  <c r="H3684" i="3"/>
  <c r="H3683" i="3"/>
  <c r="H3682" i="3"/>
  <c r="H3681" i="3"/>
  <c r="H3680" i="3"/>
  <c r="H3679" i="3"/>
  <c r="H3678" i="3"/>
  <c r="H3677" i="3"/>
  <c r="H3676" i="3"/>
  <c r="H3675" i="3"/>
  <c r="H3674" i="3"/>
  <c r="H3673" i="3"/>
  <c r="H3672" i="3"/>
  <c r="H3671" i="3"/>
  <c r="H3670" i="3"/>
  <c r="H3669" i="3"/>
  <c r="H3668" i="3"/>
  <c r="H3666" i="3"/>
  <c r="H3665" i="3"/>
  <c r="H3664" i="3"/>
  <c r="H3663" i="3"/>
  <c r="H3662" i="3"/>
  <c r="H3661" i="3"/>
  <c r="H3660" i="3"/>
  <c r="H3659" i="3"/>
  <c r="H3658" i="3"/>
  <c r="H3657" i="3"/>
  <c r="H3656" i="3"/>
  <c r="H3655" i="3"/>
  <c r="H3654" i="3"/>
  <c r="H3653" i="3"/>
  <c r="H3652" i="3"/>
  <c r="H3651" i="3"/>
  <c r="H3650" i="3"/>
  <c r="H3649" i="3"/>
  <c r="H3648" i="3"/>
  <c r="H3647" i="3"/>
  <c r="H3646" i="3"/>
  <c r="H3645" i="3"/>
  <c r="H3644" i="3"/>
  <c r="H3643" i="3"/>
  <c r="H3642" i="3"/>
  <c r="H3641" i="3"/>
  <c r="H3640" i="3"/>
  <c r="H3639" i="3"/>
  <c r="H3638" i="3"/>
  <c r="H3637" i="3"/>
  <c r="H3636" i="3"/>
  <c r="H3635" i="3"/>
  <c r="H3634" i="3"/>
  <c r="H3633" i="3"/>
  <c r="H3632" i="3"/>
  <c r="H3631" i="3"/>
  <c r="H3630" i="3"/>
  <c r="H3629" i="3"/>
  <c r="H3628" i="3"/>
  <c r="H3627" i="3"/>
  <c r="H3626" i="3"/>
  <c r="H3625" i="3"/>
  <c r="H3624" i="3"/>
  <c r="H3623" i="3"/>
  <c r="H3622" i="3"/>
  <c r="H3621" i="3"/>
  <c r="H3620" i="3"/>
  <c r="H3619" i="3"/>
  <c r="H3618" i="3"/>
  <c r="H3617" i="3"/>
  <c r="H3616" i="3"/>
  <c r="H3615" i="3"/>
  <c r="H3614" i="3"/>
  <c r="H3613" i="3"/>
  <c r="H3612" i="3"/>
  <c r="H3611" i="3"/>
  <c r="H3610" i="3"/>
  <c r="H3609" i="3"/>
  <c r="H3608" i="3"/>
  <c r="H3607" i="3"/>
  <c r="H3606" i="3"/>
  <c r="H3605" i="3"/>
  <c r="H3604" i="3"/>
  <c r="H3603" i="3"/>
  <c r="H3602" i="3"/>
  <c r="H3601" i="3"/>
  <c r="H3600" i="3"/>
  <c r="H3599" i="3"/>
  <c r="H3598" i="3"/>
  <c r="H3590" i="3"/>
  <c r="H3589" i="3"/>
  <c r="H3588" i="3"/>
  <c r="H3587" i="3"/>
  <c r="H3586" i="3"/>
  <c r="H3585" i="3"/>
  <c r="H3584" i="3"/>
  <c r="H3583" i="3"/>
  <c r="H3582" i="3"/>
  <c r="H3581" i="3"/>
  <c r="H3580" i="3"/>
  <c r="H3579" i="3"/>
  <c r="H3578" i="3"/>
  <c r="H3577" i="3"/>
  <c r="H3576" i="3"/>
  <c r="H3575" i="3"/>
  <c r="H3574" i="3"/>
  <c r="H3573" i="3"/>
  <c r="H3572" i="3"/>
  <c r="H3571" i="3"/>
  <c r="H3570" i="3"/>
  <c r="H3569" i="3"/>
  <c r="H3568" i="3"/>
  <c r="H3567" i="3"/>
  <c r="H3566" i="3"/>
  <c r="H3565" i="3"/>
  <c r="H3564" i="3"/>
  <c r="H3563" i="3"/>
  <c r="H3562" i="3"/>
  <c r="H3561" i="3"/>
  <c r="H3560" i="3"/>
  <c r="H3559" i="3"/>
  <c r="H3558" i="3"/>
  <c r="H3557" i="3"/>
  <c r="H3556" i="3"/>
  <c r="H3555" i="3"/>
  <c r="H3554" i="3"/>
  <c r="H3553" i="3"/>
  <c r="H3552" i="3"/>
  <c r="H3551" i="3"/>
  <c r="H3550" i="3"/>
  <c r="H3549" i="3"/>
  <c r="H3548" i="3"/>
  <c r="H3547" i="3"/>
  <c r="H3546" i="3"/>
  <c r="H3545" i="3"/>
  <c r="H3544" i="3"/>
  <c r="H3543" i="3"/>
  <c r="H3542" i="3"/>
  <c r="H3541" i="3"/>
  <c r="H3540" i="3"/>
  <c r="H3539" i="3"/>
  <c r="H3538" i="3"/>
  <c r="H3537" i="3"/>
  <c r="H3536" i="3"/>
  <c r="H3535" i="3"/>
  <c r="H3534" i="3"/>
  <c r="H3533" i="3"/>
  <c r="H3532" i="3"/>
  <c r="H3531" i="3"/>
  <c r="H3530" i="3"/>
  <c r="H3528" i="3"/>
  <c r="H3527" i="3"/>
  <c r="H3526" i="3"/>
  <c r="H3525" i="3"/>
  <c r="H3524" i="3"/>
  <c r="H3523" i="3"/>
  <c r="H3522" i="3"/>
  <c r="H3521" i="3"/>
  <c r="H3520" i="3"/>
  <c r="H3519" i="3"/>
  <c r="H3518" i="3"/>
  <c r="H3517" i="3"/>
  <c r="H3516" i="3"/>
  <c r="H3515" i="3"/>
  <c r="H3514" i="3"/>
  <c r="H3513" i="3"/>
  <c r="H3512" i="3"/>
  <c r="H3511" i="3"/>
  <c r="H3510" i="3"/>
  <c r="H3509" i="3"/>
  <c r="H3508" i="3"/>
  <c r="H3507" i="3"/>
  <c r="H3506" i="3"/>
  <c r="H3505" i="3"/>
  <c r="H3504" i="3"/>
  <c r="H3503" i="3"/>
  <c r="H3502" i="3"/>
  <c r="H3501" i="3"/>
  <c r="H3500" i="3"/>
  <c r="H3499" i="3"/>
  <c r="H3498" i="3"/>
  <c r="H3497" i="3"/>
  <c r="H3496" i="3"/>
  <c r="H3495" i="3"/>
  <c r="H3494" i="3"/>
  <c r="H3493" i="3"/>
  <c r="H3492" i="3"/>
  <c r="H3491" i="3"/>
  <c r="H3490" i="3"/>
  <c r="H3489" i="3"/>
  <c r="H3488" i="3"/>
  <c r="H3487" i="3"/>
  <c r="H3486" i="3"/>
  <c r="H3485" i="3"/>
  <c r="H3484" i="3"/>
  <c r="H3483" i="3"/>
  <c r="H3482" i="3"/>
  <c r="H3481" i="3"/>
  <c r="H3480" i="3"/>
  <c r="H3479" i="3"/>
  <c r="H3478" i="3"/>
  <c r="H3477" i="3"/>
  <c r="H3476" i="3"/>
  <c r="H3475" i="3"/>
  <c r="H3474" i="3"/>
  <c r="H3473" i="3"/>
  <c r="H3472" i="3"/>
  <c r="H3471" i="3"/>
  <c r="H3470" i="3"/>
  <c r="H3469" i="3"/>
  <c r="H3468" i="3"/>
  <c r="H3467" i="3"/>
  <c r="H3466" i="3"/>
  <c r="H3465" i="3"/>
  <c r="H3464" i="3"/>
  <c r="H3463" i="3"/>
  <c r="H3462" i="3"/>
  <c r="H3461" i="3"/>
  <c r="H3460" i="3"/>
  <c r="H3452" i="3"/>
  <c r="H3451" i="3"/>
  <c r="H3450" i="3"/>
  <c r="H3449" i="3"/>
  <c r="H3448" i="3"/>
  <c r="H3447" i="3"/>
  <c r="H3446" i="3"/>
  <c r="H3445" i="3"/>
  <c r="H3444" i="3"/>
  <c r="H3443" i="3"/>
  <c r="H3442" i="3"/>
  <c r="H3441" i="3"/>
  <c r="H3440" i="3"/>
  <c r="H3439" i="3"/>
  <c r="H3438" i="3"/>
  <c r="H3437" i="3"/>
  <c r="H3436" i="3"/>
  <c r="H3435" i="3"/>
  <c r="H3434" i="3"/>
  <c r="H3433" i="3"/>
  <c r="H3432" i="3"/>
  <c r="H3431" i="3"/>
  <c r="H3430" i="3"/>
  <c r="H3429" i="3"/>
  <c r="H3428" i="3"/>
  <c r="H3427" i="3"/>
  <c r="H3426" i="3"/>
  <c r="H3425" i="3"/>
  <c r="H3424" i="3"/>
  <c r="H3423" i="3"/>
  <c r="H3422" i="3"/>
  <c r="H3421" i="3"/>
  <c r="H3420" i="3"/>
  <c r="H3419" i="3"/>
  <c r="H3418" i="3"/>
  <c r="H3417" i="3"/>
  <c r="H3416" i="3"/>
  <c r="H3415" i="3"/>
  <c r="H3414" i="3"/>
  <c r="H3413" i="3"/>
  <c r="H3412" i="3"/>
  <c r="H3411" i="3"/>
  <c r="H3410" i="3"/>
  <c r="H3409" i="3"/>
  <c r="H3408" i="3"/>
  <c r="H3407" i="3"/>
  <c r="H3406" i="3"/>
  <c r="H3405" i="3"/>
  <c r="H3404" i="3"/>
  <c r="H3403" i="3"/>
  <c r="H3402" i="3"/>
  <c r="H3401" i="3"/>
  <c r="H3400" i="3"/>
  <c r="H3399" i="3"/>
  <c r="H3398" i="3"/>
  <c r="H3397" i="3"/>
  <c r="H3396" i="3"/>
  <c r="H3395" i="3"/>
  <c r="H3394" i="3"/>
  <c r="H3393" i="3"/>
  <c r="H3392" i="3"/>
  <c r="H3390" i="3"/>
  <c r="H3389" i="3"/>
  <c r="H3388" i="3"/>
  <c r="H3387" i="3"/>
  <c r="H3386" i="3"/>
  <c r="H3385" i="3"/>
  <c r="H3384" i="3"/>
  <c r="H3383" i="3"/>
  <c r="H3382" i="3"/>
  <c r="H3381" i="3"/>
  <c r="H3380" i="3"/>
  <c r="H3379" i="3"/>
  <c r="H3378" i="3"/>
  <c r="H3377" i="3"/>
  <c r="H3376" i="3"/>
  <c r="H3375" i="3"/>
  <c r="H3374" i="3"/>
  <c r="H3373" i="3"/>
  <c r="H3372" i="3"/>
  <c r="H3371" i="3"/>
  <c r="H3370" i="3"/>
  <c r="H3369" i="3"/>
  <c r="H3368" i="3"/>
  <c r="H3367" i="3"/>
  <c r="H3366" i="3"/>
  <c r="H3365" i="3"/>
  <c r="H3364" i="3"/>
  <c r="H3363" i="3"/>
  <c r="H3362" i="3"/>
  <c r="H3361" i="3"/>
  <c r="H3360" i="3"/>
  <c r="H3359" i="3"/>
  <c r="H3358" i="3"/>
  <c r="H3357" i="3"/>
  <c r="H3356" i="3"/>
  <c r="H3355" i="3"/>
  <c r="H3354" i="3"/>
  <c r="H3353" i="3"/>
  <c r="H3352" i="3"/>
  <c r="H3351" i="3"/>
  <c r="H3350" i="3"/>
  <c r="H3349" i="3"/>
  <c r="H3348" i="3"/>
  <c r="H3347" i="3"/>
  <c r="H3346" i="3"/>
  <c r="H3345" i="3"/>
  <c r="H3344" i="3"/>
  <c r="H3343" i="3"/>
  <c r="H3342" i="3"/>
  <c r="H3341" i="3"/>
  <c r="H3340" i="3"/>
  <c r="H3339" i="3"/>
  <c r="H3338" i="3"/>
  <c r="H3337" i="3"/>
  <c r="H3336" i="3"/>
  <c r="H3335" i="3"/>
  <c r="H3334" i="3"/>
  <c r="H3333" i="3"/>
  <c r="H3332" i="3"/>
  <c r="H3331" i="3"/>
  <c r="H3330" i="3"/>
  <c r="H3329" i="3"/>
  <c r="H3328" i="3"/>
  <c r="H3327" i="3"/>
  <c r="H3326" i="3"/>
  <c r="H3325" i="3"/>
  <c r="H3324" i="3"/>
  <c r="H3323" i="3"/>
  <c r="H3322" i="3"/>
  <c r="H3314" i="3"/>
  <c r="H3313" i="3"/>
  <c r="H3312" i="3"/>
  <c r="H3311" i="3"/>
  <c r="H3310" i="3"/>
  <c r="H3309" i="3"/>
  <c r="H3308" i="3"/>
  <c r="H3307" i="3"/>
  <c r="H3306" i="3"/>
  <c r="H3305" i="3"/>
  <c r="H3304" i="3"/>
  <c r="H3303" i="3"/>
  <c r="H3302" i="3"/>
  <c r="H3301" i="3"/>
  <c r="H3300" i="3"/>
  <c r="H3299" i="3"/>
  <c r="H3298" i="3"/>
  <c r="H3297" i="3"/>
  <c r="H3296" i="3"/>
  <c r="H3295" i="3"/>
  <c r="H3294" i="3"/>
  <c r="H3293" i="3"/>
  <c r="H3292" i="3"/>
  <c r="H3291" i="3"/>
  <c r="H3290" i="3"/>
  <c r="H3289" i="3"/>
  <c r="H3288" i="3"/>
  <c r="H3287" i="3"/>
  <c r="H3286" i="3"/>
  <c r="H3285" i="3"/>
  <c r="H3284" i="3"/>
  <c r="H3283" i="3"/>
  <c r="H3282" i="3"/>
  <c r="H3281" i="3"/>
  <c r="H3280" i="3"/>
  <c r="H3279" i="3"/>
  <c r="H3278" i="3"/>
  <c r="H3277" i="3"/>
  <c r="H3276" i="3"/>
  <c r="H3275" i="3"/>
  <c r="H3274" i="3"/>
  <c r="H3273" i="3"/>
  <c r="H3272" i="3"/>
  <c r="H3271" i="3"/>
  <c r="H3270" i="3"/>
  <c r="H3269" i="3"/>
  <c r="H3268" i="3"/>
  <c r="H3267" i="3"/>
  <c r="H3266" i="3"/>
  <c r="H3265" i="3"/>
  <c r="H3264" i="3"/>
  <c r="H3263" i="3"/>
  <c r="H3262" i="3"/>
  <c r="H3261" i="3"/>
  <c r="H3260" i="3"/>
  <c r="H3259" i="3"/>
  <c r="H3258" i="3"/>
  <c r="H3257" i="3"/>
  <c r="H3256" i="3"/>
  <c r="H3255" i="3"/>
  <c r="H3254" i="3"/>
  <c r="H3252" i="3"/>
  <c r="H3251" i="3"/>
  <c r="H3250" i="3"/>
  <c r="H3249" i="3"/>
  <c r="H3248" i="3"/>
  <c r="H3247" i="3"/>
  <c r="H3246" i="3"/>
  <c r="H3245" i="3"/>
  <c r="H3244" i="3"/>
  <c r="H3243" i="3"/>
  <c r="H3242" i="3"/>
  <c r="H3241" i="3"/>
  <c r="H3240" i="3"/>
  <c r="H3239" i="3"/>
  <c r="H3238" i="3"/>
  <c r="H3237" i="3"/>
  <c r="H3236" i="3"/>
  <c r="H3235" i="3"/>
  <c r="H3234" i="3"/>
  <c r="H3233" i="3"/>
  <c r="H3232" i="3"/>
  <c r="H3231" i="3"/>
  <c r="H3230" i="3"/>
  <c r="H3229" i="3"/>
  <c r="H3228" i="3"/>
  <c r="H3227" i="3"/>
  <c r="H3226" i="3"/>
  <c r="H3225" i="3"/>
  <c r="H3224" i="3"/>
  <c r="H3223" i="3"/>
  <c r="H3222" i="3"/>
  <c r="H3221" i="3"/>
  <c r="H3220" i="3"/>
  <c r="H3219" i="3"/>
  <c r="H3218" i="3"/>
  <c r="H3217" i="3"/>
  <c r="H3216" i="3"/>
  <c r="H3215" i="3"/>
  <c r="H3214" i="3"/>
  <c r="H3213" i="3"/>
  <c r="H3212" i="3"/>
  <c r="H3211" i="3"/>
  <c r="H3210" i="3"/>
  <c r="H3209" i="3"/>
  <c r="H3208" i="3"/>
  <c r="H3207" i="3"/>
  <c r="H3206" i="3"/>
  <c r="H3205" i="3"/>
  <c r="H3204" i="3"/>
  <c r="H3203" i="3"/>
  <c r="H3202" i="3"/>
  <c r="H3201" i="3"/>
  <c r="H3200" i="3"/>
  <c r="H3199" i="3"/>
  <c r="H3198" i="3"/>
  <c r="H3197" i="3"/>
  <c r="H3196" i="3"/>
  <c r="H3195" i="3"/>
  <c r="H3194" i="3"/>
  <c r="H3193" i="3"/>
  <c r="H3192" i="3"/>
  <c r="H3191" i="3"/>
  <c r="H3190" i="3"/>
  <c r="H3189" i="3"/>
  <c r="H3188" i="3"/>
  <c r="H3187" i="3"/>
  <c r="H3186" i="3"/>
  <c r="H3185" i="3"/>
  <c r="H3184" i="3"/>
  <c r="H3176" i="3"/>
  <c r="H3175" i="3"/>
  <c r="H3174" i="3"/>
  <c r="H3173" i="3"/>
  <c r="H3172" i="3"/>
  <c r="H3171" i="3"/>
  <c r="H3170" i="3"/>
  <c r="H3169" i="3"/>
  <c r="H3168" i="3"/>
  <c r="H3167" i="3"/>
  <c r="H3166" i="3"/>
  <c r="H3165" i="3"/>
  <c r="H3164" i="3"/>
  <c r="H3163" i="3"/>
  <c r="H3162" i="3"/>
  <c r="H3161" i="3"/>
  <c r="H3160" i="3"/>
  <c r="H3159" i="3"/>
  <c r="H3158" i="3"/>
  <c r="H3157" i="3"/>
  <c r="H3156" i="3"/>
  <c r="H3155" i="3"/>
  <c r="H3154" i="3"/>
  <c r="H3153" i="3"/>
  <c r="H3152" i="3"/>
  <c r="H3151" i="3"/>
  <c r="H3150" i="3"/>
  <c r="H3149" i="3"/>
  <c r="H3148" i="3"/>
  <c r="H3147" i="3"/>
  <c r="H3146" i="3"/>
  <c r="H3145" i="3"/>
  <c r="H3144" i="3"/>
  <c r="H3143" i="3"/>
  <c r="H3142" i="3"/>
  <c r="H3141" i="3"/>
  <c r="H3140" i="3"/>
  <c r="H3139" i="3"/>
  <c r="H3138" i="3"/>
  <c r="H3137" i="3"/>
  <c r="H3136" i="3"/>
  <c r="H3135" i="3"/>
  <c r="H3134" i="3"/>
  <c r="H3133" i="3"/>
  <c r="H3132" i="3"/>
  <c r="H3131" i="3"/>
  <c r="H3130" i="3"/>
  <c r="H3129" i="3"/>
  <c r="H3128" i="3"/>
  <c r="H3127" i="3"/>
  <c r="H3126" i="3"/>
  <c r="H3125" i="3"/>
  <c r="H3124" i="3"/>
  <c r="H3123" i="3"/>
  <c r="H3122" i="3"/>
  <c r="H3121" i="3"/>
  <c r="H3120" i="3"/>
  <c r="H3119" i="3"/>
  <c r="H3118" i="3"/>
  <c r="H3117" i="3"/>
  <c r="H3116" i="3"/>
  <c r="H3114" i="3"/>
  <c r="H3113" i="3"/>
  <c r="H3112" i="3"/>
  <c r="H3111" i="3"/>
  <c r="H3110" i="3"/>
  <c r="H3109" i="3"/>
  <c r="H3108" i="3"/>
  <c r="H3107" i="3"/>
  <c r="H3106" i="3"/>
  <c r="H3105" i="3"/>
  <c r="H3104" i="3"/>
  <c r="H3103" i="3"/>
  <c r="H3102" i="3"/>
  <c r="H3101" i="3"/>
  <c r="H3100" i="3"/>
  <c r="H3099" i="3"/>
  <c r="H3098" i="3"/>
  <c r="H3097" i="3"/>
  <c r="H3096" i="3"/>
  <c r="H3095" i="3"/>
  <c r="H3094" i="3"/>
  <c r="H3093" i="3"/>
  <c r="H3092" i="3"/>
  <c r="H3091" i="3"/>
  <c r="H3090" i="3"/>
  <c r="H3089" i="3"/>
  <c r="H3088" i="3"/>
  <c r="H3087" i="3"/>
  <c r="H3086" i="3"/>
  <c r="H3085" i="3"/>
  <c r="H3084" i="3"/>
  <c r="H3083" i="3"/>
  <c r="H3082" i="3"/>
  <c r="H3081" i="3"/>
  <c r="H3080" i="3"/>
  <c r="H3079" i="3"/>
  <c r="H3078" i="3"/>
  <c r="H3077" i="3"/>
  <c r="H3076" i="3"/>
  <c r="H3075" i="3"/>
  <c r="H3074" i="3"/>
  <c r="H3073" i="3"/>
  <c r="H3072" i="3"/>
  <c r="H3071" i="3"/>
  <c r="H3070" i="3"/>
  <c r="H3069" i="3"/>
  <c r="H3068" i="3"/>
  <c r="H3067" i="3"/>
  <c r="H3066" i="3"/>
  <c r="H3065" i="3"/>
  <c r="H3064" i="3"/>
  <c r="H3063" i="3"/>
  <c r="H3062" i="3"/>
  <c r="H3061" i="3"/>
  <c r="H3060" i="3"/>
  <c r="H3059" i="3"/>
  <c r="H3058" i="3"/>
  <c r="H3057" i="3"/>
  <c r="H3056" i="3"/>
  <c r="H3055" i="3"/>
  <c r="H3054" i="3"/>
  <c r="H3053" i="3"/>
  <c r="H3052" i="3"/>
  <c r="H3051" i="3"/>
  <c r="H3050" i="3"/>
  <c r="H3049" i="3"/>
  <c r="H3048" i="3"/>
  <c r="H3047" i="3"/>
  <c r="H3046" i="3"/>
  <c r="H3038" i="3"/>
  <c r="H3037" i="3"/>
  <c r="H3036" i="3"/>
  <c r="H3035" i="3"/>
  <c r="H3034" i="3"/>
  <c r="H3033" i="3"/>
  <c r="H3032" i="3"/>
  <c r="H3031" i="3"/>
  <c r="H3030" i="3"/>
  <c r="H3029" i="3"/>
  <c r="H3028" i="3"/>
  <c r="H3027" i="3"/>
  <c r="H3026" i="3"/>
  <c r="H3025" i="3"/>
  <c r="H3024" i="3"/>
  <c r="H3023" i="3"/>
  <c r="H3022" i="3"/>
  <c r="H3021" i="3"/>
  <c r="H3020" i="3"/>
  <c r="H3019" i="3"/>
  <c r="H3018" i="3"/>
  <c r="H3017" i="3"/>
  <c r="H3016" i="3"/>
  <c r="H3015" i="3"/>
  <c r="H3014" i="3"/>
  <c r="H3013" i="3"/>
  <c r="H3012" i="3"/>
  <c r="H3011" i="3"/>
  <c r="H3010" i="3"/>
  <c r="H3009" i="3"/>
  <c r="H3008" i="3"/>
  <c r="H3007" i="3"/>
  <c r="H3006" i="3"/>
  <c r="H3005" i="3"/>
  <c r="H3004" i="3"/>
  <c r="H3003" i="3"/>
  <c r="H3002" i="3"/>
  <c r="H3001" i="3"/>
  <c r="H3000" i="3"/>
  <c r="H2999" i="3"/>
  <c r="H2998" i="3"/>
  <c r="H2997" i="3"/>
  <c r="H2996" i="3"/>
  <c r="H2995" i="3"/>
  <c r="H2994" i="3"/>
  <c r="H2993" i="3"/>
  <c r="H2992" i="3"/>
  <c r="H2991" i="3"/>
  <c r="H2990" i="3"/>
  <c r="H2989" i="3"/>
  <c r="H2988" i="3"/>
  <c r="H2987" i="3"/>
  <c r="H2986" i="3"/>
  <c r="H2985" i="3"/>
  <c r="H2984" i="3"/>
  <c r="H2983" i="3"/>
  <c r="H2982" i="3"/>
  <c r="H2981" i="3"/>
  <c r="H2980" i="3"/>
  <c r="H2979" i="3"/>
  <c r="H2978" i="3"/>
  <c r="H2976" i="3"/>
  <c r="H2975" i="3"/>
  <c r="H2974" i="3"/>
  <c r="H2973" i="3"/>
  <c r="H2972" i="3"/>
  <c r="H2971" i="3"/>
  <c r="H2970" i="3"/>
  <c r="H2969" i="3"/>
  <c r="H2968" i="3"/>
  <c r="H2967" i="3"/>
  <c r="H2966" i="3"/>
  <c r="H2965" i="3"/>
  <c r="H2964" i="3"/>
  <c r="H2963" i="3"/>
  <c r="H2962" i="3"/>
  <c r="H2961" i="3"/>
  <c r="H2960" i="3"/>
  <c r="H2959" i="3"/>
  <c r="H2958" i="3"/>
  <c r="H2957" i="3"/>
  <c r="H2956" i="3"/>
  <c r="H2955" i="3"/>
  <c r="H2954" i="3"/>
  <c r="H2953" i="3"/>
  <c r="H2952" i="3"/>
  <c r="H2951" i="3"/>
  <c r="H2950" i="3"/>
  <c r="H2949" i="3"/>
  <c r="H2948" i="3"/>
  <c r="H2947" i="3"/>
  <c r="H2946" i="3"/>
  <c r="H2945" i="3"/>
  <c r="H2944" i="3"/>
  <c r="H2943" i="3"/>
  <c r="H2942" i="3"/>
  <c r="H2941" i="3"/>
  <c r="H2940" i="3"/>
  <c r="H2939" i="3"/>
  <c r="H2938" i="3"/>
  <c r="H2937" i="3"/>
  <c r="H2936" i="3"/>
  <c r="H2935" i="3"/>
  <c r="H2934" i="3"/>
  <c r="H2933" i="3"/>
  <c r="H2932" i="3"/>
  <c r="H2931" i="3"/>
  <c r="H2930" i="3"/>
  <c r="H2929" i="3"/>
  <c r="H2928" i="3"/>
  <c r="H2927" i="3"/>
  <c r="H2926" i="3"/>
  <c r="H2925" i="3"/>
  <c r="H2924" i="3"/>
  <c r="H2923" i="3"/>
  <c r="H2922" i="3"/>
  <c r="H2921" i="3"/>
  <c r="H2920" i="3"/>
  <c r="H2919" i="3"/>
  <c r="H2918" i="3"/>
  <c r="H2917" i="3"/>
  <c r="H2916" i="3"/>
  <c r="H2915" i="3"/>
  <c r="H2914" i="3"/>
  <c r="H2913" i="3"/>
  <c r="H2912" i="3"/>
  <c r="H2911" i="3"/>
  <c r="H2910" i="3"/>
  <c r="H2909" i="3"/>
  <c r="H2908" i="3"/>
  <c r="H2900" i="3"/>
  <c r="H2899" i="3"/>
  <c r="H2898" i="3"/>
  <c r="H2897" i="3"/>
  <c r="H2896" i="3"/>
  <c r="H2895" i="3"/>
  <c r="H2894" i="3"/>
  <c r="H2893" i="3"/>
  <c r="H2892" i="3"/>
  <c r="H2891" i="3"/>
  <c r="H2890" i="3"/>
  <c r="H2889" i="3"/>
  <c r="H2888" i="3"/>
  <c r="H2887" i="3"/>
  <c r="H2886" i="3"/>
  <c r="H2885" i="3"/>
  <c r="H2884" i="3"/>
  <c r="H2883" i="3"/>
  <c r="H2882" i="3"/>
  <c r="H2881" i="3"/>
  <c r="H2880" i="3"/>
  <c r="H2879" i="3"/>
  <c r="H2878" i="3"/>
  <c r="H2877" i="3"/>
  <c r="H2876" i="3"/>
  <c r="H2875" i="3"/>
  <c r="H2874" i="3"/>
  <c r="H2873" i="3"/>
  <c r="H2872" i="3"/>
  <c r="H2871" i="3"/>
  <c r="H2870" i="3"/>
  <c r="H2869" i="3"/>
  <c r="H2868" i="3"/>
  <c r="H2867" i="3"/>
  <c r="H2866" i="3"/>
  <c r="H2865" i="3"/>
  <c r="H2864" i="3"/>
  <c r="H2863" i="3"/>
  <c r="H2862" i="3"/>
  <c r="H2861" i="3"/>
  <c r="H2860" i="3"/>
  <c r="H2859" i="3"/>
  <c r="H2858" i="3"/>
  <c r="H2857" i="3"/>
  <c r="H2856" i="3"/>
  <c r="H2855" i="3"/>
  <c r="H2854" i="3"/>
  <c r="H2853" i="3"/>
  <c r="H2852" i="3"/>
  <c r="H2851" i="3"/>
  <c r="H2850" i="3"/>
  <c r="H2849" i="3"/>
  <c r="H2848" i="3"/>
  <c r="H2847" i="3"/>
  <c r="H2846" i="3"/>
  <c r="H2845" i="3"/>
  <c r="H2844" i="3"/>
  <c r="H2843" i="3"/>
  <c r="H2842" i="3"/>
  <c r="H2841" i="3"/>
  <c r="H2840" i="3"/>
  <c r="H2838" i="3"/>
  <c r="H2837" i="3"/>
  <c r="H2836" i="3"/>
  <c r="H2835" i="3"/>
  <c r="H2834" i="3"/>
  <c r="H2833" i="3"/>
  <c r="H2832" i="3"/>
  <c r="H2831" i="3"/>
  <c r="H2830" i="3"/>
  <c r="H2829" i="3"/>
  <c r="H2828" i="3"/>
  <c r="H2827" i="3"/>
  <c r="H2826" i="3"/>
  <c r="H2825" i="3"/>
  <c r="H2824" i="3"/>
  <c r="H2823" i="3"/>
  <c r="H2822" i="3"/>
  <c r="H2821" i="3"/>
  <c r="H2820" i="3"/>
  <c r="H2819" i="3"/>
  <c r="H2818" i="3"/>
  <c r="H2817" i="3"/>
  <c r="H2816" i="3"/>
  <c r="H2815" i="3"/>
  <c r="H2814" i="3"/>
  <c r="H2813" i="3"/>
  <c r="H2812" i="3"/>
  <c r="H2811" i="3"/>
  <c r="H2810" i="3"/>
  <c r="H2809" i="3"/>
  <c r="H2808" i="3"/>
  <c r="H2807" i="3"/>
  <c r="H2806" i="3"/>
  <c r="H2805" i="3"/>
  <c r="H2804" i="3"/>
  <c r="H2803" i="3"/>
  <c r="H2802" i="3"/>
  <c r="H2801" i="3"/>
  <c r="H2800" i="3"/>
  <c r="H2799" i="3"/>
  <c r="H2798" i="3"/>
  <c r="H2797" i="3"/>
  <c r="H2796" i="3"/>
  <c r="H2795" i="3"/>
  <c r="H2794" i="3"/>
  <c r="H2793" i="3"/>
  <c r="H2792" i="3"/>
  <c r="H2791" i="3"/>
  <c r="H2790" i="3"/>
  <c r="H2789" i="3"/>
  <c r="H2788" i="3"/>
  <c r="H2787" i="3"/>
  <c r="H2786" i="3"/>
  <c r="H2785" i="3"/>
  <c r="H2784" i="3"/>
  <c r="H2783" i="3"/>
  <c r="H2782" i="3"/>
  <c r="H2781" i="3"/>
  <c r="H2780" i="3"/>
  <c r="H2779" i="3"/>
  <c r="H2778" i="3"/>
  <c r="H2777" i="3"/>
  <c r="H2776" i="3"/>
  <c r="H2775" i="3"/>
  <c r="H2774" i="3"/>
  <c r="H2773" i="3"/>
  <c r="H2772" i="3"/>
  <c r="H2771" i="3"/>
  <c r="H2770" i="3"/>
  <c r="H2762" i="3"/>
  <c r="H2761" i="3"/>
  <c r="H2760" i="3"/>
  <c r="H2759" i="3"/>
  <c r="H2758" i="3"/>
  <c r="H2757" i="3"/>
  <c r="H2756" i="3"/>
  <c r="H2755" i="3"/>
  <c r="H2754" i="3"/>
  <c r="H2753" i="3"/>
  <c r="H2752" i="3"/>
  <c r="H2751" i="3"/>
  <c r="H2750" i="3"/>
  <c r="H2749" i="3"/>
  <c r="H2748" i="3"/>
  <c r="H2747" i="3"/>
  <c r="H2746" i="3"/>
  <c r="H2745" i="3"/>
  <c r="H2744" i="3"/>
  <c r="H2743" i="3"/>
  <c r="H2742" i="3"/>
  <c r="H2741" i="3"/>
  <c r="H2740" i="3"/>
  <c r="H2739" i="3"/>
  <c r="H2738" i="3"/>
  <c r="H2737" i="3"/>
  <c r="H2736" i="3"/>
  <c r="H2735" i="3"/>
  <c r="H2734" i="3"/>
  <c r="H2733" i="3"/>
  <c r="H2732" i="3"/>
  <c r="H2731" i="3"/>
  <c r="H2730" i="3"/>
  <c r="H2729" i="3"/>
  <c r="H2728" i="3"/>
  <c r="H2727" i="3"/>
  <c r="H2726" i="3"/>
  <c r="H2725" i="3"/>
  <c r="H2724" i="3"/>
  <c r="H2723" i="3"/>
  <c r="H2722" i="3"/>
  <c r="H2721" i="3"/>
  <c r="H2720" i="3"/>
  <c r="H2719" i="3"/>
  <c r="H2718" i="3"/>
  <c r="H2717" i="3"/>
  <c r="H2716" i="3"/>
  <c r="H2715" i="3"/>
  <c r="H2714" i="3"/>
  <c r="H2713" i="3"/>
  <c r="H2712" i="3"/>
  <c r="H2711" i="3"/>
  <c r="H2710" i="3"/>
  <c r="H2709" i="3"/>
  <c r="H2708" i="3"/>
  <c r="H2707" i="3"/>
  <c r="H2706" i="3"/>
  <c r="H2705" i="3"/>
  <c r="H2704" i="3"/>
  <c r="H2703" i="3"/>
  <c r="H2702" i="3"/>
  <c r="H2700" i="3"/>
  <c r="H2699" i="3"/>
  <c r="H2698" i="3"/>
  <c r="H2697" i="3"/>
  <c r="H2696" i="3"/>
  <c r="H2695" i="3"/>
  <c r="H2694" i="3"/>
  <c r="H2693" i="3"/>
  <c r="H2692" i="3"/>
  <c r="H2691" i="3"/>
  <c r="H2690" i="3"/>
  <c r="H2689" i="3"/>
  <c r="H2688" i="3"/>
  <c r="H2687" i="3"/>
  <c r="H2686" i="3"/>
  <c r="H2685" i="3"/>
  <c r="H2684" i="3"/>
  <c r="H2683" i="3"/>
  <c r="H2682" i="3"/>
  <c r="H2681" i="3"/>
  <c r="H2680" i="3"/>
  <c r="H2679" i="3"/>
  <c r="H2678" i="3"/>
  <c r="H2677" i="3"/>
  <c r="H2676" i="3"/>
  <c r="H2675" i="3"/>
  <c r="H2674" i="3"/>
  <c r="H2673" i="3"/>
  <c r="H2672" i="3"/>
  <c r="H2671" i="3"/>
  <c r="H2670" i="3"/>
  <c r="H2669" i="3"/>
  <c r="H2668" i="3"/>
  <c r="H2667" i="3"/>
  <c r="H2666" i="3"/>
  <c r="H2665" i="3"/>
  <c r="H2664" i="3"/>
  <c r="H2663" i="3"/>
  <c r="H2662" i="3"/>
  <c r="H2661" i="3"/>
  <c r="H2660" i="3"/>
  <c r="H2659" i="3"/>
  <c r="H2658" i="3"/>
  <c r="H2657" i="3"/>
  <c r="H2656" i="3"/>
  <c r="H2655" i="3"/>
  <c r="H2654" i="3"/>
  <c r="H2653" i="3"/>
  <c r="H2652" i="3"/>
  <c r="H2651" i="3"/>
  <c r="H2650" i="3"/>
  <c r="H2649" i="3"/>
  <c r="H2648" i="3"/>
  <c r="H2647" i="3"/>
  <c r="H2646" i="3"/>
  <c r="H2645" i="3"/>
  <c r="H2644" i="3"/>
  <c r="H2643" i="3"/>
  <c r="H2642" i="3"/>
  <c r="H2641" i="3"/>
  <c r="H2640" i="3"/>
  <c r="H2639" i="3"/>
  <c r="H2638" i="3"/>
  <c r="H2637" i="3"/>
  <c r="H2636" i="3"/>
  <c r="H2635" i="3"/>
  <c r="H2634" i="3"/>
  <c r="H2633" i="3"/>
  <c r="H2632" i="3"/>
  <c r="H2624" i="3"/>
  <c r="H2623" i="3"/>
  <c r="H2622" i="3"/>
  <c r="H2621" i="3"/>
  <c r="H2620" i="3"/>
  <c r="H2619" i="3"/>
  <c r="H2618" i="3"/>
  <c r="H2617" i="3"/>
  <c r="H2616" i="3"/>
  <c r="H2615" i="3"/>
  <c r="H2614" i="3"/>
  <c r="H2613" i="3"/>
  <c r="H2612" i="3"/>
  <c r="H2611" i="3"/>
  <c r="H2610" i="3"/>
  <c r="H2609" i="3"/>
  <c r="H2608" i="3"/>
  <c r="H2607" i="3"/>
  <c r="H2606" i="3"/>
  <c r="H2605" i="3"/>
  <c r="H2604" i="3"/>
  <c r="H2603" i="3"/>
  <c r="H2602" i="3"/>
  <c r="H2601" i="3"/>
  <c r="H2600" i="3"/>
  <c r="H2599" i="3"/>
  <c r="H2598" i="3"/>
  <c r="H2597" i="3"/>
  <c r="H2596" i="3"/>
  <c r="H2595" i="3"/>
  <c r="H2594" i="3"/>
  <c r="H2593" i="3"/>
  <c r="H2592" i="3"/>
  <c r="H2591" i="3"/>
  <c r="H2590" i="3"/>
  <c r="H2589" i="3"/>
  <c r="H2588" i="3"/>
  <c r="H2587" i="3"/>
  <c r="H2586" i="3"/>
  <c r="H2585" i="3"/>
  <c r="H2584" i="3"/>
  <c r="H2583" i="3"/>
  <c r="H2582" i="3"/>
  <c r="H2581" i="3"/>
  <c r="H2580" i="3"/>
  <c r="H2579" i="3"/>
  <c r="H2578" i="3"/>
  <c r="H2577" i="3"/>
  <c r="H2576" i="3"/>
  <c r="H2575" i="3"/>
  <c r="H2574" i="3"/>
  <c r="H2573" i="3"/>
  <c r="H2572" i="3"/>
  <c r="H2571" i="3"/>
  <c r="H2570" i="3"/>
  <c r="H2569" i="3"/>
  <c r="H2568" i="3"/>
  <c r="H2567" i="3"/>
  <c r="H2566" i="3"/>
  <c r="H2565" i="3"/>
  <c r="H2564" i="3"/>
  <c r="H2562" i="3"/>
  <c r="H2561" i="3"/>
  <c r="H2560" i="3"/>
  <c r="H2559" i="3"/>
  <c r="H2558" i="3"/>
  <c r="H2557" i="3"/>
  <c r="H2556" i="3"/>
  <c r="H2555" i="3"/>
  <c r="H2554" i="3"/>
  <c r="H2553" i="3"/>
  <c r="H2552" i="3"/>
  <c r="H2551" i="3"/>
  <c r="H2550" i="3"/>
  <c r="H2549" i="3"/>
  <c r="H2548" i="3"/>
  <c r="H2547" i="3"/>
  <c r="H2546" i="3"/>
  <c r="H2545" i="3"/>
  <c r="H2544" i="3"/>
  <c r="H2543" i="3"/>
  <c r="H2542" i="3"/>
  <c r="H2541" i="3"/>
  <c r="H2540" i="3"/>
  <c r="H2539" i="3"/>
  <c r="H2538" i="3"/>
  <c r="H2537" i="3"/>
  <c r="H2536" i="3"/>
  <c r="H2535" i="3"/>
  <c r="H2534" i="3"/>
  <c r="H2533" i="3"/>
  <c r="H2532" i="3"/>
  <c r="H2531" i="3"/>
  <c r="H2530" i="3"/>
  <c r="H2529" i="3"/>
  <c r="H2528" i="3"/>
  <c r="H2527" i="3"/>
  <c r="H2526" i="3"/>
  <c r="H2525" i="3"/>
  <c r="H2524" i="3"/>
  <c r="H2523" i="3"/>
  <c r="H2522" i="3"/>
  <c r="H2521" i="3"/>
  <c r="H2520" i="3"/>
  <c r="H2519" i="3"/>
  <c r="H2518" i="3"/>
  <c r="H2517" i="3"/>
  <c r="H2516" i="3"/>
  <c r="H2515" i="3"/>
  <c r="H2514" i="3"/>
  <c r="H2513" i="3"/>
  <c r="H2512" i="3"/>
  <c r="H2511" i="3"/>
  <c r="H2510" i="3"/>
  <c r="H2509" i="3"/>
  <c r="H2508" i="3"/>
  <c r="H2507" i="3"/>
  <c r="H2506" i="3"/>
  <c r="H2505" i="3"/>
  <c r="H2504" i="3"/>
  <c r="H2503" i="3"/>
  <c r="H2502" i="3"/>
  <c r="H2501" i="3"/>
  <c r="H2500" i="3"/>
  <c r="H2499" i="3"/>
  <c r="H2498" i="3"/>
  <c r="H2497" i="3"/>
  <c r="H2496" i="3"/>
  <c r="H2495" i="3"/>
  <c r="H2494" i="3"/>
  <c r="H2486" i="3"/>
  <c r="H2485" i="3"/>
  <c r="H2484" i="3"/>
  <c r="H2483" i="3"/>
  <c r="H2482" i="3"/>
  <c r="H2481" i="3"/>
  <c r="H2480" i="3"/>
  <c r="H2479" i="3"/>
  <c r="H2478" i="3"/>
  <c r="H2477" i="3"/>
  <c r="H2476" i="3"/>
  <c r="H2475" i="3"/>
  <c r="H2474" i="3"/>
  <c r="H2473" i="3"/>
  <c r="H2472" i="3"/>
  <c r="H2471" i="3"/>
  <c r="H2470" i="3"/>
  <c r="H2469" i="3"/>
  <c r="H2468" i="3"/>
  <c r="H2467" i="3"/>
  <c r="H2466" i="3"/>
  <c r="H2465" i="3"/>
  <c r="H2464" i="3"/>
  <c r="H2463" i="3"/>
  <c r="H2462" i="3"/>
  <c r="H2461" i="3"/>
  <c r="H2460" i="3"/>
  <c r="H2459" i="3"/>
  <c r="H2458" i="3"/>
  <c r="H2457" i="3"/>
  <c r="H2456" i="3"/>
  <c r="H2455" i="3"/>
  <c r="H2454" i="3"/>
  <c r="H2453" i="3"/>
  <c r="H2452" i="3"/>
  <c r="H2451" i="3"/>
  <c r="H2450" i="3"/>
  <c r="H2449" i="3"/>
  <c r="H2448" i="3"/>
  <c r="H2447" i="3"/>
  <c r="H2446" i="3"/>
  <c r="H2445" i="3"/>
  <c r="H2444" i="3"/>
  <c r="H2443" i="3"/>
  <c r="H2442" i="3"/>
  <c r="H2441" i="3"/>
  <c r="H2440" i="3"/>
  <c r="H2439" i="3"/>
  <c r="H2438" i="3"/>
  <c r="H2437" i="3"/>
  <c r="H2436" i="3"/>
  <c r="H2435" i="3"/>
  <c r="H2434" i="3"/>
  <c r="H2433" i="3"/>
  <c r="H2432" i="3"/>
  <c r="H2431" i="3"/>
  <c r="H2430" i="3"/>
  <c r="H2429" i="3"/>
  <c r="H2428" i="3"/>
  <c r="H2427" i="3"/>
  <c r="H2426" i="3"/>
  <c r="H2424" i="3"/>
  <c r="H2423" i="3"/>
  <c r="H2422" i="3"/>
  <c r="H2421" i="3"/>
  <c r="H2420" i="3"/>
  <c r="H2419" i="3"/>
  <c r="H2418" i="3"/>
  <c r="H2417" i="3"/>
  <c r="H2416" i="3"/>
  <c r="H2415" i="3"/>
  <c r="H2414" i="3"/>
  <c r="H2413" i="3"/>
  <c r="H2412" i="3"/>
  <c r="H2411" i="3"/>
  <c r="H2410" i="3"/>
  <c r="H2409" i="3"/>
  <c r="H2408" i="3"/>
  <c r="H2407" i="3"/>
  <c r="H2406" i="3"/>
  <c r="H2405" i="3"/>
  <c r="H2404" i="3"/>
  <c r="H2403" i="3"/>
  <c r="H2402" i="3"/>
  <c r="H2401" i="3"/>
  <c r="H2400" i="3"/>
  <c r="H2399" i="3"/>
  <c r="H2398" i="3"/>
  <c r="H2397" i="3"/>
  <c r="H2396" i="3"/>
  <c r="H2395" i="3"/>
  <c r="H2394" i="3"/>
  <c r="H2393" i="3"/>
  <c r="H2392" i="3"/>
  <c r="H2391" i="3"/>
  <c r="H2390" i="3"/>
  <c r="H2389" i="3"/>
  <c r="H2388" i="3"/>
  <c r="H2387" i="3"/>
  <c r="H2386" i="3"/>
  <c r="H2385" i="3"/>
  <c r="H2384" i="3"/>
  <c r="H2383" i="3"/>
  <c r="H2382" i="3"/>
  <c r="H2381" i="3"/>
  <c r="H2380" i="3"/>
  <c r="H2379" i="3"/>
  <c r="H2378" i="3"/>
  <c r="H2377" i="3"/>
  <c r="H2376" i="3"/>
  <c r="H2375" i="3"/>
  <c r="H2374" i="3"/>
  <c r="H2373" i="3"/>
  <c r="H2372" i="3"/>
  <c r="H2371" i="3"/>
  <c r="H2370" i="3"/>
  <c r="H2369" i="3"/>
  <c r="H2368" i="3"/>
  <c r="H2367" i="3"/>
  <c r="H2366" i="3"/>
  <c r="H2365" i="3"/>
  <c r="H2364" i="3"/>
  <c r="H2363" i="3"/>
  <c r="H2362" i="3"/>
  <c r="H2361" i="3"/>
  <c r="H2360" i="3"/>
  <c r="H2359" i="3"/>
  <c r="H2358" i="3"/>
  <c r="H2357" i="3"/>
  <c r="H2356" i="3"/>
  <c r="H2348" i="3"/>
  <c r="H2347" i="3"/>
  <c r="H2346" i="3"/>
  <c r="H2345" i="3"/>
  <c r="H2344" i="3"/>
  <c r="H2343" i="3"/>
  <c r="H2342" i="3"/>
  <c r="H2341" i="3"/>
  <c r="H2340" i="3"/>
  <c r="H2339" i="3"/>
  <c r="H2338" i="3"/>
  <c r="H2337" i="3"/>
  <c r="H2336" i="3"/>
  <c r="H2335" i="3"/>
  <c r="H2334" i="3"/>
  <c r="H2333" i="3"/>
  <c r="H2332" i="3"/>
  <c r="H2331" i="3"/>
  <c r="H2330" i="3"/>
  <c r="H2329" i="3"/>
  <c r="H2328" i="3"/>
  <c r="H2327" i="3"/>
  <c r="H2326" i="3"/>
  <c r="H2325" i="3"/>
  <c r="H2324" i="3"/>
  <c r="H2323" i="3"/>
  <c r="H2322" i="3"/>
  <c r="H2321" i="3"/>
  <c r="H2320" i="3"/>
  <c r="H2319" i="3"/>
  <c r="H2318" i="3"/>
  <c r="H2317" i="3"/>
  <c r="H2316" i="3"/>
  <c r="H2315" i="3"/>
  <c r="H2314" i="3"/>
  <c r="H2313" i="3"/>
  <c r="H2312" i="3"/>
  <c r="H2311" i="3"/>
  <c r="H2310" i="3"/>
  <c r="H2309" i="3"/>
  <c r="H2308" i="3"/>
  <c r="H2307" i="3"/>
  <c r="H2306" i="3"/>
  <c r="H2305" i="3"/>
  <c r="H2304" i="3"/>
  <c r="H2303" i="3"/>
  <c r="H2302" i="3"/>
  <c r="H2301" i="3"/>
  <c r="H2300" i="3"/>
  <c r="H2299" i="3"/>
  <c r="H2298" i="3"/>
  <c r="H2297" i="3"/>
  <c r="H2296" i="3"/>
  <c r="H2295" i="3"/>
  <c r="H2294" i="3"/>
  <c r="H2293" i="3"/>
  <c r="H2292" i="3"/>
  <c r="H2291" i="3"/>
  <c r="H2290" i="3"/>
  <c r="H2289" i="3"/>
  <c r="H2288" i="3"/>
  <c r="H2286" i="3"/>
  <c r="H2285" i="3"/>
  <c r="H2284" i="3"/>
  <c r="H2283" i="3"/>
  <c r="H2282" i="3"/>
  <c r="H2281" i="3"/>
  <c r="H2280" i="3"/>
  <c r="H2279" i="3"/>
  <c r="H2278" i="3"/>
  <c r="H2277" i="3"/>
  <c r="H2276" i="3"/>
  <c r="H2275" i="3"/>
  <c r="H2274" i="3"/>
  <c r="H2273" i="3"/>
  <c r="H2272" i="3"/>
  <c r="H2271" i="3"/>
  <c r="H2270" i="3"/>
  <c r="H2269" i="3"/>
  <c r="H2268" i="3"/>
  <c r="H2267" i="3"/>
  <c r="H2266" i="3"/>
  <c r="H2265" i="3"/>
  <c r="H2264" i="3"/>
  <c r="H2263" i="3"/>
  <c r="H2262" i="3"/>
  <c r="H2261" i="3"/>
  <c r="H2260" i="3"/>
  <c r="H2259" i="3"/>
  <c r="H2258" i="3"/>
  <c r="H2257" i="3"/>
  <c r="H2256" i="3"/>
  <c r="H2255" i="3"/>
  <c r="H2254" i="3"/>
  <c r="H2253" i="3"/>
  <c r="H2252" i="3"/>
  <c r="H2251" i="3"/>
  <c r="H2250" i="3"/>
  <c r="H2249" i="3"/>
  <c r="H2248" i="3"/>
  <c r="H2247" i="3"/>
  <c r="H2246" i="3"/>
  <c r="H2245" i="3"/>
  <c r="H2244" i="3"/>
  <c r="H2243" i="3"/>
  <c r="H2242" i="3"/>
  <c r="H2241" i="3"/>
  <c r="H2240" i="3"/>
  <c r="H2239" i="3"/>
  <c r="H2238" i="3"/>
  <c r="H2237" i="3"/>
  <c r="H2236" i="3"/>
  <c r="H2235" i="3"/>
  <c r="H2234" i="3"/>
  <c r="H2233" i="3"/>
  <c r="H2232" i="3"/>
  <c r="H2231" i="3"/>
  <c r="H2230" i="3"/>
  <c r="H2229" i="3"/>
  <c r="H2228" i="3"/>
  <c r="H2227" i="3"/>
  <c r="H2226" i="3"/>
  <c r="H2225" i="3"/>
  <c r="H2224" i="3"/>
  <c r="H2223" i="3"/>
  <c r="H2222" i="3"/>
  <c r="H2221" i="3"/>
  <c r="H2220" i="3"/>
  <c r="H2219" i="3"/>
  <c r="H2218" i="3"/>
  <c r="H2210" i="3"/>
  <c r="H2209" i="3"/>
  <c r="H2208" i="3"/>
  <c r="H2207" i="3"/>
  <c r="H2206" i="3"/>
  <c r="H2205" i="3"/>
  <c r="H2204" i="3"/>
  <c r="H2203" i="3"/>
  <c r="H2202" i="3"/>
  <c r="H2201" i="3"/>
  <c r="H2200" i="3"/>
  <c r="H2199" i="3"/>
  <c r="H2198" i="3"/>
  <c r="H2197" i="3"/>
  <c r="H2196" i="3"/>
  <c r="H2195" i="3"/>
  <c r="H2194" i="3"/>
  <c r="H2193" i="3"/>
  <c r="H2192" i="3"/>
  <c r="H2191" i="3"/>
  <c r="H2190" i="3"/>
  <c r="H2189" i="3"/>
  <c r="H2188" i="3"/>
  <c r="H2187" i="3"/>
  <c r="H2186" i="3"/>
  <c r="H2185" i="3"/>
  <c r="H2184" i="3"/>
  <c r="H2183" i="3"/>
  <c r="H2182" i="3"/>
  <c r="H2181" i="3"/>
  <c r="H2180" i="3"/>
  <c r="H2179" i="3"/>
  <c r="H2178" i="3"/>
  <c r="H2177" i="3"/>
  <c r="H2176" i="3"/>
  <c r="H2175" i="3"/>
  <c r="H2174" i="3"/>
  <c r="H2173" i="3"/>
  <c r="H2172" i="3"/>
  <c r="H2171" i="3"/>
  <c r="H2170" i="3"/>
  <c r="H2169" i="3"/>
  <c r="H2168" i="3"/>
  <c r="H2167" i="3"/>
  <c r="H2166" i="3"/>
  <c r="H2165" i="3"/>
  <c r="H2164" i="3"/>
  <c r="H2163" i="3"/>
  <c r="H2162" i="3"/>
  <c r="H2161" i="3"/>
  <c r="H2160" i="3"/>
  <c r="H2159" i="3"/>
  <c r="H2158" i="3"/>
  <c r="H2157" i="3"/>
  <c r="H2156" i="3"/>
  <c r="H2155" i="3"/>
  <c r="H2154" i="3"/>
  <c r="H2153" i="3"/>
  <c r="H2152" i="3"/>
  <c r="H2151" i="3"/>
  <c r="H2150" i="3"/>
  <c r="H2148" i="3"/>
  <c r="H2147" i="3"/>
  <c r="H2146" i="3"/>
  <c r="H2145" i="3"/>
  <c r="H2144" i="3"/>
  <c r="H2143" i="3"/>
  <c r="H2142" i="3"/>
  <c r="H2141" i="3"/>
  <c r="H2140" i="3"/>
  <c r="H2139" i="3"/>
  <c r="H2138" i="3"/>
  <c r="H2137" i="3"/>
  <c r="H2136" i="3"/>
  <c r="H2135" i="3"/>
  <c r="H2134" i="3"/>
  <c r="H2133" i="3"/>
  <c r="H2132" i="3"/>
  <c r="H2131" i="3"/>
  <c r="H2130" i="3"/>
  <c r="H2129" i="3"/>
  <c r="H2128" i="3"/>
  <c r="H2127" i="3"/>
  <c r="H2126" i="3"/>
  <c r="H2125" i="3"/>
  <c r="H2124" i="3"/>
  <c r="H2123" i="3"/>
  <c r="H2122" i="3"/>
  <c r="H2121" i="3"/>
  <c r="H2120" i="3"/>
  <c r="H2119" i="3"/>
  <c r="H2118" i="3"/>
  <c r="H2117" i="3"/>
  <c r="H2116" i="3"/>
  <c r="H2115" i="3"/>
  <c r="H2114" i="3"/>
  <c r="H2113" i="3"/>
  <c r="H2112" i="3"/>
  <c r="H2111" i="3"/>
  <c r="H2110" i="3"/>
  <c r="H2109" i="3"/>
  <c r="H2108" i="3"/>
  <c r="H2107" i="3"/>
  <c r="H2106" i="3"/>
  <c r="H2105" i="3"/>
  <c r="H2104" i="3"/>
  <c r="H2103" i="3"/>
  <c r="H2102" i="3"/>
  <c r="H2101" i="3"/>
  <c r="H2100" i="3"/>
  <c r="H2099" i="3"/>
  <c r="H2098" i="3"/>
  <c r="H2097" i="3"/>
  <c r="H2096" i="3"/>
  <c r="H2095" i="3"/>
  <c r="H2094" i="3"/>
  <c r="H2093" i="3"/>
  <c r="H2092" i="3"/>
  <c r="H2091" i="3"/>
  <c r="H2090" i="3"/>
  <c r="H2089" i="3"/>
  <c r="H2088" i="3"/>
  <c r="H2087" i="3"/>
  <c r="H2086" i="3"/>
  <c r="H2085" i="3"/>
  <c r="H2084" i="3"/>
  <c r="H2083" i="3"/>
  <c r="H2082" i="3"/>
  <c r="H2081" i="3"/>
  <c r="H2080" i="3"/>
  <c r="H2072" i="3"/>
  <c r="H2071" i="3"/>
  <c r="H2070" i="3"/>
  <c r="H2069" i="3"/>
  <c r="H2068" i="3"/>
  <c r="H2067" i="3"/>
  <c r="H2066" i="3"/>
  <c r="H2065" i="3"/>
  <c r="H2064" i="3"/>
  <c r="H2063" i="3"/>
  <c r="H2062" i="3"/>
  <c r="H2061" i="3"/>
  <c r="H2060" i="3"/>
  <c r="H2059" i="3"/>
  <c r="H2058" i="3"/>
  <c r="H2057" i="3"/>
  <c r="H2056" i="3"/>
  <c r="H2055" i="3"/>
  <c r="H2054" i="3"/>
  <c r="H2053" i="3"/>
  <c r="H2052" i="3"/>
  <c r="H2051" i="3"/>
  <c r="H2050" i="3"/>
  <c r="H2049" i="3"/>
  <c r="H2048" i="3"/>
  <c r="H2047" i="3"/>
  <c r="H2046" i="3"/>
  <c r="H2045" i="3"/>
  <c r="H2044" i="3"/>
  <c r="H2043" i="3"/>
  <c r="H2042" i="3"/>
  <c r="H2041" i="3"/>
  <c r="H2040" i="3"/>
  <c r="H2039" i="3"/>
  <c r="H2038" i="3"/>
  <c r="H2037" i="3"/>
  <c r="H2036" i="3"/>
  <c r="H2035" i="3"/>
  <c r="H2034" i="3"/>
  <c r="H2033" i="3"/>
  <c r="H2032" i="3"/>
  <c r="H2031" i="3"/>
  <c r="H2030" i="3"/>
  <c r="H2029" i="3"/>
  <c r="H2028" i="3"/>
  <c r="H2027" i="3"/>
  <c r="H2026" i="3"/>
  <c r="H2025" i="3"/>
  <c r="H2024" i="3"/>
  <c r="H2023" i="3"/>
  <c r="H2022" i="3"/>
  <c r="H2021" i="3"/>
  <c r="H2020" i="3"/>
  <c r="H2019" i="3"/>
  <c r="H2018" i="3"/>
  <c r="H2017" i="3"/>
  <c r="H2016" i="3"/>
  <c r="H2015" i="3"/>
  <c r="H2014" i="3"/>
  <c r="H2013" i="3"/>
  <c r="H2012" i="3"/>
  <c r="H2010" i="3"/>
  <c r="H2009" i="3"/>
  <c r="H2008" i="3"/>
  <c r="H2007" i="3"/>
  <c r="H2006" i="3"/>
  <c r="H2005" i="3"/>
  <c r="H2004" i="3"/>
  <c r="H2003" i="3"/>
  <c r="H2002" i="3"/>
  <c r="H2001" i="3"/>
  <c r="H2000" i="3"/>
  <c r="H1999" i="3"/>
  <c r="H1998" i="3"/>
  <c r="H1997" i="3"/>
  <c r="H1996" i="3"/>
  <c r="H1995" i="3"/>
  <c r="H1994" i="3"/>
  <c r="H1993" i="3"/>
  <c r="H1992" i="3"/>
  <c r="H1991" i="3"/>
  <c r="H1990" i="3"/>
  <c r="H1989" i="3"/>
  <c r="H1988" i="3"/>
  <c r="H1987" i="3"/>
  <c r="H1986" i="3"/>
  <c r="H1985" i="3"/>
  <c r="H1984" i="3"/>
  <c r="H1983" i="3"/>
  <c r="H1982" i="3"/>
  <c r="H1981" i="3"/>
  <c r="H1980" i="3"/>
  <c r="H1979" i="3"/>
  <c r="H1978" i="3"/>
  <c r="H1977" i="3"/>
  <c r="H1976" i="3"/>
  <c r="H1975" i="3"/>
  <c r="H1974" i="3"/>
  <c r="H1973" i="3"/>
  <c r="H1972" i="3"/>
  <c r="H1971" i="3"/>
  <c r="H1970" i="3"/>
  <c r="H1969" i="3"/>
  <c r="H1968" i="3"/>
  <c r="H1967" i="3"/>
  <c r="H1966" i="3"/>
  <c r="H1965" i="3"/>
  <c r="H1964" i="3"/>
  <c r="H1963" i="3"/>
  <c r="H1962" i="3"/>
  <c r="H1961" i="3"/>
  <c r="H1960" i="3"/>
  <c r="H1959" i="3"/>
  <c r="H1958" i="3"/>
  <c r="H1957" i="3"/>
  <c r="H1956" i="3"/>
  <c r="H1955" i="3"/>
  <c r="H1954" i="3"/>
  <c r="H1953" i="3"/>
  <c r="H1952" i="3"/>
  <c r="H1951" i="3"/>
  <c r="H1950" i="3"/>
  <c r="H1949" i="3"/>
  <c r="H1948" i="3"/>
  <c r="H1947" i="3"/>
  <c r="H1946" i="3"/>
  <c r="H1945" i="3"/>
  <c r="H1944" i="3"/>
  <c r="H1943" i="3"/>
  <c r="H1942" i="3"/>
  <c r="H1934" i="3"/>
  <c r="H1933" i="3"/>
  <c r="H1932" i="3"/>
  <c r="H1931" i="3"/>
  <c r="H1930" i="3"/>
  <c r="H1929" i="3"/>
  <c r="H1928" i="3"/>
  <c r="H1927" i="3"/>
  <c r="H1926" i="3"/>
  <c r="H1925" i="3"/>
  <c r="H1924" i="3"/>
  <c r="H1923" i="3"/>
  <c r="H1922" i="3"/>
  <c r="H1921" i="3"/>
  <c r="H1920" i="3"/>
  <c r="H1919" i="3"/>
  <c r="H1918" i="3"/>
  <c r="H1917" i="3"/>
  <c r="H1916" i="3"/>
  <c r="H1915" i="3"/>
  <c r="H1914" i="3"/>
  <c r="H1913" i="3"/>
  <c r="H1912" i="3"/>
  <c r="H1911" i="3"/>
  <c r="H1910" i="3"/>
  <c r="H1909" i="3"/>
  <c r="H1908" i="3"/>
  <c r="H1907" i="3"/>
  <c r="H1906" i="3"/>
  <c r="H1905" i="3"/>
  <c r="H1904" i="3"/>
  <c r="H1903" i="3"/>
  <c r="H1902" i="3"/>
  <c r="H1901" i="3"/>
  <c r="H1900" i="3"/>
  <c r="H1899" i="3"/>
  <c r="H1898" i="3"/>
  <c r="H1897" i="3"/>
  <c r="H1896" i="3"/>
  <c r="H1895" i="3"/>
  <c r="H1894" i="3"/>
  <c r="H1893" i="3"/>
  <c r="H1892" i="3"/>
  <c r="H1891" i="3"/>
  <c r="H1890" i="3"/>
  <c r="H1889" i="3"/>
  <c r="H1888" i="3"/>
  <c r="H1887" i="3"/>
  <c r="H1886" i="3"/>
  <c r="H1885" i="3"/>
  <c r="H1884" i="3"/>
  <c r="H1883" i="3"/>
  <c r="H1882" i="3"/>
  <c r="H1881" i="3"/>
  <c r="H1880" i="3"/>
  <c r="H1879" i="3"/>
  <c r="H1878" i="3"/>
  <c r="H1877" i="3"/>
  <c r="H1876" i="3"/>
  <c r="H1875" i="3"/>
  <c r="H1874" i="3"/>
  <c r="H1872" i="3"/>
  <c r="H1871" i="3"/>
  <c r="H1870" i="3"/>
  <c r="H1869" i="3"/>
  <c r="H1868" i="3"/>
  <c r="H1867" i="3"/>
  <c r="H1866" i="3"/>
  <c r="H1865" i="3"/>
  <c r="H1864" i="3"/>
  <c r="H1863" i="3"/>
  <c r="H1862" i="3"/>
  <c r="H1861" i="3"/>
  <c r="H1860" i="3"/>
  <c r="H1859" i="3"/>
  <c r="H1858" i="3"/>
  <c r="H1857" i="3"/>
  <c r="H1856" i="3"/>
  <c r="H1855" i="3"/>
  <c r="H1854" i="3"/>
  <c r="H1853" i="3"/>
  <c r="H1852" i="3"/>
  <c r="H1851" i="3"/>
  <c r="H1850" i="3"/>
  <c r="H1849" i="3"/>
  <c r="H1848" i="3"/>
  <c r="H1847" i="3"/>
  <c r="H1846" i="3"/>
  <c r="H1845" i="3"/>
  <c r="H1844" i="3"/>
  <c r="H1843" i="3"/>
  <c r="H1842" i="3"/>
  <c r="H1841" i="3"/>
  <c r="H1840" i="3"/>
  <c r="H1839" i="3"/>
  <c r="H1838" i="3"/>
  <c r="H1837" i="3"/>
  <c r="H1836" i="3"/>
  <c r="H1835" i="3"/>
  <c r="H1834" i="3"/>
  <c r="H1833" i="3"/>
  <c r="H1832" i="3"/>
  <c r="H1831" i="3"/>
  <c r="H1830" i="3"/>
  <c r="H1829" i="3"/>
  <c r="H1828" i="3"/>
  <c r="H1827" i="3"/>
  <c r="H1826" i="3"/>
  <c r="H1825" i="3"/>
  <c r="H1824" i="3"/>
  <c r="H1823" i="3"/>
  <c r="H1822" i="3"/>
  <c r="H1821" i="3"/>
  <c r="H1820" i="3"/>
  <c r="H1819" i="3"/>
  <c r="H1818" i="3"/>
  <c r="H1817" i="3"/>
  <c r="H1816" i="3"/>
  <c r="H1815" i="3"/>
  <c r="H1814" i="3"/>
  <c r="H1813" i="3"/>
  <c r="H1812" i="3"/>
  <c r="H1811" i="3"/>
  <c r="H1810" i="3"/>
  <c r="H1809" i="3"/>
  <c r="H1808" i="3"/>
  <c r="H1807" i="3"/>
  <c r="H1806" i="3"/>
  <c r="H1805" i="3"/>
  <c r="H1804" i="3"/>
  <c r="H1796" i="3"/>
  <c r="H1795" i="3"/>
  <c r="H1794" i="3"/>
  <c r="H1793" i="3"/>
  <c r="H1792" i="3"/>
  <c r="H1791" i="3"/>
  <c r="H1790" i="3"/>
  <c r="H1789" i="3"/>
  <c r="H1788" i="3"/>
  <c r="H1787" i="3"/>
  <c r="H1786" i="3"/>
  <c r="H1785" i="3"/>
  <c r="H1784" i="3"/>
  <c r="H1783" i="3"/>
  <c r="H1782" i="3"/>
  <c r="H1781" i="3"/>
  <c r="H1780" i="3"/>
  <c r="H1779" i="3"/>
  <c r="H1778" i="3"/>
  <c r="H1777" i="3"/>
  <c r="H1776" i="3"/>
  <c r="H1775" i="3"/>
  <c r="H1774" i="3"/>
  <c r="H1773" i="3"/>
  <c r="H1772" i="3"/>
  <c r="H1771" i="3"/>
  <c r="H1770" i="3"/>
  <c r="H1769" i="3"/>
  <c r="H1768" i="3"/>
  <c r="H1767" i="3"/>
  <c r="H1766" i="3"/>
  <c r="H1765" i="3"/>
  <c r="H1764" i="3"/>
  <c r="H1763" i="3"/>
  <c r="H1762" i="3"/>
  <c r="H1761" i="3"/>
  <c r="H1760" i="3"/>
  <c r="H1759" i="3"/>
  <c r="H1758" i="3"/>
  <c r="H1757" i="3"/>
  <c r="H1756" i="3"/>
  <c r="H1755" i="3"/>
  <c r="H1754" i="3"/>
  <c r="H1753" i="3"/>
  <c r="H1752" i="3"/>
  <c r="H1751" i="3"/>
  <c r="H1750" i="3"/>
  <c r="H1749" i="3"/>
  <c r="H1748" i="3"/>
  <c r="H1747" i="3"/>
  <c r="H1746" i="3"/>
  <c r="H1745" i="3"/>
  <c r="H1744" i="3"/>
  <c r="H1743" i="3"/>
  <c r="H1742" i="3"/>
  <c r="H1741" i="3"/>
  <c r="H1740" i="3"/>
  <c r="H1739" i="3"/>
  <c r="H1738" i="3"/>
  <c r="H1737" i="3"/>
  <c r="H1736" i="3"/>
  <c r="H1734" i="3"/>
  <c r="H1733" i="3"/>
  <c r="H1732" i="3"/>
  <c r="H1731" i="3"/>
  <c r="H1730" i="3"/>
  <c r="H1729" i="3"/>
  <c r="H1728" i="3"/>
  <c r="H1727" i="3"/>
  <c r="H1726" i="3"/>
  <c r="H1725" i="3"/>
  <c r="H1724" i="3"/>
  <c r="H1723" i="3"/>
  <c r="H1722" i="3"/>
  <c r="H1721" i="3"/>
  <c r="H1720" i="3"/>
  <c r="H1719" i="3"/>
  <c r="H1718" i="3"/>
  <c r="H1717" i="3"/>
  <c r="H1716" i="3"/>
  <c r="H1715" i="3"/>
  <c r="H1714" i="3"/>
  <c r="H1713" i="3"/>
  <c r="H1712" i="3"/>
  <c r="H1711" i="3"/>
  <c r="H1710" i="3"/>
  <c r="H1709" i="3"/>
  <c r="H1708" i="3"/>
  <c r="H1707" i="3"/>
  <c r="H1706" i="3"/>
  <c r="H1705" i="3"/>
  <c r="H1704" i="3"/>
  <c r="H1703" i="3"/>
  <c r="H1702" i="3"/>
  <c r="H1701" i="3"/>
  <c r="H1700" i="3"/>
  <c r="H1699" i="3"/>
  <c r="H1698" i="3"/>
  <c r="H1697" i="3"/>
  <c r="H1696" i="3"/>
  <c r="H1695" i="3"/>
  <c r="H1694" i="3"/>
  <c r="H1693" i="3"/>
  <c r="H1692" i="3"/>
  <c r="H1691" i="3"/>
  <c r="H1690" i="3"/>
  <c r="H1689" i="3"/>
  <c r="H1688" i="3"/>
  <c r="H1687" i="3"/>
  <c r="H1686" i="3"/>
  <c r="H1685" i="3"/>
  <c r="H1684" i="3"/>
  <c r="H1683" i="3"/>
  <c r="H1682" i="3"/>
  <c r="H1681" i="3"/>
  <c r="H1680" i="3"/>
  <c r="H1679" i="3"/>
  <c r="H1678" i="3"/>
  <c r="H1677" i="3"/>
  <c r="H1676" i="3"/>
  <c r="H1675" i="3"/>
  <c r="H1674" i="3"/>
  <c r="H1673" i="3"/>
  <c r="H1672" i="3"/>
  <c r="H1671" i="3"/>
  <c r="H1670" i="3"/>
  <c r="H1669" i="3"/>
  <c r="H1668" i="3"/>
  <c r="H1667" i="3"/>
  <c r="H1666" i="3"/>
  <c r="H1658" i="3"/>
  <c r="H1657" i="3"/>
  <c r="H1656" i="3"/>
  <c r="H1655" i="3"/>
  <c r="H1654" i="3"/>
  <c r="H1653" i="3"/>
  <c r="H1652" i="3"/>
  <c r="H1651" i="3"/>
  <c r="H1650" i="3"/>
  <c r="H1649" i="3"/>
  <c r="H1648" i="3"/>
  <c r="H1647" i="3"/>
  <c r="H1646" i="3"/>
  <c r="H1645" i="3"/>
  <c r="H1644" i="3"/>
  <c r="H1643" i="3"/>
  <c r="H1642" i="3"/>
  <c r="H1641" i="3"/>
  <c r="H1640" i="3"/>
  <c r="H1639" i="3"/>
  <c r="H1638" i="3"/>
  <c r="H1637" i="3"/>
  <c r="H1636" i="3"/>
  <c r="H1635" i="3"/>
  <c r="H1634" i="3"/>
  <c r="H1633" i="3"/>
  <c r="H1632" i="3"/>
  <c r="H1631" i="3"/>
  <c r="H1630" i="3"/>
  <c r="H1629" i="3"/>
  <c r="H1628" i="3"/>
  <c r="H1627" i="3"/>
  <c r="H1626" i="3"/>
  <c r="H1625" i="3"/>
  <c r="H1624" i="3"/>
  <c r="H1623" i="3"/>
  <c r="H1622" i="3"/>
  <c r="H1621" i="3"/>
  <c r="H1620" i="3"/>
  <c r="H1619" i="3"/>
  <c r="H1618" i="3"/>
  <c r="H1617" i="3"/>
  <c r="H1616" i="3"/>
  <c r="H1615" i="3"/>
  <c r="H1614" i="3"/>
  <c r="H1613" i="3"/>
  <c r="H1612" i="3"/>
  <c r="H1611" i="3"/>
  <c r="H1610" i="3"/>
  <c r="H1609" i="3"/>
  <c r="H1608" i="3"/>
  <c r="H1607" i="3"/>
  <c r="H1606" i="3"/>
  <c r="H1605" i="3"/>
  <c r="H1604" i="3"/>
  <c r="H1603" i="3"/>
  <c r="H1602" i="3"/>
  <c r="H1601" i="3"/>
  <c r="H1600" i="3"/>
  <c r="H1599" i="3"/>
  <c r="H1598" i="3"/>
  <c r="H1596" i="3"/>
  <c r="H1595" i="3"/>
  <c r="H1594" i="3"/>
  <c r="H1593" i="3"/>
  <c r="H1592" i="3"/>
  <c r="H1591" i="3"/>
  <c r="H1590" i="3"/>
  <c r="H1589" i="3"/>
  <c r="H1588" i="3"/>
  <c r="H1587" i="3"/>
  <c r="H1586" i="3"/>
  <c r="H1585" i="3"/>
  <c r="H1584" i="3"/>
  <c r="H1583" i="3"/>
  <c r="H1582" i="3"/>
  <c r="H1581" i="3"/>
  <c r="H1580" i="3"/>
  <c r="H1579" i="3"/>
  <c r="H1578" i="3"/>
  <c r="H1577" i="3"/>
  <c r="H1576" i="3"/>
  <c r="H1575" i="3"/>
  <c r="H1574" i="3"/>
  <c r="H1573" i="3"/>
  <c r="H1572" i="3"/>
  <c r="H1571" i="3"/>
  <c r="H1570" i="3"/>
  <c r="H1569" i="3"/>
  <c r="H1568" i="3"/>
  <c r="H1567" i="3"/>
  <c r="H1566" i="3"/>
  <c r="H1565" i="3"/>
  <c r="H1564" i="3"/>
  <c r="H1563" i="3"/>
  <c r="H1562" i="3"/>
  <c r="H1561" i="3"/>
  <c r="H1560" i="3"/>
  <c r="H1559" i="3"/>
  <c r="H1558" i="3"/>
  <c r="H1557" i="3"/>
  <c r="H1556" i="3"/>
  <c r="H1555" i="3"/>
  <c r="H1554" i="3"/>
  <c r="H1553" i="3"/>
  <c r="H1552" i="3"/>
  <c r="H1551" i="3"/>
  <c r="H1550" i="3"/>
  <c r="H1549" i="3"/>
  <c r="H1548" i="3"/>
  <c r="H1547" i="3"/>
  <c r="H1546" i="3"/>
  <c r="H1545" i="3"/>
  <c r="H1544" i="3"/>
  <c r="H1543" i="3"/>
  <c r="H1542" i="3"/>
  <c r="H1541" i="3"/>
  <c r="H1540" i="3"/>
  <c r="H1539" i="3"/>
  <c r="H1538" i="3"/>
  <c r="H1537" i="3"/>
  <c r="H1536" i="3"/>
  <c r="H1535" i="3"/>
  <c r="H1534" i="3"/>
  <c r="H1533" i="3"/>
  <c r="H1532" i="3"/>
  <c r="H1531" i="3"/>
  <c r="H1530" i="3"/>
  <c r="H1529" i="3"/>
  <c r="H1528" i="3"/>
  <c r="H1520" i="3"/>
  <c r="H1519" i="3"/>
  <c r="H1518" i="3"/>
  <c r="H1517" i="3"/>
  <c r="H1516" i="3"/>
  <c r="H1515" i="3"/>
  <c r="H1514" i="3"/>
  <c r="H1513" i="3"/>
  <c r="H1512" i="3"/>
  <c r="H1511" i="3"/>
  <c r="H1510" i="3"/>
  <c r="H1509" i="3"/>
  <c r="H1508" i="3"/>
  <c r="H1507" i="3"/>
  <c r="H1506" i="3"/>
  <c r="H1505" i="3"/>
  <c r="H1504" i="3"/>
  <c r="H1503" i="3"/>
  <c r="H1502" i="3"/>
  <c r="H1501" i="3"/>
  <c r="H1500" i="3"/>
  <c r="H1499" i="3"/>
  <c r="H1498" i="3"/>
  <c r="H1497" i="3"/>
  <c r="H1496" i="3"/>
  <c r="H1495" i="3"/>
  <c r="H1494" i="3"/>
  <c r="H1493" i="3"/>
  <c r="H1492" i="3"/>
  <c r="H1491" i="3"/>
  <c r="H1490" i="3"/>
  <c r="H1489" i="3"/>
  <c r="H1488" i="3"/>
  <c r="H1487" i="3"/>
  <c r="H1486" i="3"/>
  <c r="H1485" i="3"/>
  <c r="H1484" i="3"/>
  <c r="H1483" i="3"/>
  <c r="H1482" i="3"/>
  <c r="H1481" i="3"/>
  <c r="H1480" i="3"/>
  <c r="H1479" i="3"/>
  <c r="H1478" i="3"/>
  <c r="H1477" i="3"/>
  <c r="H1476" i="3"/>
  <c r="H1475" i="3"/>
  <c r="H1474" i="3"/>
  <c r="H1473" i="3"/>
  <c r="H1472" i="3"/>
  <c r="H1471" i="3"/>
  <c r="H1470" i="3"/>
  <c r="H1469" i="3"/>
  <c r="H1468" i="3"/>
  <c r="H1467" i="3"/>
  <c r="H1466" i="3"/>
  <c r="H1465" i="3"/>
  <c r="H1464" i="3"/>
  <c r="H1463" i="3"/>
  <c r="H1462" i="3"/>
  <c r="H1461" i="3"/>
  <c r="H1460" i="3"/>
  <c r="H1458" i="3"/>
  <c r="H1457" i="3"/>
  <c r="H1456" i="3"/>
  <c r="H1455" i="3"/>
  <c r="H1454" i="3"/>
  <c r="H1453" i="3"/>
  <c r="H1452" i="3"/>
  <c r="H1451" i="3"/>
  <c r="H1450" i="3"/>
  <c r="H1449" i="3"/>
  <c r="H1448" i="3"/>
  <c r="H1447" i="3"/>
  <c r="H1446" i="3"/>
  <c r="H1445" i="3"/>
  <c r="H1444" i="3"/>
  <c r="H1443" i="3"/>
  <c r="H1442" i="3"/>
  <c r="H1441" i="3"/>
  <c r="H1440" i="3"/>
  <c r="H1439" i="3"/>
  <c r="H1438" i="3"/>
  <c r="H1437" i="3"/>
  <c r="H1436" i="3"/>
  <c r="H1435" i="3"/>
  <c r="H1434" i="3"/>
  <c r="H1433" i="3"/>
  <c r="H1432" i="3"/>
  <c r="H1431" i="3"/>
  <c r="H1430" i="3"/>
  <c r="H1429" i="3"/>
  <c r="H1428" i="3"/>
  <c r="H1427" i="3"/>
  <c r="H1426" i="3"/>
  <c r="H1425" i="3"/>
  <c r="H1424" i="3"/>
  <c r="H1423" i="3"/>
  <c r="H1422" i="3"/>
  <c r="H1421" i="3"/>
  <c r="H1420" i="3"/>
  <c r="H1419" i="3"/>
  <c r="H1418" i="3"/>
  <c r="H1417" i="3"/>
  <c r="H1416" i="3"/>
  <c r="H1415" i="3"/>
  <c r="H1414" i="3"/>
  <c r="H1413" i="3"/>
  <c r="H1412" i="3"/>
  <c r="H1411" i="3"/>
  <c r="H1410" i="3"/>
  <c r="H1409" i="3"/>
  <c r="H1408" i="3"/>
  <c r="H1407" i="3"/>
  <c r="H1406" i="3"/>
  <c r="H1405" i="3"/>
  <c r="H1404" i="3"/>
  <c r="H1403" i="3"/>
  <c r="H1402" i="3"/>
  <c r="H1401" i="3"/>
  <c r="H1400" i="3"/>
  <c r="H1399" i="3"/>
  <c r="H1398" i="3"/>
  <c r="H1397" i="3"/>
  <c r="H1396" i="3"/>
  <c r="H1395" i="3"/>
  <c r="H1394" i="3"/>
  <c r="H1393" i="3"/>
  <c r="H1392" i="3"/>
  <c r="H1391" i="3"/>
  <c r="H1390" i="3"/>
  <c r="H1382" i="3"/>
  <c r="H1381" i="3"/>
  <c r="H1380" i="3"/>
  <c r="H1379" i="3"/>
  <c r="H1378" i="3"/>
  <c r="H1377" i="3"/>
  <c r="H1376" i="3"/>
  <c r="H1375" i="3"/>
  <c r="H1374" i="3"/>
  <c r="H1373" i="3"/>
  <c r="H1372" i="3"/>
  <c r="H1371" i="3"/>
  <c r="H1370" i="3"/>
  <c r="H1369" i="3"/>
  <c r="H1368" i="3"/>
  <c r="H1367" i="3"/>
  <c r="H1366" i="3"/>
  <c r="H1365" i="3"/>
  <c r="H1364" i="3"/>
  <c r="H1363" i="3"/>
  <c r="H1362" i="3"/>
  <c r="H1361" i="3"/>
  <c r="H1360" i="3"/>
  <c r="H1359" i="3"/>
  <c r="H1358" i="3"/>
  <c r="H1357" i="3"/>
  <c r="H1356" i="3"/>
  <c r="H1355" i="3"/>
  <c r="H1354" i="3"/>
  <c r="H1353" i="3"/>
  <c r="H1352" i="3"/>
  <c r="H1351" i="3"/>
  <c r="H1350" i="3"/>
  <c r="H1349" i="3"/>
  <c r="H1348" i="3"/>
  <c r="H1347" i="3"/>
  <c r="H1346" i="3"/>
  <c r="H1345" i="3"/>
  <c r="H1344" i="3"/>
  <c r="H1343" i="3"/>
  <c r="H1342" i="3"/>
  <c r="H1341" i="3"/>
  <c r="H1340" i="3"/>
  <c r="H1339" i="3"/>
  <c r="H1338" i="3"/>
  <c r="H1337" i="3"/>
  <c r="H1336" i="3"/>
  <c r="H1335" i="3"/>
  <c r="H1334" i="3"/>
  <c r="H1333" i="3"/>
  <c r="H1332" i="3"/>
  <c r="H1331" i="3"/>
  <c r="H1330" i="3"/>
  <c r="H1329" i="3"/>
  <c r="H1328" i="3"/>
  <c r="H1327" i="3"/>
  <c r="H1326" i="3"/>
  <c r="H1325" i="3"/>
  <c r="H1324" i="3"/>
  <c r="H1323" i="3"/>
  <c r="H1322" i="3"/>
  <c r="H1320" i="3"/>
  <c r="H1319" i="3"/>
  <c r="H1318" i="3"/>
  <c r="H1317" i="3"/>
  <c r="H1316" i="3"/>
  <c r="H1315" i="3"/>
  <c r="H1314" i="3"/>
  <c r="H1313" i="3"/>
  <c r="H1312" i="3"/>
  <c r="H1311" i="3"/>
  <c r="H1310" i="3"/>
  <c r="H1309" i="3"/>
  <c r="H1308" i="3"/>
  <c r="H1307" i="3"/>
  <c r="H1306" i="3"/>
  <c r="H1305" i="3"/>
  <c r="H1304" i="3"/>
  <c r="H1303" i="3"/>
  <c r="H1302" i="3"/>
  <c r="H1301" i="3"/>
  <c r="H1300" i="3"/>
  <c r="H1299" i="3"/>
  <c r="H1298" i="3"/>
  <c r="H1297" i="3"/>
  <c r="H1296" i="3"/>
  <c r="H1295" i="3"/>
  <c r="H1294" i="3"/>
  <c r="H1293" i="3"/>
  <c r="H1292" i="3"/>
  <c r="H1291" i="3"/>
  <c r="H1290" i="3"/>
  <c r="H1289" i="3"/>
  <c r="H1288" i="3"/>
  <c r="H1287" i="3"/>
  <c r="H1286" i="3"/>
  <c r="H1285" i="3"/>
  <c r="H1284" i="3"/>
  <c r="H1283" i="3"/>
  <c r="H1282" i="3"/>
  <c r="H1281" i="3"/>
  <c r="H1280" i="3"/>
  <c r="H1279" i="3"/>
  <c r="H1278" i="3"/>
  <c r="H1277" i="3"/>
  <c r="H1276" i="3"/>
  <c r="H1275" i="3"/>
  <c r="H1274" i="3"/>
  <c r="H1273" i="3"/>
  <c r="H1272" i="3"/>
  <c r="H1271" i="3"/>
  <c r="H1270" i="3"/>
  <c r="H1269" i="3"/>
  <c r="H1268" i="3"/>
  <c r="H1267" i="3"/>
  <c r="H1266" i="3"/>
  <c r="H1265" i="3"/>
  <c r="H1264" i="3"/>
  <c r="H1263" i="3"/>
  <c r="H1262" i="3"/>
  <c r="H1261" i="3"/>
  <c r="H1260" i="3"/>
  <c r="H1259" i="3"/>
  <c r="H1258" i="3"/>
  <c r="H1257" i="3"/>
  <c r="H1256" i="3"/>
  <c r="H1255" i="3"/>
  <c r="H1254" i="3"/>
  <c r="H1253" i="3"/>
  <c r="H1252" i="3"/>
  <c r="H1244" i="3"/>
  <c r="H1243" i="3"/>
  <c r="H1242" i="3"/>
  <c r="H1241" i="3"/>
  <c r="H1240" i="3"/>
  <c r="H1239" i="3"/>
  <c r="H1238" i="3"/>
  <c r="H1237" i="3"/>
  <c r="H1236" i="3"/>
  <c r="H1235" i="3"/>
  <c r="H1234" i="3"/>
  <c r="H1233" i="3"/>
  <c r="H1232" i="3"/>
  <c r="H1231" i="3"/>
  <c r="H1230" i="3"/>
  <c r="H1229" i="3"/>
  <c r="H1228" i="3"/>
  <c r="H1227" i="3"/>
  <c r="H1226" i="3"/>
  <c r="H1225" i="3"/>
  <c r="H1224" i="3"/>
  <c r="H1223" i="3"/>
  <c r="H1222" i="3"/>
  <c r="H1221" i="3"/>
  <c r="H1220" i="3"/>
  <c r="H1219" i="3"/>
  <c r="H1218" i="3"/>
  <c r="H1217" i="3"/>
  <c r="H1216" i="3"/>
  <c r="H1215" i="3"/>
  <c r="H1214" i="3"/>
  <c r="H1213" i="3"/>
  <c r="H1212" i="3"/>
  <c r="H1211" i="3"/>
  <c r="H1210" i="3"/>
  <c r="H1209" i="3"/>
  <c r="H1208" i="3"/>
  <c r="H1207" i="3"/>
  <c r="H1206" i="3"/>
  <c r="H1205" i="3"/>
  <c r="H1204" i="3"/>
  <c r="H1203" i="3"/>
  <c r="H1202" i="3"/>
  <c r="H1201" i="3"/>
  <c r="H1200" i="3"/>
  <c r="H1199" i="3"/>
  <c r="H1198" i="3"/>
  <c r="H1197" i="3"/>
  <c r="H1196" i="3"/>
  <c r="H1195" i="3"/>
  <c r="H1194" i="3"/>
  <c r="H1193" i="3"/>
  <c r="H1192" i="3"/>
  <c r="H1191" i="3"/>
  <c r="H1190" i="3"/>
  <c r="H1189" i="3"/>
  <c r="H1188" i="3"/>
  <c r="H1187" i="3"/>
  <c r="H1186" i="3"/>
  <c r="H1185" i="3"/>
  <c r="H1184" i="3"/>
  <c r="H1182" i="3"/>
  <c r="H1181" i="3"/>
  <c r="H1180" i="3"/>
  <c r="H1179" i="3"/>
  <c r="H1178" i="3"/>
  <c r="H1177" i="3"/>
  <c r="H1176" i="3"/>
  <c r="H1175" i="3"/>
  <c r="H1174" i="3"/>
  <c r="H1173" i="3"/>
  <c r="H1172" i="3"/>
  <c r="H1171" i="3"/>
  <c r="H1170" i="3"/>
  <c r="H1169" i="3"/>
  <c r="H1168" i="3"/>
  <c r="H1167" i="3"/>
  <c r="H1166" i="3"/>
  <c r="H1165" i="3"/>
  <c r="H1164" i="3"/>
  <c r="H1163" i="3"/>
  <c r="H1162" i="3"/>
  <c r="H1161" i="3"/>
  <c r="H1160" i="3"/>
  <c r="H1159" i="3"/>
  <c r="H1158" i="3"/>
  <c r="H1157" i="3"/>
  <c r="H1156" i="3"/>
  <c r="H1155" i="3"/>
  <c r="H1154" i="3"/>
  <c r="H1153" i="3"/>
  <c r="H1152" i="3"/>
  <c r="H1151" i="3"/>
  <c r="H1150" i="3"/>
  <c r="H1149" i="3"/>
  <c r="H1148" i="3"/>
  <c r="H1147" i="3"/>
  <c r="H1146" i="3"/>
  <c r="H1145" i="3"/>
  <c r="H1144" i="3"/>
  <c r="H1143" i="3"/>
  <c r="H1142" i="3"/>
  <c r="H1141" i="3"/>
  <c r="H1140" i="3"/>
  <c r="H1139" i="3"/>
  <c r="H1138" i="3"/>
  <c r="H1137" i="3"/>
  <c r="H1136" i="3"/>
  <c r="H1135" i="3"/>
  <c r="H1134" i="3"/>
  <c r="H1133" i="3"/>
  <c r="H1132" i="3"/>
  <c r="H1131" i="3"/>
  <c r="H1130" i="3"/>
  <c r="H1129" i="3"/>
  <c r="H1128" i="3"/>
  <c r="H1127" i="3"/>
  <c r="H1126" i="3"/>
  <c r="H1125" i="3"/>
  <c r="H1124" i="3"/>
  <c r="H1123" i="3"/>
  <c r="H1122" i="3"/>
  <c r="H1121" i="3"/>
  <c r="H1120" i="3"/>
  <c r="H1119" i="3"/>
  <c r="H1118" i="3"/>
  <c r="H1117" i="3"/>
  <c r="H1116" i="3"/>
  <c r="H1115" i="3"/>
  <c r="H1114" i="3"/>
  <c r="H1106" i="3"/>
  <c r="H1105" i="3"/>
  <c r="H1104" i="3"/>
  <c r="H1103" i="3"/>
  <c r="H1102" i="3"/>
  <c r="H1101" i="3"/>
  <c r="H1100" i="3"/>
  <c r="H1099" i="3"/>
  <c r="H1098" i="3"/>
  <c r="H1097" i="3"/>
  <c r="H1096" i="3"/>
  <c r="H1095" i="3"/>
  <c r="H1094" i="3"/>
  <c r="H1093" i="3"/>
  <c r="H1092" i="3"/>
  <c r="H1091" i="3"/>
  <c r="H1090" i="3"/>
  <c r="H1089" i="3"/>
  <c r="H1088" i="3"/>
  <c r="H1087" i="3"/>
  <c r="H1086" i="3"/>
  <c r="H1085" i="3"/>
  <c r="H1084" i="3"/>
  <c r="H1083" i="3"/>
  <c r="H1082" i="3"/>
  <c r="H1081" i="3"/>
  <c r="H1080" i="3"/>
  <c r="H1079" i="3"/>
  <c r="H1078" i="3"/>
  <c r="H1077" i="3"/>
  <c r="H1076" i="3"/>
  <c r="H1075" i="3"/>
  <c r="H1074" i="3"/>
  <c r="H1073" i="3"/>
  <c r="H1072" i="3"/>
  <c r="H1071" i="3"/>
  <c r="H1070" i="3"/>
  <c r="H1069" i="3"/>
  <c r="H1068" i="3"/>
  <c r="H1067" i="3"/>
  <c r="H1066" i="3"/>
  <c r="H1065" i="3"/>
  <c r="H1064" i="3"/>
  <c r="H1063" i="3"/>
  <c r="H1062" i="3"/>
  <c r="H1061" i="3"/>
  <c r="H1060" i="3"/>
  <c r="H1059" i="3"/>
  <c r="H1058" i="3"/>
  <c r="H1057" i="3"/>
  <c r="H1056" i="3"/>
  <c r="H1055" i="3"/>
  <c r="H1054" i="3"/>
  <c r="H1053" i="3"/>
  <c r="H1052" i="3"/>
  <c r="H1051" i="3"/>
  <c r="H1050" i="3"/>
  <c r="H1049" i="3"/>
  <c r="H1048" i="3"/>
  <c r="H1047" i="3"/>
  <c r="H1046" i="3"/>
  <c r="H1044" i="3"/>
  <c r="H1043" i="3"/>
  <c r="H1042" i="3"/>
  <c r="H1041" i="3"/>
  <c r="H1040" i="3"/>
  <c r="H1039" i="3"/>
  <c r="H1038" i="3"/>
  <c r="H1037" i="3"/>
  <c r="H1036" i="3"/>
  <c r="H1035" i="3"/>
  <c r="H1034" i="3"/>
  <c r="H1033" i="3"/>
  <c r="H1032" i="3"/>
  <c r="H1031" i="3"/>
  <c r="H1030" i="3"/>
  <c r="H1029" i="3"/>
  <c r="H1028" i="3"/>
  <c r="H1027" i="3"/>
  <c r="H1026" i="3"/>
  <c r="H1025" i="3"/>
  <c r="H1024" i="3"/>
  <c r="H1023" i="3"/>
  <c r="H1022" i="3"/>
  <c r="H1021" i="3"/>
  <c r="H1020" i="3"/>
  <c r="H1019" i="3"/>
  <c r="H1018" i="3"/>
  <c r="H1017" i="3"/>
  <c r="H1016" i="3"/>
  <c r="H1015" i="3"/>
  <c r="H1014" i="3"/>
  <c r="H1013" i="3"/>
  <c r="H1012" i="3"/>
  <c r="H1011" i="3"/>
  <c r="H1010" i="3"/>
  <c r="H1009" i="3"/>
  <c r="H1008" i="3"/>
  <c r="H1007" i="3"/>
  <c r="H1006" i="3"/>
  <c r="H1005" i="3"/>
  <c r="H1004" i="3"/>
  <c r="H1003" i="3"/>
  <c r="H1002" i="3"/>
  <c r="H1001" i="3"/>
  <c r="H1000" i="3"/>
  <c r="H999" i="3"/>
  <c r="H998" i="3"/>
  <c r="H997" i="3"/>
  <c r="H996" i="3"/>
  <c r="H995" i="3"/>
  <c r="H994" i="3"/>
  <c r="H993" i="3"/>
  <c r="H992" i="3"/>
  <c r="H991" i="3"/>
  <c r="H990" i="3"/>
  <c r="H989" i="3"/>
  <c r="H988" i="3"/>
  <c r="H987" i="3"/>
  <c r="H986" i="3"/>
  <c r="H985" i="3"/>
  <c r="H984" i="3"/>
  <c r="H983" i="3"/>
  <c r="H982" i="3"/>
  <c r="H981" i="3"/>
  <c r="H980" i="3"/>
  <c r="H979" i="3"/>
  <c r="H978" i="3"/>
  <c r="H977" i="3"/>
  <c r="H976" i="3"/>
  <c r="H968" i="3"/>
  <c r="H967" i="3"/>
  <c r="H966" i="3"/>
  <c r="H965" i="3"/>
  <c r="H964" i="3"/>
  <c r="H963" i="3"/>
  <c r="H962" i="3"/>
  <c r="H961" i="3"/>
  <c r="H960" i="3"/>
  <c r="H959" i="3"/>
  <c r="H958" i="3"/>
  <c r="H957" i="3"/>
  <c r="H956" i="3"/>
  <c r="H955" i="3"/>
  <c r="H954" i="3"/>
  <c r="H953" i="3"/>
  <c r="H952" i="3"/>
  <c r="H951" i="3"/>
  <c r="H950" i="3"/>
  <c r="H949" i="3"/>
  <c r="H948" i="3"/>
  <c r="H947" i="3"/>
  <c r="H946" i="3"/>
  <c r="H945" i="3"/>
  <c r="H944" i="3"/>
  <c r="H943" i="3"/>
  <c r="H942" i="3"/>
  <c r="H941" i="3"/>
  <c r="H940" i="3"/>
  <c r="H939" i="3"/>
  <c r="H938" i="3"/>
  <c r="H937" i="3"/>
  <c r="H936" i="3"/>
  <c r="H935" i="3"/>
  <c r="H934" i="3"/>
  <c r="H933" i="3"/>
  <c r="H932" i="3"/>
  <c r="H931" i="3"/>
  <c r="H930" i="3"/>
  <c r="H929" i="3"/>
  <c r="H928" i="3"/>
  <c r="H927" i="3"/>
  <c r="H926" i="3"/>
  <c r="H925" i="3"/>
  <c r="H924" i="3"/>
  <c r="H923" i="3"/>
  <c r="H922" i="3"/>
  <c r="H921" i="3"/>
  <c r="H920" i="3"/>
  <c r="H919" i="3"/>
  <c r="H918" i="3"/>
  <c r="H917" i="3"/>
  <c r="H916" i="3"/>
  <c r="H915" i="3"/>
  <c r="H914" i="3"/>
  <c r="H913" i="3"/>
  <c r="H912" i="3"/>
  <c r="H911" i="3"/>
  <c r="H910" i="3"/>
  <c r="H909" i="3"/>
  <c r="H908" i="3"/>
  <c r="H906" i="3"/>
  <c r="H905" i="3"/>
  <c r="H904" i="3"/>
  <c r="H903" i="3"/>
  <c r="H902" i="3"/>
  <c r="H901" i="3"/>
  <c r="H900" i="3"/>
  <c r="H899" i="3"/>
  <c r="H898" i="3"/>
  <c r="H897" i="3"/>
  <c r="H896" i="3"/>
  <c r="H895" i="3"/>
  <c r="H894" i="3"/>
  <c r="H893" i="3"/>
  <c r="H892" i="3"/>
  <c r="H891" i="3"/>
  <c r="H890" i="3"/>
  <c r="H889" i="3"/>
  <c r="H888" i="3"/>
  <c r="H887" i="3"/>
  <c r="H886" i="3"/>
  <c r="H885" i="3"/>
  <c r="H884" i="3"/>
  <c r="H883" i="3"/>
  <c r="H882" i="3"/>
  <c r="H881" i="3"/>
  <c r="H880" i="3"/>
  <c r="H879" i="3"/>
  <c r="H878" i="3"/>
  <c r="H877" i="3"/>
  <c r="H876" i="3"/>
  <c r="H875" i="3"/>
  <c r="H874" i="3"/>
  <c r="H873" i="3"/>
  <c r="H872" i="3"/>
  <c r="H871" i="3"/>
  <c r="H870" i="3"/>
  <c r="H869" i="3"/>
  <c r="H868" i="3"/>
  <c r="H867" i="3"/>
  <c r="H866" i="3"/>
  <c r="H865" i="3"/>
  <c r="H864" i="3"/>
  <c r="H863" i="3"/>
  <c r="H862" i="3"/>
  <c r="H861" i="3"/>
  <c r="H860" i="3"/>
  <c r="H859" i="3"/>
  <c r="H858" i="3"/>
  <c r="H857" i="3"/>
  <c r="H856" i="3"/>
  <c r="H855" i="3"/>
  <c r="H854" i="3"/>
  <c r="H853" i="3"/>
  <c r="H852" i="3"/>
  <c r="H851" i="3"/>
  <c r="H850" i="3"/>
  <c r="H849" i="3"/>
  <c r="H848" i="3"/>
  <c r="H847" i="3"/>
  <c r="H846" i="3"/>
  <c r="H845" i="3"/>
  <c r="H844" i="3"/>
  <c r="H843" i="3"/>
  <c r="H842" i="3"/>
  <c r="H841" i="3"/>
  <c r="H840" i="3"/>
  <c r="H839" i="3"/>
  <c r="H838" i="3"/>
  <c r="H830" i="3"/>
  <c r="H829" i="3"/>
  <c r="H828" i="3"/>
  <c r="H827" i="3"/>
  <c r="H826" i="3"/>
  <c r="H825" i="3"/>
  <c r="H824" i="3"/>
  <c r="H823" i="3"/>
  <c r="H822" i="3"/>
  <c r="H821" i="3"/>
  <c r="H820" i="3"/>
  <c r="H819" i="3"/>
  <c r="H818" i="3"/>
  <c r="H817" i="3"/>
  <c r="H816" i="3"/>
  <c r="H815" i="3"/>
  <c r="H814" i="3"/>
  <c r="H813" i="3"/>
  <c r="H812" i="3"/>
  <c r="H811" i="3"/>
  <c r="H810" i="3"/>
  <c r="H809" i="3"/>
  <c r="H808" i="3"/>
  <c r="H807" i="3"/>
  <c r="H806" i="3"/>
  <c r="H805" i="3"/>
  <c r="H804" i="3"/>
  <c r="H803" i="3"/>
  <c r="H802" i="3"/>
  <c r="H801" i="3"/>
  <c r="H800" i="3"/>
  <c r="H799" i="3"/>
  <c r="H798" i="3"/>
  <c r="H797" i="3"/>
  <c r="H796" i="3"/>
  <c r="H795" i="3"/>
  <c r="H794" i="3"/>
  <c r="H793" i="3"/>
  <c r="H792" i="3"/>
  <c r="H791" i="3"/>
  <c r="H790" i="3"/>
  <c r="H789" i="3"/>
  <c r="H788" i="3"/>
  <c r="H787" i="3"/>
  <c r="H786" i="3"/>
  <c r="H785" i="3"/>
  <c r="H784" i="3"/>
  <c r="H783" i="3"/>
  <c r="H782" i="3"/>
  <c r="H781" i="3"/>
  <c r="H780" i="3"/>
  <c r="H779" i="3"/>
  <c r="H778" i="3"/>
  <c r="H777" i="3"/>
  <c r="H776" i="3"/>
  <c r="H775" i="3"/>
  <c r="H774" i="3"/>
  <c r="H773" i="3"/>
  <c r="H772" i="3"/>
  <c r="H771" i="3"/>
  <c r="H770" i="3"/>
  <c r="H768" i="3"/>
  <c r="H767" i="3"/>
  <c r="H766" i="3"/>
  <c r="H765" i="3"/>
  <c r="H764" i="3"/>
  <c r="H763" i="3"/>
  <c r="H762" i="3"/>
  <c r="H761" i="3"/>
  <c r="H760" i="3"/>
  <c r="H759" i="3"/>
  <c r="H758" i="3"/>
  <c r="H757" i="3"/>
  <c r="H756" i="3"/>
  <c r="H755" i="3"/>
  <c r="H754" i="3"/>
  <c r="H753" i="3"/>
  <c r="H752" i="3"/>
  <c r="H751" i="3"/>
  <c r="H750" i="3"/>
  <c r="H749" i="3"/>
  <c r="H748" i="3"/>
  <c r="H747" i="3"/>
  <c r="H746" i="3"/>
  <c r="H745" i="3"/>
  <c r="H744" i="3"/>
  <c r="H743" i="3"/>
  <c r="H742" i="3"/>
  <c r="H741" i="3"/>
  <c r="H740" i="3"/>
  <c r="H739" i="3"/>
  <c r="H738" i="3"/>
  <c r="H737" i="3"/>
  <c r="H736" i="3"/>
  <c r="H735" i="3"/>
  <c r="H734" i="3"/>
  <c r="H733" i="3"/>
  <c r="H732" i="3"/>
  <c r="H731" i="3"/>
  <c r="H730" i="3"/>
  <c r="H729" i="3"/>
  <c r="H728" i="3"/>
  <c r="H727" i="3"/>
  <c r="H726" i="3"/>
  <c r="H725" i="3"/>
  <c r="H724" i="3"/>
  <c r="H723" i="3"/>
  <c r="H722" i="3"/>
  <c r="H721" i="3"/>
  <c r="H720" i="3"/>
  <c r="H719" i="3"/>
  <c r="H718" i="3"/>
  <c r="H717" i="3"/>
  <c r="H716" i="3"/>
  <c r="H715" i="3"/>
  <c r="H714" i="3"/>
  <c r="H713" i="3"/>
  <c r="H712" i="3"/>
  <c r="H711" i="3"/>
  <c r="H710" i="3"/>
  <c r="H709" i="3"/>
  <c r="H708" i="3"/>
  <c r="H707" i="3"/>
  <c r="H706" i="3"/>
  <c r="H705" i="3"/>
  <c r="H704" i="3"/>
  <c r="H703" i="3"/>
  <c r="H702" i="3"/>
  <c r="H701" i="3"/>
  <c r="H700" i="3"/>
  <c r="H692" i="3"/>
  <c r="H691" i="3"/>
  <c r="H690" i="3"/>
  <c r="H689" i="3"/>
  <c r="H688" i="3"/>
  <c r="H687" i="3"/>
  <c r="H686" i="3"/>
  <c r="H685" i="3"/>
  <c r="H684" i="3"/>
  <c r="H683" i="3"/>
  <c r="H682" i="3"/>
  <c r="H681" i="3"/>
  <c r="H680" i="3"/>
  <c r="H679" i="3"/>
  <c r="H678" i="3"/>
  <c r="H677" i="3"/>
  <c r="H676" i="3"/>
  <c r="H675" i="3"/>
  <c r="H674" i="3"/>
  <c r="H673" i="3"/>
  <c r="H672" i="3"/>
  <c r="H671" i="3"/>
  <c r="H670" i="3"/>
  <c r="H669" i="3"/>
  <c r="H668" i="3"/>
  <c r="H667" i="3"/>
  <c r="H666" i="3"/>
  <c r="H665" i="3"/>
  <c r="H664" i="3"/>
  <c r="H663" i="3"/>
  <c r="H662" i="3"/>
  <c r="H661" i="3"/>
  <c r="H660" i="3"/>
  <c r="H659" i="3"/>
  <c r="H658" i="3"/>
  <c r="H657" i="3"/>
  <c r="H656" i="3"/>
  <c r="H655" i="3"/>
  <c r="H654" i="3"/>
  <c r="H653" i="3"/>
  <c r="H652" i="3"/>
  <c r="H651" i="3"/>
  <c r="H650" i="3"/>
  <c r="H649" i="3"/>
  <c r="H648" i="3"/>
  <c r="H647" i="3"/>
  <c r="H646" i="3"/>
  <c r="H645" i="3"/>
  <c r="H644" i="3"/>
  <c r="H643" i="3"/>
  <c r="H642" i="3"/>
  <c r="H641" i="3"/>
  <c r="H640" i="3"/>
  <c r="H639" i="3"/>
  <c r="H638" i="3"/>
  <c r="H637" i="3"/>
  <c r="H636" i="3"/>
  <c r="H635" i="3"/>
  <c r="H634" i="3"/>
  <c r="H633" i="3"/>
  <c r="H632" i="3"/>
  <c r="H630" i="3"/>
  <c r="H629" i="3"/>
  <c r="H628" i="3"/>
  <c r="H627" i="3"/>
  <c r="H626" i="3"/>
  <c r="H625" i="3"/>
  <c r="H624" i="3"/>
  <c r="H623" i="3"/>
  <c r="H622" i="3"/>
  <c r="H621" i="3"/>
  <c r="H620" i="3"/>
  <c r="H619" i="3"/>
  <c r="H618" i="3"/>
  <c r="H617" i="3"/>
  <c r="H616" i="3"/>
  <c r="H615" i="3"/>
  <c r="H614" i="3"/>
  <c r="H613" i="3"/>
  <c r="H612" i="3"/>
  <c r="H611" i="3"/>
  <c r="H610" i="3"/>
  <c r="H609" i="3"/>
  <c r="H608" i="3"/>
  <c r="H607" i="3"/>
  <c r="H606" i="3"/>
  <c r="H605" i="3"/>
  <c r="H604" i="3"/>
  <c r="H603" i="3"/>
  <c r="H602" i="3"/>
  <c r="H601" i="3"/>
  <c r="H600" i="3"/>
  <c r="H599" i="3"/>
  <c r="H598" i="3"/>
  <c r="H597" i="3"/>
  <c r="H596" i="3"/>
  <c r="H595" i="3"/>
  <c r="H594" i="3"/>
  <c r="H593" i="3"/>
  <c r="H592" i="3"/>
  <c r="H591" i="3"/>
  <c r="H590" i="3"/>
  <c r="H589" i="3"/>
  <c r="H588" i="3"/>
  <c r="H587" i="3"/>
  <c r="H586" i="3"/>
  <c r="H585" i="3"/>
  <c r="H584" i="3"/>
  <c r="H583" i="3"/>
  <c r="H582" i="3"/>
  <c r="H581" i="3"/>
  <c r="H580" i="3"/>
  <c r="H579" i="3"/>
  <c r="H578" i="3"/>
  <c r="H577" i="3"/>
  <c r="H576" i="3"/>
  <c r="H575" i="3"/>
  <c r="H574" i="3"/>
  <c r="H573" i="3"/>
  <c r="H572" i="3"/>
  <c r="H571" i="3"/>
  <c r="H570" i="3"/>
  <c r="H569" i="3"/>
  <c r="H568" i="3"/>
  <c r="H567" i="3"/>
  <c r="H566" i="3"/>
  <c r="H565" i="3"/>
  <c r="H564" i="3"/>
  <c r="H563" i="3"/>
  <c r="H562" i="3"/>
  <c r="H554" i="3"/>
  <c r="H553" i="3"/>
  <c r="H552" i="3"/>
  <c r="H551" i="3"/>
  <c r="H550" i="3"/>
  <c r="H549" i="3"/>
  <c r="H548" i="3"/>
  <c r="H547" i="3"/>
  <c r="H546" i="3"/>
  <c r="H545" i="3"/>
  <c r="H544" i="3"/>
  <c r="H543" i="3"/>
  <c r="H542" i="3"/>
  <c r="H541" i="3"/>
  <c r="H540" i="3"/>
  <c r="H539" i="3"/>
  <c r="H538" i="3"/>
  <c r="H537" i="3"/>
  <c r="H536" i="3"/>
  <c r="H535" i="3"/>
  <c r="H534" i="3"/>
  <c r="H533" i="3"/>
  <c r="H532" i="3"/>
  <c r="H531" i="3"/>
  <c r="H530" i="3"/>
  <c r="H529" i="3"/>
  <c r="H528" i="3"/>
  <c r="H527" i="3"/>
  <c r="H526" i="3"/>
  <c r="H525" i="3"/>
  <c r="H524" i="3"/>
  <c r="H523" i="3"/>
  <c r="H522" i="3"/>
  <c r="H521" i="3"/>
  <c r="H520" i="3"/>
  <c r="H519" i="3"/>
  <c r="H518" i="3"/>
  <c r="H517" i="3"/>
  <c r="H516" i="3"/>
  <c r="H515" i="3"/>
  <c r="H514" i="3"/>
  <c r="H513" i="3"/>
  <c r="H512" i="3"/>
  <c r="H511" i="3"/>
  <c r="H510" i="3"/>
  <c r="H509" i="3"/>
  <c r="H508" i="3"/>
  <c r="H507" i="3"/>
  <c r="H506" i="3"/>
  <c r="H505" i="3"/>
  <c r="H504" i="3"/>
  <c r="H503" i="3"/>
  <c r="H502" i="3"/>
  <c r="H501" i="3"/>
  <c r="H500" i="3"/>
  <c r="H499" i="3"/>
  <c r="H498" i="3"/>
  <c r="H497" i="3"/>
  <c r="H496" i="3"/>
  <c r="H495" i="3"/>
  <c r="H494" i="3"/>
  <c r="H492" i="3"/>
  <c r="H491" i="3"/>
  <c r="H490" i="3"/>
  <c r="H489" i="3"/>
  <c r="H488" i="3"/>
  <c r="H487" i="3"/>
  <c r="H486" i="3"/>
  <c r="H485" i="3"/>
  <c r="H484" i="3"/>
  <c r="H483" i="3"/>
  <c r="H482" i="3"/>
  <c r="H481" i="3"/>
  <c r="H480" i="3"/>
  <c r="H479" i="3"/>
  <c r="H478" i="3"/>
  <c r="H477" i="3"/>
  <c r="H476" i="3"/>
  <c r="H475" i="3"/>
  <c r="H474" i="3"/>
  <c r="H473" i="3"/>
  <c r="H472" i="3"/>
  <c r="H471" i="3"/>
  <c r="H470" i="3"/>
  <c r="H469" i="3"/>
  <c r="H468" i="3"/>
  <c r="H467" i="3"/>
  <c r="H466" i="3"/>
  <c r="H465" i="3"/>
  <c r="H464" i="3"/>
  <c r="H463" i="3"/>
  <c r="H462" i="3"/>
  <c r="H461" i="3"/>
  <c r="H460" i="3"/>
  <c r="H459" i="3"/>
  <c r="H458" i="3"/>
  <c r="H457" i="3"/>
  <c r="H456" i="3"/>
  <c r="H455" i="3"/>
  <c r="H454" i="3"/>
  <c r="H453" i="3"/>
  <c r="H452" i="3"/>
  <c r="H451" i="3"/>
  <c r="H450" i="3"/>
  <c r="H449" i="3"/>
  <c r="H448" i="3"/>
  <c r="H447" i="3"/>
  <c r="H446" i="3"/>
  <c r="H445" i="3"/>
  <c r="H444" i="3"/>
  <c r="H443" i="3"/>
  <c r="H442" i="3"/>
  <c r="H441" i="3"/>
  <c r="H440" i="3"/>
  <c r="H439" i="3"/>
  <c r="H438" i="3"/>
  <c r="H437" i="3"/>
  <c r="H436" i="3"/>
  <c r="H435" i="3"/>
  <c r="H434" i="3"/>
  <c r="H433" i="3"/>
  <c r="H432" i="3"/>
  <c r="H431" i="3"/>
  <c r="H430" i="3"/>
  <c r="H429" i="3"/>
  <c r="H428" i="3"/>
  <c r="H427" i="3"/>
  <c r="H426" i="3"/>
  <c r="H425" i="3"/>
  <c r="H424" i="3"/>
  <c r="H416" i="3"/>
  <c r="H415" i="3"/>
  <c r="H414" i="3"/>
  <c r="H413" i="3"/>
  <c r="H412" i="3"/>
  <c r="H411" i="3"/>
  <c r="H410" i="3"/>
  <c r="H409" i="3"/>
  <c r="H408" i="3"/>
  <c r="H407" i="3"/>
  <c r="H406" i="3"/>
  <c r="H405" i="3"/>
  <c r="H404" i="3"/>
  <c r="H403" i="3"/>
  <c r="H402" i="3"/>
  <c r="H401" i="3"/>
  <c r="H400" i="3"/>
  <c r="H399" i="3"/>
  <c r="H398" i="3"/>
  <c r="H397" i="3"/>
  <c r="H396" i="3"/>
  <c r="H395" i="3"/>
  <c r="H394" i="3"/>
  <c r="H393" i="3"/>
  <c r="H392" i="3"/>
  <c r="H391" i="3"/>
  <c r="H390" i="3"/>
  <c r="H389" i="3"/>
  <c r="H388" i="3"/>
  <c r="H387" i="3"/>
  <c r="H386" i="3"/>
  <c r="H385" i="3"/>
  <c r="H384" i="3"/>
  <c r="H383" i="3"/>
  <c r="H382" i="3"/>
  <c r="H381" i="3"/>
  <c r="H380" i="3"/>
  <c r="H379" i="3"/>
  <c r="H378" i="3"/>
  <c r="H377" i="3"/>
  <c r="H376" i="3"/>
  <c r="H375" i="3"/>
  <c r="H374" i="3"/>
  <c r="H373" i="3"/>
  <c r="H372" i="3"/>
  <c r="H371" i="3"/>
  <c r="H370" i="3"/>
  <c r="H369" i="3"/>
  <c r="H368" i="3"/>
  <c r="H367" i="3"/>
  <c r="H366" i="3"/>
  <c r="H365" i="3"/>
  <c r="H364" i="3"/>
  <c r="H363" i="3"/>
  <c r="H362" i="3"/>
  <c r="H361" i="3"/>
  <c r="H360" i="3"/>
  <c r="H359" i="3"/>
  <c r="H358" i="3"/>
  <c r="H357" i="3"/>
  <c r="H356" i="3"/>
  <c r="H354" i="3"/>
  <c r="H353" i="3"/>
  <c r="H352" i="3"/>
  <c r="H351" i="3"/>
  <c r="H350" i="3"/>
  <c r="H349" i="3"/>
  <c r="H348" i="3"/>
  <c r="H347" i="3"/>
  <c r="H346" i="3"/>
  <c r="H345" i="3"/>
  <c r="H344" i="3"/>
  <c r="H343" i="3"/>
  <c r="H342" i="3"/>
  <c r="H341" i="3"/>
  <c r="H340" i="3"/>
  <c r="H339" i="3"/>
  <c r="H338" i="3"/>
  <c r="H337" i="3"/>
  <c r="H336" i="3"/>
  <c r="H335" i="3"/>
  <c r="H334" i="3"/>
  <c r="H333" i="3"/>
  <c r="H332" i="3"/>
  <c r="H331" i="3"/>
  <c r="H330" i="3"/>
  <c r="H329" i="3"/>
  <c r="H328" i="3"/>
  <c r="H327" i="3"/>
  <c r="H326" i="3"/>
  <c r="H325" i="3"/>
  <c r="H324" i="3"/>
  <c r="H323" i="3"/>
  <c r="H322" i="3"/>
  <c r="H321" i="3"/>
  <c r="H320" i="3"/>
  <c r="H319" i="3"/>
  <c r="H318" i="3"/>
  <c r="H317" i="3"/>
  <c r="H316" i="3"/>
  <c r="H315" i="3"/>
  <c r="H314" i="3"/>
  <c r="H313" i="3"/>
  <c r="H312" i="3"/>
  <c r="H311" i="3"/>
  <c r="H310" i="3"/>
  <c r="H309" i="3"/>
  <c r="H308" i="3"/>
  <c r="H307" i="3"/>
  <c r="H306" i="3"/>
  <c r="H305" i="3"/>
  <c r="H304" i="3"/>
  <c r="H303" i="3"/>
  <c r="H302" i="3"/>
  <c r="H301" i="3"/>
  <c r="H300" i="3"/>
  <c r="H299" i="3"/>
  <c r="H298" i="3"/>
  <c r="H297" i="3"/>
  <c r="H296" i="3"/>
  <c r="H295" i="3"/>
  <c r="H294" i="3"/>
  <c r="H293" i="3"/>
  <c r="H292" i="3"/>
  <c r="H291" i="3"/>
  <c r="H290" i="3"/>
  <c r="H289" i="3"/>
  <c r="H288" i="3"/>
  <c r="H287" i="3"/>
  <c r="H286" i="3"/>
  <c r="H278" i="3"/>
  <c r="H277" i="3"/>
  <c r="H276" i="3"/>
  <c r="H275" i="3"/>
  <c r="H274" i="3"/>
  <c r="H273" i="3"/>
  <c r="H272" i="3"/>
  <c r="H271" i="3"/>
  <c r="H270" i="3"/>
  <c r="H269" i="3"/>
  <c r="H268" i="3"/>
  <c r="H267" i="3"/>
  <c r="H266" i="3"/>
  <c r="H265" i="3"/>
  <c r="H264" i="3"/>
  <c r="H263" i="3"/>
  <c r="H262" i="3"/>
  <c r="H261" i="3"/>
  <c r="H260" i="3"/>
  <c r="H259" i="3"/>
  <c r="H258" i="3"/>
  <c r="H257" i="3"/>
  <c r="H256" i="3"/>
  <c r="H255" i="3"/>
  <c r="H254" i="3"/>
  <c r="H253" i="3"/>
  <c r="H252" i="3"/>
  <c r="H251" i="3"/>
  <c r="H250" i="3"/>
  <c r="H249" i="3"/>
  <c r="H248" i="3"/>
  <c r="H247" i="3"/>
  <c r="H246" i="3"/>
  <c r="H245" i="3"/>
  <c r="H244" i="3"/>
  <c r="H243" i="3"/>
  <c r="H242" i="3"/>
  <c r="H241" i="3"/>
  <c r="H240" i="3"/>
  <c r="H239" i="3"/>
  <c r="H238" i="3"/>
  <c r="H237" i="3"/>
  <c r="H236" i="3"/>
  <c r="H235" i="3"/>
  <c r="H234" i="3"/>
  <c r="H233" i="3"/>
  <c r="H232" i="3"/>
  <c r="H231" i="3"/>
  <c r="H230" i="3"/>
  <c r="H229" i="3"/>
  <c r="H228" i="3"/>
  <c r="H227" i="3"/>
  <c r="H226" i="3"/>
  <c r="H225" i="3"/>
  <c r="H224" i="3"/>
  <c r="H223" i="3"/>
  <c r="H222" i="3"/>
  <c r="H221" i="3"/>
  <c r="H220" i="3"/>
  <c r="H219" i="3"/>
  <c r="H218" i="3"/>
  <c r="H216" i="3"/>
  <c r="H215" i="3"/>
  <c r="H214" i="3"/>
  <c r="H213" i="3"/>
  <c r="H212" i="3"/>
  <c r="H211" i="3"/>
  <c r="H210" i="3"/>
  <c r="H209" i="3"/>
  <c r="H208" i="3"/>
  <c r="H207" i="3"/>
  <c r="H206" i="3"/>
  <c r="H205" i="3"/>
  <c r="H204" i="3"/>
  <c r="H203" i="3"/>
  <c r="H202" i="3"/>
  <c r="H201" i="3"/>
  <c r="H200" i="3"/>
  <c r="H199" i="3"/>
  <c r="H198" i="3"/>
  <c r="H197" i="3"/>
  <c r="H196" i="3"/>
  <c r="H195" i="3"/>
  <c r="H194" i="3"/>
  <c r="H193" i="3"/>
  <c r="H192" i="3"/>
  <c r="H191" i="3"/>
  <c r="H190" i="3"/>
  <c r="H189" i="3"/>
  <c r="H188" i="3"/>
  <c r="H187" i="3"/>
  <c r="H186" i="3"/>
  <c r="H185" i="3"/>
  <c r="H184" i="3"/>
  <c r="H183" i="3"/>
  <c r="H182" i="3"/>
  <c r="H181" i="3"/>
  <c r="H180" i="3"/>
  <c r="H179" i="3"/>
  <c r="H178" i="3"/>
  <c r="H177" i="3"/>
  <c r="H176" i="3"/>
  <c r="H175" i="3"/>
  <c r="H174" i="3"/>
  <c r="H173" i="3"/>
  <c r="H172" i="3"/>
  <c r="H171" i="3"/>
  <c r="H170" i="3"/>
  <c r="H169" i="3"/>
  <c r="H168" i="3"/>
  <c r="H167" i="3"/>
  <c r="H166" i="3"/>
  <c r="H165" i="3"/>
  <c r="H164" i="3"/>
  <c r="H163" i="3"/>
  <c r="H162" i="3"/>
  <c r="H161" i="3"/>
  <c r="H160" i="3"/>
  <c r="H159" i="3"/>
  <c r="H158" i="3"/>
  <c r="H157" i="3"/>
  <c r="H156" i="3"/>
  <c r="H155" i="3"/>
  <c r="H154" i="3"/>
  <c r="H153" i="3"/>
  <c r="H152" i="3"/>
  <c r="H151" i="3"/>
  <c r="H150" i="3"/>
  <c r="H149" i="3"/>
  <c r="H148" i="3"/>
  <c r="H140" i="3"/>
  <c r="H139" i="3"/>
  <c r="H138" i="3"/>
  <c r="H137" i="3"/>
  <c r="H136" i="3"/>
  <c r="H135" i="3"/>
  <c r="H134" i="3"/>
  <c r="H133" i="3"/>
  <c r="H132" i="3"/>
  <c r="H131" i="3"/>
  <c r="H130" i="3"/>
  <c r="H129" i="3"/>
  <c r="H128" i="3"/>
  <c r="H127" i="3"/>
  <c r="H126" i="3"/>
  <c r="H125" i="3"/>
  <c r="H124" i="3"/>
  <c r="H123" i="3"/>
  <c r="H122" i="3"/>
  <c r="H121" i="3"/>
  <c r="H120" i="3"/>
  <c r="H119" i="3"/>
  <c r="H118" i="3"/>
  <c r="H117" i="3"/>
  <c r="H116" i="3"/>
  <c r="H115" i="3"/>
  <c r="H114" i="3"/>
  <c r="H113" i="3"/>
  <c r="H112" i="3"/>
  <c r="H111" i="3"/>
  <c r="H110" i="3"/>
  <c r="H109" i="3"/>
  <c r="H108" i="3"/>
  <c r="H107" i="3"/>
  <c r="H106" i="3"/>
  <c r="H105" i="3"/>
  <c r="H104" i="3"/>
  <c r="H103" i="3"/>
  <c r="H102" i="3"/>
  <c r="H101" i="3"/>
  <c r="H100" i="3"/>
  <c r="H99" i="3"/>
  <c r="H98" i="3"/>
  <c r="H97" i="3"/>
  <c r="H96" i="3"/>
  <c r="H95" i="3"/>
  <c r="H94" i="3"/>
  <c r="H93" i="3"/>
  <c r="H92" i="3"/>
  <c r="H91" i="3"/>
  <c r="H90" i="3"/>
  <c r="H89" i="3"/>
  <c r="H88" i="3"/>
  <c r="H87" i="3"/>
  <c r="H86" i="3"/>
  <c r="H85" i="3"/>
  <c r="H84" i="3"/>
  <c r="H83" i="3"/>
  <c r="H82" i="3"/>
  <c r="H81" i="3"/>
  <c r="H80" i="3"/>
  <c r="H78" i="3"/>
  <c r="H77" i="3"/>
  <c r="H76" i="3"/>
  <c r="H75" i="3"/>
  <c r="H74" i="3"/>
  <c r="H73" i="3"/>
  <c r="H72" i="3"/>
  <c r="H71" i="3"/>
  <c r="H70" i="3"/>
  <c r="H69" i="3"/>
  <c r="H68" i="3"/>
  <c r="H67" i="3"/>
  <c r="H66" i="3"/>
  <c r="H65" i="3"/>
  <c r="H64" i="3"/>
  <c r="H63" i="3"/>
  <c r="H62" i="3"/>
  <c r="H61" i="3"/>
  <c r="H60" i="3"/>
  <c r="H59" i="3"/>
  <c r="H58" i="3"/>
  <c r="H57" i="3"/>
  <c r="H56" i="3"/>
  <c r="H55" i="3"/>
  <c r="H54" i="3"/>
  <c r="H53" i="3"/>
  <c r="H52" i="3"/>
  <c r="H51" i="3"/>
  <c r="H50" i="3"/>
  <c r="H49" i="3"/>
  <c r="H48" i="3"/>
  <c r="H47" i="3"/>
  <c r="H46" i="3"/>
  <c r="H45" i="3"/>
  <c r="H44" i="3"/>
  <c r="H43" i="3"/>
  <c r="H42" i="3"/>
  <c r="H41" i="3"/>
  <c r="H40" i="3"/>
  <c r="H39" i="3"/>
  <c r="H38" i="3"/>
  <c r="H37" i="3"/>
  <c r="H36" i="3"/>
  <c r="H35" i="3"/>
  <c r="H34" i="3"/>
  <c r="H33" i="3"/>
  <c r="H32" i="3"/>
  <c r="H31" i="3"/>
  <c r="H30" i="3"/>
  <c r="H29" i="3"/>
  <c r="H28" i="3"/>
  <c r="H27" i="3"/>
  <c r="H26" i="3"/>
  <c r="H25" i="3"/>
  <c r="H24" i="3"/>
  <c r="H23" i="3"/>
  <c r="H22" i="3"/>
  <c r="H21" i="3"/>
  <c r="H20" i="3"/>
  <c r="H19" i="3"/>
  <c r="H18" i="3"/>
  <c r="H17" i="3"/>
  <c r="H16" i="3"/>
  <c r="H15" i="3"/>
  <c r="H14" i="3"/>
  <c r="H13" i="3"/>
  <c r="H12" i="3"/>
  <c r="H11" i="3"/>
  <c r="B9388" i="3" l="1"/>
  <c r="B9250" i="3"/>
  <c r="B9112" i="3"/>
  <c r="B8974" i="3"/>
  <c r="B8836" i="3"/>
  <c r="B8698" i="3"/>
  <c r="B8560" i="3"/>
  <c r="B8422" i="3"/>
  <c r="B8284" i="3"/>
  <c r="B8146" i="3"/>
  <c r="B8008" i="3"/>
  <c r="B7870" i="3"/>
  <c r="B7732" i="3"/>
  <c r="B7594" i="3"/>
  <c r="B7456" i="3"/>
  <c r="B7318" i="3"/>
  <c r="B7180" i="3"/>
  <c r="B7042" i="3"/>
  <c r="B6904" i="3"/>
  <c r="B6766" i="3"/>
  <c r="B6628" i="3"/>
  <c r="B6490" i="3"/>
  <c r="B6352" i="3"/>
  <c r="B6214" i="3"/>
  <c r="B6076" i="3"/>
  <c r="B5938" i="3"/>
  <c r="B5800" i="3"/>
  <c r="B5662" i="3"/>
  <c r="B5524" i="3"/>
  <c r="B5386" i="3"/>
  <c r="B5248" i="3"/>
  <c r="B5110" i="3"/>
  <c r="B4972" i="3"/>
  <c r="B4834" i="3"/>
  <c r="B4696" i="3"/>
  <c r="B4558" i="3"/>
  <c r="B4420" i="3"/>
  <c r="B4282" i="3"/>
  <c r="B4144" i="3"/>
  <c r="B4006" i="3"/>
  <c r="B3868" i="3"/>
  <c r="B3730" i="3"/>
  <c r="B3592" i="3"/>
  <c r="B3454" i="3"/>
  <c r="B3316" i="3"/>
  <c r="B3178" i="3"/>
  <c r="B3040" i="3"/>
  <c r="B2902" i="3"/>
  <c r="B2764" i="3"/>
  <c r="B2626" i="3"/>
  <c r="B2488" i="3"/>
  <c r="B2350" i="3"/>
  <c r="B2212" i="3"/>
  <c r="B2074" i="3"/>
  <c r="B1936" i="3"/>
  <c r="B1798" i="3"/>
  <c r="B1660" i="3"/>
  <c r="B1522" i="3"/>
  <c r="B1384" i="3"/>
  <c r="B1246" i="3"/>
  <c r="B1108" i="3"/>
  <c r="B970" i="3"/>
  <c r="B832" i="3"/>
  <c r="B694" i="3"/>
  <c r="B556" i="3"/>
  <c r="B418" i="3"/>
  <c r="B280" i="3"/>
  <c r="B142" i="3"/>
  <c r="B4" i="3"/>
  <c r="I75" i="1"/>
  <c r="I74" i="1"/>
  <c r="I73" i="1"/>
  <c r="I72" i="1"/>
  <c r="I71" i="1"/>
  <c r="I70" i="1"/>
  <c r="I69" i="1"/>
  <c r="I68" i="1"/>
  <c r="I67" i="1"/>
  <c r="I66" i="1"/>
  <c r="I65" i="1"/>
  <c r="I64" i="1"/>
  <c r="I63" i="1"/>
  <c r="I62" i="1"/>
  <c r="I61" i="1"/>
  <c r="I60" i="1"/>
  <c r="I59" i="1"/>
  <c r="I58" i="1"/>
  <c r="I57" i="1"/>
  <c r="I56" i="1"/>
  <c r="I55" i="1"/>
  <c r="I54" i="1"/>
  <c r="I53" i="1"/>
  <c r="I52" i="1"/>
  <c r="I51" i="1"/>
  <c r="I50" i="1"/>
  <c r="I49" i="1"/>
  <c r="I48" i="1"/>
  <c r="I47" i="1"/>
  <c r="I46" i="1"/>
  <c r="I45" i="1"/>
  <c r="I44" i="1"/>
  <c r="I43" i="1"/>
  <c r="I42" i="1"/>
  <c r="I41" i="1"/>
  <c r="I40" i="1"/>
  <c r="I39" i="1"/>
  <c r="I38" i="1"/>
  <c r="I37" i="1"/>
  <c r="I36" i="1"/>
  <c r="I35" i="1"/>
  <c r="I34" i="1"/>
  <c r="I33" i="1"/>
  <c r="I32" i="1"/>
  <c r="I31" i="1"/>
  <c r="I30" i="1"/>
  <c r="I29" i="1"/>
  <c r="I28" i="1"/>
  <c r="I27" i="1"/>
  <c r="I26" i="1"/>
  <c r="I25" i="1"/>
  <c r="I24" i="1"/>
  <c r="I23" i="1"/>
  <c r="I22" i="1"/>
  <c r="I21" i="1"/>
  <c r="I20" i="1"/>
  <c r="I19" i="1"/>
  <c r="I18" i="1"/>
  <c r="I17" i="1"/>
  <c r="I16" i="1"/>
  <c r="I15" i="1"/>
  <c r="I14" i="1"/>
  <c r="I13" i="1"/>
  <c r="I12" i="1"/>
  <c r="I11" i="1"/>
  <c r="I10" i="1"/>
  <c r="I9" i="1"/>
  <c r="I8" i="1"/>
  <c r="I7" i="1"/>
</calcChain>
</file>

<file path=xl/sharedStrings.xml><?xml version="1.0" encoding="utf-8"?>
<sst xmlns="http://schemas.openxmlformats.org/spreadsheetml/2006/main" count="12193" uniqueCount="677">
  <si>
    <t>高齢者の日常生活・地域社会への参加に関する調査_質問間クロス</t>
  </si>
  <si>
    <t>No</t>
  </si>
  <si>
    <t>表頭</t>
  </si>
  <si>
    <t>アイテム名</t>
  </si>
  <si>
    <t>タイトル</t>
  </si>
  <si>
    <t>型</t>
  </si>
  <si>
    <t>表側</t>
  </si>
  <si>
    <t>%</t>
  </si>
  <si>
    <t>アイテム条件</t>
  </si>
  <si>
    <t>出力条件</t>
  </si>
  <si>
    <t>表肩</t>
  </si>
  <si>
    <t>表頭:[F1]Ｆ１　性別(SA)</t>
  </si>
  <si>
    <t>表側:[Axis2]質問間(MA)</t>
  </si>
  <si>
    <t>全体</t>
  </si>
  <si>
    <t>男性</t>
  </si>
  <si>
    <t>女性</t>
  </si>
  <si>
    <t>Q1 日常生活全般についての満足度</t>
  </si>
  <si>
    <t xml:space="preserve"> </t>
  </si>
  <si>
    <t>満足している</t>
  </si>
  <si>
    <t>まあ満足している</t>
  </si>
  <si>
    <t>やや不満である</t>
  </si>
  <si>
    <t>不満である</t>
  </si>
  <si>
    <t>不明・無回答</t>
  </si>
  <si>
    <t>Q2　近所の人との付き合い方</t>
  </si>
  <si>
    <t>お茶や食事を一緒にする</t>
  </si>
  <si>
    <t>趣味をともにする</t>
  </si>
  <si>
    <t>相談ごとがあった時、相談したり、相談されたりする</t>
  </si>
  <si>
    <t>家事やちょっとした用事をしたり、してもらったりする</t>
  </si>
  <si>
    <t>病気の時に助け合う</t>
  </si>
  <si>
    <t>物をあげたりもらったりする</t>
  </si>
  <si>
    <t>外でちょっと立ち話をする</t>
  </si>
  <si>
    <t>会えば挨拶をする</t>
  </si>
  <si>
    <t>その他</t>
  </si>
  <si>
    <t>Q3 親しくしている友人・仲間の程度</t>
  </si>
  <si>
    <t>たくさん持っていると感じる</t>
  </si>
  <si>
    <t>普通に持っていると感じる</t>
  </si>
  <si>
    <t>少し持っていると感じる</t>
  </si>
  <si>
    <t>ほとんど持っていないと感じる</t>
  </si>
  <si>
    <t>持っていないと感じる</t>
  </si>
  <si>
    <t>Q4 職場の同僚との付き合い程度</t>
  </si>
  <si>
    <t>よく付き合っている人がいる</t>
  </si>
  <si>
    <t>たまに付き合っている人がいる</t>
  </si>
  <si>
    <t>付き合っている人はいない</t>
  </si>
  <si>
    <t>以前も現在も働いていない</t>
  </si>
  <si>
    <t>Q15　ふだん（散歩なども含め）外出するか</t>
  </si>
  <si>
    <t>よく外出する</t>
  </si>
  <si>
    <t>たまに外出する</t>
  </si>
  <si>
    <t>あまり外出しない</t>
  </si>
  <si>
    <t>ほとんど外出しない</t>
  </si>
  <si>
    <t>Q18 情報機器の利用内容</t>
  </si>
  <si>
    <t>ファックスで家族・友人などと連絡をとる</t>
  </si>
  <si>
    <t>パソコンの電子メールで家族・友人などと連絡をとる※１</t>
  </si>
  <si>
    <t>携帯電話・スマホで家族・友人などと連絡をとる（携帯電話のメールを含む。）※２</t>
  </si>
  <si>
    <t>インターネットで情報を集めたり、ショッピングをする※３</t>
  </si>
  <si>
    <t>ＳＮＳ（Facebook, Twitter, LINE, Instagramなど)を利用する※４</t>
  </si>
  <si>
    <t>ホームページやブログへの書き込みまたは開設・更新をする※５</t>
  </si>
  <si>
    <t>ネットバンキングや金融取引（証券・保険取引など）をする※６</t>
  </si>
  <si>
    <t>国や行政の手続きをインターネットで行う（電子政府・電子自治体）</t>
  </si>
  <si>
    <t>いずれも使わない</t>
  </si>
  <si>
    <t>※1～3の使い方をする（再掲）</t>
  </si>
  <si>
    <t>※4～6の使い方をする（再掲）</t>
  </si>
  <si>
    <t>Q22　この1年間の社会活動への参加</t>
  </si>
  <si>
    <t>趣味（俳句、詩吟、陶芸等）</t>
  </si>
  <si>
    <t>健康・スポーツ（体操、歩こう会、ゲートボール等）</t>
  </si>
  <si>
    <t>生産・就業（生きがいのための園芸・飼育、シルバー人材センター等）</t>
  </si>
  <si>
    <t>教育関連・文化啓発活動（学習会、子ども会の育成、郷土芸能の伝承等）</t>
  </si>
  <si>
    <t>生活環境改善（環境美化、緑化推進、まちづくり等）</t>
  </si>
  <si>
    <t>安全管理（交通安全、防犯・防災等）</t>
  </si>
  <si>
    <t>高齢者の支援（家事援助、移送等）</t>
  </si>
  <si>
    <t>子育て支援（保育への手伝い等）</t>
  </si>
  <si>
    <t>地域行事（祭りなどの地域の催しものの世話等）</t>
  </si>
  <si>
    <t>１年間に活動または参加した（再掲）</t>
  </si>
  <si>
    <t>活動または参加したものはない</t>
  </si>
  <si>
    <t>Q29　現在参加している団体や組織</t>
  </si>
  <si>
    <t>老人クラブ</t>
  </si>
  <si>
    <t>町内会・自治会</t>
  </si>
  <si>
    <t>女性団体</t>
  </si>
  <si>
    <t>趣味のサークル・団体</t>
  </si>
  <si>
    <t>健康・スポーツのサークル・団体</t>
  </si>
  <si>
    <t>学習・教養のサークル・団体</t>
  </si>
  <si>
    <t>市民活動団体（ＮＰＯ等）</t>
  </si>
  <si>
    <t>宗教団体（講などを含む）</t>
  </si>
  <si>
    <t>ボランティア団体（社会奉仕団体）</t>
  </si>
  <si>
    <t>商工会・同業者団体</t>
  </si>
  <si>
    <t>退職者の組織（ＯＢ会など）</t>
  </si>
  <si>
    <t>シルバー人材センターなどの生産・就業組織</t>
  </si>
  <si>
    <t>現在参加している団体や組織がある（再掲）</t>
  </si>
  <si>
    <t>参加していないが、参加したいと思う</t>
  </si>
  <si>
    <t>参加しておらず、参加したいとも思わない</t>
  </si>
  <si>
    <t>Q31　次のような学習活動に参加しているか</t>
  </si>
  <si>
    <t>カルチャーセンターなどの民間団体が行う学習活動</t>
  </si>
  <si>
    <t>地方公共団体など公的機関が高齢者専用に設けている高齢者学級や老人大学</t>
  </si>
  <si>
    <t>地方公共団体など公共機関や大学などが開催する公開講座や学習活動</t>
  </si>
  <si>
    <t>テレビ、ラジオ、インターネット、郵便など通信手段を用いて自宅にいながらできる学習</t>
  </si>
  <si>
    <t>大学、大学院への通学</t>
  </si>
  <si>
    <t>各種専門学校への通学</t>
  </si>
  <si>
    <t>参加している学習活動がある（再掲）</t>
  </si>
  <si>
    <t>Q35 若い世代との交流への参加状況</t>
  </si>
  <si>
    <t>積極的に参加している</t>
  </si>
  <si>
    <t>できるかぎり参加している</t>
  </si>
  <si>
    <t>あまり参加していない</t>
  </si>
  <si>
    <t>全く参加していない</t>
  </si>
  <si>
    <t>Q39 生きがいを感じている程度</t>
  </si>
  <si>
    <t>十分感じている</t>
  </si>
  <si>
    <t>多少感じている</t>
  </si>
  <si>
    <t>あまり感じていない</t>
  </si>
  <si>
    <t>まったく感じていない</t>
  </si>
  <si>
    <t>感じている（再掲）</t>
  </si>
  <si>
    <t>感じていない（再掲）</t>
  </si>
  <si>
    <t>Q40 生きがいを感じている時</t>
  </si>
  <si>
    <t>仕事に打ち込んでいる時</t>
  </si>
  <si>
    <t>勉強や教養などに身を入れている時</t>
  </si>
  <si>
    <t>趣味やスポーツに熱中している時</t>
  </si>
  <si>
    <t>夫婦団らんの時</t>
  </si>
  <si>
    <t>孫など家族との団らんの時</t>
  </si>
  <si>
    <t>友人や知人と食事、雑談している時</t>
  </si>
  <si>
    <t>テレビを見たり、ラジオを聞いている時</t>
  </si>
  <si>
    <t>社会奉仕や地域活動をしている時</t>
  </si>
  <si>
    <t>旅行に行っている時</t>
  </si>
  <si>
    <t>他人から感謝された時</t>
  </si>
  <si>
    <t>収入があった時</t>
  </si>
  <si>
    <t>おいしい物を食べている時</t>
  </si>
  <si>
    <t>若い世代と交流している時</t>
  </si>
  <si>
    <t>Q43　新型コロナウイルス感染症（COVID-19)の拡大により生活に受けた影響</t>
  </si>
  <si>
    <t>仕事をやめた（仕事がなくなった）※1</t>
  </si>
  <si>
    <t>仕事をする日数や時間数が減った ※2</t>
  </si>
  <si>
    <t>ボランティア活動をやめた（中止になった） ※3</t>
  </si>
  <si>
    <t>ボランティア活動をする日数や時間数が減った ※4</t>
  </si>
  <si>
    <t>旅行や買い物などで外出することが減った</t>
  </si>
  <si>
    <t>友人・知人や近所付き合いが減った ※5</t>
  </si>
  <si>
    <t>別居している家族と会う機会が減った ※6</t>
  </si>
  <si>
    <t>家族と過ごす時間が増えた</t>
  </si>
  <si>
    <t>医療を受ける回数（通院回数など）が減った ※7</t>
  </si>
  <si>
    <t>医療を受ける医療費の支出が増えた ※8</t>
  </si>
  <si>
    <t>介護サービスを受ける回数が減った ※9</t>
  </si>
  <si>
    <t>メール、電話、オンラインでの連絡が増えた</t>
  </si>
  <si>
    <t>その他の影響</t>
  </si>
  <si>
    <t>特に影響はなかった</t>
  </si>
  <si>
    <t>※1～2 仕事に影響あり（再掲）</t>
  </si>
  <si>
    <t>※3～4 ボランティア活動に影響あり（再掲）</t>
  </si>
  <si>
    <t>※5～6 付き合い・会合に影響あり（再掲）</t>
  </si>
  <si>
    <t>※7～9 医療・介護サービスに影響あり（再掲）</t>
  </si>
  <si>
    <t>F1</t>
  </si>
  <si>
    <t>Ｆ１　性別</t>
  </si>
  <si>
    <t>SA</t>
  </si>
  <si>
    <t>Axis2</t>
  </si>
  <si>
    <t>質問間</t>
  </si>
  <si>
    <t>MA</t>
  </si>
  <si>
    <t>表頭:[nF2]ｎＦ２　年齢(MA)</t>
  </si>
  <si>
    <t>６０～６４歳</t>
  </si>
  <si>
    <t>６５～６９歳</t>
  </si>
  <si>
    <t>７０～７４歳</t>
  </si>
  <si>
    <t>７５～７９歳</t>
  </si>
  <si>
    <t>８０歳以上</t>
  </si>
  <si>
    <t>６５歳以上（再掲）</t>
  </si>
  <si>
    <t>７５歳以上（再掲）</t>
  </si>
  <si>
    <t>nF2</t>
  </si>
  <si>
    <t>ｎＦ２　年齢</t>
  </si>
  <si>
    <t>表頭:[F2]Ｆ２　満年齢(RN)</t>
  </si>
  <si>
    <t>母数</t>
  </si>
  <si>
    <t>総和</t>
  </si>
  <si>
    <t>平均値</t>
  </si>
  <si>
    <t>最小値</t>
  </si>
  <si>
    <t>最大値</t>
  </si>
  <si>
    <t>中央値</t>
  </si>
  <si>
    <t>標準偏差</t>
  </si>
  <si>
    <t>分散</t>
  </si>
  <si>
    <t>F2</t>
  </si>
  <si>
    <t>Ｆ２　満年齢</t>
  </si>
  <si>
    <t>RN</t>
  </si>
  <si>
    <t>表頭:[F3]Ｆ３　未既婚(SA)</t>
  </si>
  <si>
    <t>結婚したことがない</t>
  </si>
  <si>
    <t>現在、配偶者あるいはパートナーがいる</t>
  </si>
  <si>
    <t>配偶者あるいはパートナーとは離婚している</t>
  </si>
  <si>
    <t>配偶者あるいはパートナーは死亡している</t>
  </si>
  <si>
    <t>F3</t>
  </si>
  <si>
    <t>Ｆ３　未既婚</t>
  </si>
  <si>
    <t>表頭:[F4]Ｆ４　子供の有無（同居・別居別）(SA)</t>
  </si>
  <si>
    <t>子供あり（同居のみ）</t>
  </si>
  <si>
    <t>子供あり（別居のみ）</t>
  </si>
  <si>
    <t>子供あり（同居・別居ともに）</t>
  </si>
  <si>
    <t>子供はいない</t>
  </si>
  <si>
    <t>F4</t>
  </si>
  <si>
    <t>Ｆ４　子供の有無（同居・別居別）</t>
  </si>
  <si>
    <t>表頭:[F5]Ｆ５　同居者(MA)</t>
  </si>
  <si>
    <t>ひとり暮らし</t>
  </si>
  <si>
    <t>配偶者（夫又は妻）</t>
  </si>
  <si>
    <t>あなた又は配偶者の親</t>
  </si>
  <si>
    <t>子ども</t>
  </si>
  <si>
    <t>子どもの配偶者</t>
  </si>
  <si>
    <t>孫</t>
  </si>
  <si>
    <t>兄弟姉妹</t>
  </si>
  <si>
    <t>F5</t>
  </si>
  <si>
    <t>Ｆ５　同居者</t>
  </si>
  <si>
    <t>表頭:[F6]Ｆ６　現在の収入のある仕事(SA)</t>
  </si>
  <si>
    <t>自営農林漁業（家族従業者も含む）</t>
  </si>
  <si>
    <t>自営商工サービス業（家族従業者も含む）</t>
  </si>
  <si>
    <t>会社または団体の役員</t>
  </si>
  <si>
    <t>フルタイムの被雇用者</t>
  </si>
  <si>
    <t>パートタイム・臨時の被雇用者</t>
  </si>
  <si>
    <t>収入の伴う仕事をしている（再掲）</t>
  </si>
  <si>
    <t>収入の伴う仕事はしていない</t>
  </si>
  <si>
    <t>F6</t>
  </si>
  <si>
    <t>Ｆ６　現在の収入のある仕事</t>
  </si>
  <si>
    <t>表頭:[F7]Ｆ７　これまでに一番長くした仕事(SA)</t>
  </si>
  <si>
    <t>専業主婦・主夫</t>
  </si>
  <si>
    <t>仕事についたことがない</t>
  </si>
  <si>
    <t>F7</t>
  </si>
  <si>
    <t>Ｆ７　これまでに一番長くした仕事</t>
  </si>
  <si>
    <t>表頭:[F8]Ｆ８　住居形態(SA)</t>
  </si>
  <si>
    <t>持家（一戸建て）</t>
  </si>
  <si>
    <t>持家（分譲マンション等の集合住宅）</t>
  </si>
  <si>
    <t>賃貸住宅（一戸建て）</t>
  </si>
  <si>
    <t>賃貸住宅（アパート、マンション、公営・公団等の集合住宅）</t>
  </si>
  <si>
    <t>給与住宅（社宅・官公舎など）</t>
  </si>
  <si>
    <t>高齢者向け住宅・施設</t>
  </si>
  <si>
    <t>持家（再掲）</t>
  </si>
  <si>
    <t>賃貸住宅（再掲）</t>
  </si>
  <si>
    <t>F8</t>
  </si>
  <si>
    <t>Ｆ８　住居形態</t>
  </si>
  <si>
    <t>表頭:[F9]Ｆ９　経済的な暮らし向き(SA)</t>
  </si>
  <si>
    <t>家計にゆとりがあり、まったく心配なく暮らしている</t>
  </si>
  <si>
    <t>家計にあまりゆとりはないが、それほど心配なく暮らしている</t>
  </si>
  <si>
    <t>家計にゆとりがなく、多少心配である</t>
  </si>
  <si>
    <t>家計が苦しく、非常に心配である</t>
  </si>
  <si>
    <t>F9</t>
  </si>
  <si>
    <t>Ｆ９　経済的な暮らし向き</t>
  </si>
  <si>
    <t>表頭:[F10]Ｆ１０　１か月当たりの平均収入(SA)</t>
  </si>
  <si>
    <t>5万円未満</t>
  </si>
  <si>
    <t>5万円～10万円未満</t>
  </si>
  <si>
    <t>10万円～15万円未満</t>
  </si>
  <si>
    <t>15万円～20万円未満</t>
  </si>
  <si>
    <t>20万円～25万円未満</t>
  </si>
  <si>
    <t>25万円～30万円未満</t>
  </si>
  <si>
    <t>30万円～40万円未満</t>
  </si>
  <si>
    <t>40万円～60万円未満</t>
  </si>
  <si>
    <t>60万円～80万円未満</t>
  </si>
  <si>
    <t>80万円以上</t>
  </si>
  <si>
    <t>収入はない</t>
  </si>
  <si>
    <t>F10</t>
  </si>
  <si>
    <t>Ｆ１０　１か月当たりの平均収入</t>
  </si>
  <si>
    <t>表頭:[F11]Ｆ１１　現在の健康状態(SA)</t>
  </si>
  <si>
    <t>良い</t>
  </si>
  <si>
    <t>まあ良い</t>
  </si>
  <si>
    <t>普通</t>
  </si>
  <si>
    <t>あまり良くない</t>
  </si>
  <si>
    <t>良くない</t>
  </si>
  <si>
    <t>F11</t>
  </si>
  <si>
    <t>Ｆ１１　現在の健康状態</t>
  </si>
  <si>
    <t>表頭:[Psize]都市規模(SA)</t>
  </si>
  <si>
    <t>大都市（東京都23区・政令指定都市）</t>
  </si>
  <si>
    <t>中都市（人口10万人以上の市）</t>
  </si>
  <si>
    <t>小都市（人口10万人未満の市）</t>
  </si>
  <si>
    <t>町村</t>
  </si>
  <si>
    <t>Psize</t>
  </si>
  <si>
    <t>都市規模</t>
  </si>
  <si>
    <t>表頭:[n_region]地域(SA)</t>
  </si>
  <si>
    <t>北海道・東北</t>
  </si>
  <si>
    <t>関東</t>
  </si>
  <si>
    <t>中部（北陸・東山・東海）</t>
  </si>
  <si>
    <t>近畿</t>
  </si>
  <si>
    <t>中国・四国</t>
  </si>
  <si>
    <t>九州</t>
  </si>
  <si>
    <t>n_region</t>
  </si>
  <si>
    <t>地域</t>
  </si>
  <si>
    <t>表頭:[Q1]問１　日常生活全般について満足しているか(SA)</t>
  </si>
  <si>
    <t>Q1</t>
  </si>
  <si>
    <t>問１　日常生活全般について満足しているか</t>
  </si>
  <si>
    <t>表頭:[Q2]問２　ふだん、近所の人とは、どのような付き合いをしているか(MA)</t>
  </si>
  <si>
    <t>Q2</t>
  </si>
  <si>
    <t>問２　ふだん、近所の人とは、どのような付き合いをしているか</t>
  </si>
  <si>
    <t>表頭:[Q3]問３　ふだん親しくしている友人・仲間を持っていると感じるか(SA)</t>
  </si>
  <si>
    <t>Q3</t>
  </si>
  <si>
    <t>問３　ふだん親しくしている友人・仲間を持っていると感じるか</t>
  </si>
  <si>
    <t>表頭:[Q4]問４　職場の同僚との付き合いをしているか(SA)</t>
  </si>
  <si>
    <t>Q4</t>
  </si>
  <si>
    <t>問４　職場の同僚との付き合いをしているか</t>
  </si>
  <si>
    <t>表頭:[Q5]問５　家族や親族内での役割を果たしていると感じているか(MA)</t>
  </si>
  <si>
    <t>家事を担っている</t>
  </si>
  <si>
    <t>小さな子どもの世話をしている</t>
  </si>
  <si>
    <t>家族・親族の相談相手になっている</t>
  </si>
  <si>
    <t>家族の経済的な支え手（かせぎ手）である</t>
  </si>
  <si>
    <t>家族や親族関係の中の長（まとめ役）である</t>
  </si>
  <si>
    <t>家族や障害を持つ家族・親族の世話や介護をしている</t>
  </si>
  <si>
    <t>特に役割はない</t>
  </si>
  <si>
    <t>Q5</t>
  </si>
  <si>
    <t>問５　家族や親族内での役割を果たしていると感じているか</t>
  </si>
  <si>
    <t>表頭:[Q6]問６　将来の日常生活全般について不安を感じること(MA)</t>
  </si>
  <si>
    <t>自分や配偶者の健康や病気のこと</t>
  </si>
  <si>
    <t>自分や配偶者が寝たきりや身体が不自由になり介護が必要な状態になること</t>
  </si>
  <si>
    <t>頼れる人がいなくなり一人きりの暮らしになること</t>
  </si>
  <si>
    <t>生活のための収入のこと</t>
  </si>
  <si>
    <t>家業、家屋、土地・田畑や先祖のお墓の管理や相続のこと</t>
  </si>
  <si>
    <t>家族との人間関係</t>
  </si>
  <si>
    <t>人（近隣、親戚、友人、仲間など）とのつきあいのこと</t>
  </si>
  <si>
    <t>子どもや孫などの将来</t>
  </si>
  <si>
    <t>親やきょうだいなどの世話</t>
  </si>
  <si>
    <t>社会の仕組み(法律、社会保障・金融制度)が大きく変わってしまうこと</t>
  </si>
  <si>
    <t>言葉、生活様式、人々の考え方などが大きく変わってしまうこと</t>
  </si>
  <si>
    <t>だまされたり、犯罪に巻き込まれて財産を失ってしまうこと</t>
  </si>
  <si>
    <t>特に不安を感じない</t>
  </si>
  <si>
    <t>Q6</t>
  </si>
  <si>
    <t>問６　将来の日常生活全般について不安を感じること</t>
  </si>
  <si>
    <t>表頭:[Q7_1]問７　日常生活での活動について（イ）階段を手すりや壁をつたわらずに昇っているか(SA)</t>
  </si>
  <si>
    <t>している</t>
  </si>
  <si>
    <t>できるが、していない</t>
  </si>
  <si>
    <t>できない</t>
  </si>
  <si>
    <t>Q7_1</t>
  </si>
  <si>
    <t>問７　日常生活での活動について（イ）階段を手すりや壁をつたわらずに昇っているか</t>
  </si>
  <si>
    <t>表頭:[Q7_2]問７　日常生活での活動について（ロ）椅子に座った状態から何もつかまらずに立ち上がっているか(SA)</t>
  </si>
  <si>
    <t>Q7_2</t>
  </si>
  <si>
    <t>問７　日常生活での活動について（ロ）椅子に座った状態から何もつかまらずに立ち上がっているか</t>
  </si>
  <si>
    <t>表頭:[Q7_3]問７　日常生活での活動について（ハ）15分位続けて歩いているか(SA)</t>
  </si>
  <si>
    <t>Q7_3</t>
  </si>
  <si>
    <t>問７　日常生活での活動について（ハ）15分位続けて歩いているか</t>
  </si>
  <si>
    <t>表頭:[Q7_4]問７　日常生活での活動について（ニ）バスや電車、自家用車を使って１人で外出しているか(SA)</t>
  </si>
  <si>
    <t>Q7_4</t>
  </si>
  <si>
    <t>問７　日常生活での活動について（ニ）バスや電車、自家用車を使って１人で外出しているか</t>
  </si>
  <si>
    <t>表頭:[Q7_5]問７　日常生活での活動について（ホ）自分で食品・日用品の買物をしているか(SA)</t>
  </si>
  <si>
    <t>Q7_5</t>
  </si>
  <si>
    <t>問７　日常生活での活動について（ホ）自分で食品・日用品の買物をしているか</t>
  </si>
  <si>
    <t>表頭:[Q7_6]問７　日常生活での活動について（ヘ）自分で食事の用意をしているか(SA)</t>
  </si>
  <si>
    <t>Q7_6</t>
  </si>
  <si>
    <t>問７　日常生活での活動について（ヘ）自分で食事の用意をしているか</t>
  </si>
  <si>
    <t>表頭:[Q7_7]問７　日常生活での活動について（ト）自分で請求書の支払いをしているか(SA)</t>
  </si>
  <si>
    <t>Q7_7</t>
  </si>
  <si>
    <t>問７　日常生活での活動について（ト）自分で請求書の支払いをしているか</t>
  </si>
  <si>
    <t>表頭:[Q7_8]問７　日常生活での活動について（チ）自分で預貯金の出し入れをしているか(SA)</t>
  </si>
  <si>
    <t>Q7_8</t>
  </si>
  <si>
    <t>問７　日常生活での活動について（チ）自分で預貯金の出し入れをしているか</t>
  </si>
  <si>
    <t>表頭:[Q8]問８　食事・入浴・着替え・移動（家の中）・排泄のいずれかで、介助（お手伝い）が必要か(SA)</t>
  </si>
  <si>
    <t>介助が必要なものがある</t>
  </si>
  <si>
    <t>いずれも介助は不要</t>
  </si>
  <si>
    <t>Q8</t>
  </si>
  <si>
    <t>問８　食事・入浴・着替え・移動（家の中）・排泄のいずれかで、介助（お手伝い）が必要か</t>
  </si>
  <si>
    <t>表頭:[Q9]問９　日ごろ暮らしていく中でどのような点や活動を特に心がけているか(MA)</t>
  </si>
  <si>
    <t>衣服（時候、場所、目的にあった服、おしゃれなど）</t>
  </si>
  <si>
    <t>食事（食べ物、回数、時間など）</t>
  </si>
  <si>
    <t>住まい（清掃、補修、庭や外周の管理、温度調節など）</t>
  </si>
  <si>
    <t>家族・親戚とのつきあい</t>
  </si>
  <si>
    <t>近隣、友人、仲間とのつきあい</t>
  </si>
  <si>
    <t>外に出ること</t>
  </si>
  <si>
    <t>健康管理（栄養、睡眠、運動、健康診断、早期治療など）</t>
  </si>
  <si>
    <t>仕事（職業、家業）</t>
  </si>
  <si>
    <t>家事（掃除・洗濯など家の中・家のまわりの仕事）</t>
  </si>
  <si>
    <t>社会奉仕、ボランティア活動</t>
  </si>
  <si>
    <t>教養、学習、趣味、スポーツ活動</t>
  </si>
  <si>
    <t>特にない</t>
  </si>
  <si>
    <t>Q9</t>
  </si>
  <si>
    <t>問９　日ごろ暮らしていく中でどのような点や活動を特に心がけているか</t>
  </si>
  <si>
    <t>表頭:[Q10]問１０　おしゃれについてどの程度関心があるか(SA)</t>
  </si>
  <si>
    <t>積極的におしゃれをしたい</t>
  </si>
  <si>
    <t>ある程度はおしゃれをしたい</t>
  </si>
  <si>
    <t>あまり関心はない</t>
  </si>
  <si>
    <t>関心はない</t>
  </si>
  <si>
    <t>Q10</t>
  </si>
  <si>
    <t>問１０　おしゃれについてどの程度関心があるか</t>
  </si>
  <si>
    <t>表頭:[Q11]問１１　食生活全般に関して満足しているか(SA)</t>
  </si>
  <si>
    <t>Q11</t>
  </si>
  <si>
    <t>問１１　食生活全般に関して満足しているか</t>
  </si>
  <si>
    <t>表頭:[Q12]問１２　食生活について日頃どのようなことが気になっているか(MA)</t>
  </si>
  <si>
    <t>栄養のバランスがとれていない</t>
  </si>
  <si>
    <t>柔らかいもの以外食べられない</t>
  </si>
  <si>
    <t>家族との食事のペースが合わない</t>
  </si>
  <si>
    <t>家族との食事の時間が合わない</t>
  </si>
  <si>
    <t>食事が楽しくない</t>
  </si>
  <si>
    <t>病気のため食事制限がある</t>
  </si>
  <si>
    <t>調理が十分にできない</t>
  </si>
  <si>
    <t>パック食品の量が多くむだが出る</t>
  </si>
  <si>
    <t>近くに食料品を売る店がない</t>
  </si>
  <si>
    <t>体が衰えて買い物に行きづらい</t>
  </si>
  <si>
    <t>市販の調理食品の味が合わない</t>
  </si>
  <si>
    <t>パック食品、缶、ビンなどが開けにくい</t>
  </si>
  <si>
    <t>ガスレンジ・電子レンジなどの調理器具が使いづらい</t>
  </si>
  <si>
    <t>なべを焦がすなど、火の消し忘れ</t>
  </si>
  <si>
    <t>Q12</t>
  </si>
  <si>
    <t>問１２　食生活について日頃どのようなことが気になっているか</t>
  </si>
  <si>
    <t>表頭:[Q13]問１３　食事の用意が出来なくなった場合主にどのようにしたいか(MA)</t>
  </si>
  <si>
    <t>誰か（家族、ホームヘルパー等）に作ってもらう</t>
  </si>
  <si>
    <t>既製品（弁当、お惣菜など）を買う、または出前（デリバリーサービス） をとる</t>
  </si>
  <si>
    <t>どこかに食べに行く</t>
  </si>
  <si>
    <t>配食サービス（栄養相談や安否確認等を含む、定期的な、栄養バランスの とれた料理（健康食や治療食）の宅配サービス）を利用する</t>
  </si>
  <si>
    <t>食事付きの施設・住宅を利用する</t>
  </si>
  <si>
    <t>Q13</t>
  </si>
  <si>
    <t>問１３　食事の用意が出来なくなった場合主にどのようにしたいか</t>
  </si>
  <si>
    <t>表頭:[Q14]問１４　ふだん（散歩なども含め）外出したいと思うか(SA)</t>
  </si>
  <si>
    <t>外出したい</t>
  </si>
  <si>
    <t>あまり外出したいとは思わない</t>
  </si>
  <si>
    <t>外出したいとは思わない</t>
  </si>
  <si>
    <t>Q14</t>
  </si>
  <si>
    <t>問１４　ふだん（散歩なども含め）外出したいと思うか</t>
  </si>
  <si>
    <t>表頭:[Q15]問１５　ふだん（散歩なども含め）外出するか(SA)</t>
  </si>
  <si>
    <t>Q15</t>
  </si>
  <si>
    <t>問１５　ふだん（散歩なども含め）外出するか</t>
  </si>
  <si>
    <t>表頭:[Q16]問１６　外出するにあたって不便に思ったり、気になったりすることがあるか(MA)</t>
  </si>
  <si>
    <t>道路に段差があったり、道路が狭い、滑りやすい</t>
  </si>
  <si>
    <t>歩道がない、または歩道が狭い、歩きにくい</t>
  </si>
  <si>
    <t>信号機がない、歩道橋を渡るなど、道路の横断がしにくい</t>
  </si>
  <si>
    <t>道路や歩道が混雑している、人込みが激しい</t>
  </si>
  <si>
    <t>放置自転車や看板などのために歩きにくい</t>
  </si>
  <si>
    <t>標識や案内表示が少ない、わかりにくい</t>
  </si>
  <si>
    <t>夜間の道路照明が暗い、街路灯が少ない</t>
  </si>
  <si>
    <t>バスや電車の車両のステップが高く、利用しにくい</t>
  </si>
  <si>
    <t>駅に階段が多く、エスカレーター、エレベーターが少ない</t>
  </si>
  <si>
    <t>駅などの料金表示が見づらい、自動販売機などが使いにくい</t>
  </si>
  <si>
    <t>駐車場、駐輪場が少ない</t>
  </si>
  <si>
    <t>トイレが少ない、汚い、使いづらい</t>
  </si>
  <si>
    <t>ちょっと休むベンチや休憩所が少ない</t>
  </si>
  <si>
    <t>特に不便なことはない</t>
  </si>
  <si>
    <t>Q16</t>
  </si>
  <si>
    <t>問１６　外出するにあたって不便に思ったり、気になったりすることがあるか</t>
  </si>
  <si>
    <t>表頭:[Q17]問１７　日常生活を行う上での必要な情報で、もっと欲しい内容があるか(MA)</t>
  </si>
  <si>
    <t>健康づくり</t>
  </si>
  <si>
    <t>介護用品</t>
  </si>
  <si>
    <t>自助具、自助用品</t>
  </si>
  <si>
    <t>一般の日用品・雑貨</t>
  </si>
  <si>
    <t>衣料品</t>
  </si>
  <si>
    <t>食生活、食事サービス</t>
  </si>
  <si>
    <t>住まい（高齢者向け住宅の供給、増改築・手直し等）</t>
  </si>
  <si>
    <t>電化製品</t>
  </si>
  <si>
    <t>趣味、スポーツ活動、旅行、レジャー</t>
  </si>
  <si>
    <t>教養講座の受講などの学習活動、文化的な催しもの</t>
  </si>
  <si>
    <t>地域の行事</t>
  </si>
  <si>
    <t>年金</t>
  </si>
  <si>
    <t>医療</t>
  </si>
  <si>
    <t>在宅ケア、介護サービス、家事援助など生活上の世話</t>
  </si>
  <si>
    <t>相続、預貯金、資産運用、税金</t>
  </si>
  <si>
    <t>心配ごとや悩みごとに関する相談サービス</t>
  </si>
  <si>
    <t>Q17</t>
  </si>
  <si>
    <t>問１７　日常生活を行う上での必要な情報で、もっと欲しい内容があるか</t>
  </si>
  <si>
    <t>表頭:[Q18]問１８　情報機器を使って、やっていること(MA)</t>
  </si>
  <si>
    <t>パソコンの電子メールで家族・友人などと連絡をとる※1</t>
  </si>
  <si>
    <t>携帯電話・スマホで家族・友人などと連絡をとる（携帯電話のメールを含む。）※2</t>
  </si>
  <si>
    <t>インターネットで情報を集めたり、ショッピングをする※3</t>
  </si>
  <si>
    <t>ＳＮＳ（Facebook, Twitter, LINE, Instagramなど)を利用する※4</t>
  </si>
  <si>
    <t>ホームページやブログへの書き込みまたは開設・更新をする※5</t>
  </si>
  <si>
    <t>ネットバンキングや金融取引（証券・保険取引など）をする※6</t>
  </si>
  <si>
    <t>Q18</t>
  </si>
  <si>
    <t>問１８　情報機器を使って、やっていること</t>
  </si>
  <si>
    <t>表頭:[Q19]問１９　情報機器を使用しない理由(MA)</t>
  </si>
  <si>
    <t xml:space="preserve">    アイテム条件:Q18(9)</t>
  </si>
  <si>
    <t>必要性を感じないから</t>
  </si>
  <si>
    <t>使い方が分からないので、面倒だから</t>
  </si>
  <si>
    <t>興味はあるが購入場所、購入方法などがわからないから</t>
  </si>
  <si>
    <t>使い方を覚えたいが、教えてくれる人がいないから</t>
  </si>
  <si>
    <t>お金がかかるから</t>
  </si>
  <si>
    <t>文字が見にくいから</t>
  </si>
  <si>
    <t>Q19</t>
  </si>
  <si>
    <t>問１９　情報機器を使用しない理由</t>
  </si>
  <si>
    <t>Q18(9)</t>
  </si>
  <si>
    <t>表頭:[Q20]問２０　日常生活を行う上で必要な情報に満足しているか(SA)</t>
  </si>
  <si>
    <t>Q20</t>
  </si>
  <si>
    <t>問２０　日常生活を行う上で必要な情報に満足しているか</t>
  </si>
  <si>
    <t>表頭:[Q21]問２１　日常生活を行う上での必要な情報の不満な点(MA)</t>
  </si>
  <si>
    <t xml:space="preserve">    アイテム条件:Q20(3:4)</t>
  </si>
  <si>
    <t>必要な情報が乏しい</t>
  </si>
  <si>
    <t>情報が遅い</t>
  </si>
  <si>
    <t>情報の内容がわかりにくい</t>
  </si>
  <si>
    <t>字が小さくて読めない</t>
  </si>
  <si>
    <t>どこから情報を得たらよいかわからない</t>
  </si>
  <si>
    <t>どの情報が信頼できるかわからない</t>
  </si>
  <si>
    <t>情報量が多すぎる</t>
  </si>
  <si>
    <t>その他の不満</t>
  </si>
  <si>
    <t>Q21</t>
  </si>
  <si>
    <t>問２１　日常生活を行う上での必要な情報の不満な点</t>
  </si>
  <si>
    <t>Q20(3:4)</t>
  </si>
  <si>
    <t>表頭:[Q22]問２２　この1年間に個人または友人とあるいはグループや団体で自主的に行われている活動を行った、または参加したか(MA)</t>
  </si>
  <si>
    <t>Q22</t>
  </si>
  <si>
    <t>問２２　この1年間に個人または友人とあるいはグループや団体で自主的に行われている活動を行った、または参加したか</t>
  </si>
  <si>
    <t>表頭:[Q23]問２３　自分にとって活動全体を通じて、参加して良かったと思うこと(MA)</t>
  </si>
  <si>
    <t xml:space="preserve">    アイテム条件:Q22(1:10)</t>
  </si>
  <si>
    <t>生活に充実感ができた</t>
  </si>
  <si>
    <t>自分の技術、経験を生かすことができた</t>
  </si>
  <si>
    <t>新しい友人を得ることができた</t>
  </si>
  <si>
    <t>社会への見方が広まった</t>
  </si>
  <si>
    <t>健康や体力に自信がついた</t>
  </si>
  <si>
    <t>お互いに助け合うことができた</t>
  </si>
  <si>
    <t>地域社会に貢献できた</t>
  </si>
  <si>
    <t>Q23</t>
  </si>
  <si>
    <t>問２３　自分にとって活動全体を通じて、参加して良かったと思うこと</t>
  </si>
  <si>
    <t>Q22(1:10)</t>
  </si>
  <si>
    <t>表頭:[Q24]問２４　個人または友人とあるいはグループや団体で自主的に行われている活動を行うために必要だと思うこと(MA)</t>
  </si>
  <si>
    <t>経済的なゆとり</t>
  </si>
  <si>
    <t>施設や場所</t>
  </si>
  <si>
    <t>よい指導者や組織・団体</t>
  </si>
  <si>
    <t>一緒にする仲間</t>
  </si>
  <si>
    <t>得意とする技術・技能</t>
  </si>
  <si>
    <t>自由時間の過ごし方、趣味などに関する情報</t>
  </si>
  <si>
    <t>時間的なゆとり</t>
  </si>
  <si>
    <t>Q24</t>
  </si>
  <si>
    <t>問２４　個人または友人とあるいはグループや団体で自主的に行われている活動を行うために必要だと思うこと</t>
  </si>
  <si>
    <t>表頭:[Q25]問２５　今後、個人または友人とあるいはグループや団体で自主的に行われている次のような活動を行いたいと思うか(MA)</t>
  </si>
  <si>
    <t>活動・参加したいとは思わない</t>
  </si>
  <si>
    <t>Q25</t>
  </si>
  <si>
    <t>問２５　今後、個人または友人とあるいはグループや団体で自主的に行われている次のような活動を行いたいと思うか</t>
  </si>
  <si>
    <t>表頭:[Q26]問２６　個人または友人とあるいはグループや団体で自主的に行われている活動に参加したいと思わない理由(MA)</t>
  </si>
  <si>
    <t xml:space="preserve">    アイテム条件:Q25(11)</t>
  </si>
  <si>
    <t>どのような活動が行われているか知らないから</t>
  </si>
  <si>
    <t>経費や手間がかかりすぎるから</t>
  </si>
  <si>
    <t>気軽に参加できる活動が少ないから</t>
  </si>
  <si>
    <t>同好の友人・仲間がいないから</t>
  </si>
  <si>
    <t>活動に必要な技術、経験がないから</t>
  </si>
  <si>
    <t>家庭の事情（病院、家事、仕事）があるから</t>
  </si>
  <si>
    <t>活動場所に近くないから</t>
  </si>
  <si>
    <t>健康・体力に自信がないから</t>
  </si>
  <si>
    <t>過去に参加したが期待はずれだったから</t>
  </si>
  <si>
    <t>人と付き合うのがおっくうだから</t>
  </si>
  <si>
    <t>特に理由はない</t>
  </si>
  <si>
    <t>Q26</t>
  </si>
  <si>
    <t>問２６　個人または友人とあるいはグループや団体で自主的に行われている活動に参加したいと思わない理由</t>
  </si>
  <si>
    <t>Q25(11)</t>
  </si>
  <si>
    <t>表頭:[Q27]問２７　どのようなきっかけがあれば個人または友人とあるいはグループや団体で自主的に行われている活動に参加すると思うか(MA)</t>
  </si>
  <si>
    <t>友人、仲間のすすめ</t>
  </si>
  <si>
    <t>家族のすすめ</t>
  </si>
  <si>
    <t>市区町村の広報誌やホームページ等からの情報</t>
  </si>
  <si>
    <t>活動団体からの呼びかけ</t>
  </si>
  <si>
    <t>自治会、町内会の誘い</t>
  </si>
  <si>
    <t>個人の意思（問題意識や解決したい課題をもつこと）</t>
  </si>
  <si>
    <t>Q27</t>
  </si>
  <si>
    <t>問２７　どのようなきっかけがあれば個人または友人とあるいはグループや団体で自主的に行われている活動に参加すると思うか</t>
  </si>
  <si>
    <t>表頭:[Q28]問２８　個人または友人とあるいはグループや団体で自主的に行われている活動に参加したい頻度(SA)</t>
  </si>
  <si>
    <t>ほぼ毎日</t>
  </si>
  <si>
    <t>週に２回以上</t>
  </si>
  <si>
    <t>週に１回程度</t>
  </si>
  <si>
    <t>月に２、３回程度</t>
  </si>
  <si>
    <t>月に１回程度</t>
  </si>
  <si>
    <t>年に２、３回程度</t>
  </si>
  <si>
    <t>年に１回程度</t>
  </si>
  <si>
    <t>参加したくない</t>
  </si>
  <si>
    <t>Q28</t>
  </si>
  <si>
    <t>問２８　個人または友人とあるいはグループや団体で自主的に行われている活動に参加したい頻度</t>
  </si>
  <si>
    <t>表頭:[Q29]問２９　現在参加している団体や組織(MA)</t>
  </si>
  <si>
    <t>Q29</t>
  </si>
  <si>
    <t>問２９　現在参加している団体や組織</t>
  </si>
  <si>
    <t>表頭:[Q30]問３０　参加している団体や組織の活動場所(MA)</t>
  </si>
  <si>
    <t xml:space="preserve">    アイテム条件:Q29(1:13)</t>
  </si>
  <si>
    <t>自宅から徒歩で行ける近所</t>
  </si>
  <si>
    <t>近所ではないが、同じ市区町村内</t>
  </si>
  <si>
    <t>自分が住んでいる市区町村外（徒歩で行ける近所の場合を除く）</t>
  </si>
  <si>
    <t>自宅（オンラインなど）</t>
  </si>
  <si>
    <t>Q30</t>
  </si>
  <si>
    <t>問３０　参加している団体や組織の活動場所</t>
  </si>
  <si>
    <t>Q29(1:13)</t>
  </si>
  <si>
    <t>表頭:[Q31]問３１　参加している学習活動(MA)</t>
  </si>
  <si>
    <t>Q31</t>
  </si>
  <si>
    <t>問３１　参加している学習活動</t>
  </si>
  <si>
    <t>表頭:[Q32]問３２　地域の奉仕活動に参加するための必要な条件(MA)</t>
  </si>
  <si>
    <t>一緒に活動する仲間がいること</t>
  </si>
  <si>
    <t>参加を呼びかける団体、世話役があること</t>
  </si>
  <si>
    <t>経済的な援助があること</t>
  </si>
  <si>
    <t>作業にあたって肉体的な負担が重くないこと</t>
  </si>
  <si>
    <t>これまでの技術・経験が生かせること</t>
  </si>
  <si>
    <t>時間や期間にあまり拘束されないこと</t>
  </si>
  <si>
    <t>活動場所が自宅からあまり離れていないこと（身近にできること）</t>
  </si>
  <si>
    <t>自分自身が健康であること</t>
  </si>
  <si>
    <t>特に必要なことはない</t>
  </si>
  <si>
    <t>Q32</t>
  </si>
  <si>
    <t>問３２　地域の奉仕活動に参加するための必要な条件</t>
  </si>
  <si>
    <t>表頭:[Q33]問３３　地域のための奉仕活動における報酬についてどう思うか(SA)</t>
  </si>
  <si>
    <t>奉仕活動だから、謝礼や報酬などは受けるべきではない</t>
  </si>
  <si>
    <t>奉仕活動とはいえ、交通費などの実費ぐらいは受けてもよい</t>
  </si>
  <si>
    <t>交通費などの実費に加えて、謝礼の意味で日当ぐらいの報酬は受けてもよい</t>
  </si>
  <si>
    <t>Q33</t>
  </si>
  <si>
    <t>問３３　地域のための奉仕活動における報酬についてどう思うか</t>
  </si>
  <si>
    <t>表頭:[Q34]問３４　高齢者が地域のための奉仕的な活動に参加する上で、国や地方公共団体に対する要望(MA)</t>
  </si>
  <si>
    <t>情報をもっと提供する</t>
  </si>
  <si>
    <t>指導者の養成、活動者の確保の機会を充実する</t>
  </si>
  <si>
    <t>施設を利用しやすくする</t>
  </si>
  <si>
    <t>活動のための施設を整備する</t>
  </si>
  <si>
    <t>活動者のための保険制度を普及する（ボランティア保険）</t>
  </si>
  <si>
    <t>資金的援助をする</t>
  </si>
  <si>
    <t>税制上の優遇</t>
  </si>
  <si>
    <t>Q34</t>
  </si>
  <si>
    <t>問３４　高齢者が地域のための奉仕的な活動に参加する上で、国や地方公共団体に対する要望</t>
  </si>
  <si>
    <t>表頭:[Q35]問３５　若い世代との交流の機会があった場合、参加しているか(SA)</t>
  </si>
  <si>
    <t>Q35</t>
  </si>
  <si>
    <t>問３５　若い世代との交流の機会があった場合、参加しているか</t>
  </si>
  <si>
    <t>表頭:[Q36]問３６　若い世代との交流の機会があった場合、参加したいか(SA)</t>
  </si>
  <si>
    <t>積極的に参加したい</t>
  </si>
  <si>
    <t>できるかぎり参加したい</t>
  </si>
  <si>
    <t>あまり参加したくない</t>
  </si>
  <si>
    <t>全く参加したくない</t>
  </si>
  <si>
    <t>Q36</t>
  </si>
  <si>
    <t>問３６　若い世代との交流の機会があった場合、参加したいか</t>
  </si>
  <si>
    <t>表頭:[Q37]問３７　交流を行いたい世代(MA)</t>
  </si>
  <si>
    <t xml:space="preserve">    アイテム条件:Q36(1:2)</t>
  </si>
  <si>
    <t>就学前の世代</t>
  </si>
  <si>
    <t>小学生の世代</t>
  </si>
  <si>
    <t>中学・高校生の世代</t>
  </si>
  <si>
    <t>青年の世代</t>
  </si>
  <si>
    <t>壮年の世代</t>
  </si>
  <si>
    <t>中年の世代</t>
  </si>
  <si>
    <t>自分と同世代</t>
  </si>
  <si>
    <t>自分よりも上の世代</t>
  </si>
  <si>
    <t>Q37</t>
  </si>
  <si>
    <t>問３７　交流を行いたい世代</t>
  </si>
  <si>
    <t>Q36(1:2)</t>
  </si>
  <si>
    <t>表頭:[Q38]問３８　世代間の交流を促進するために必要だと思うこと(MA)</t>
  </si>
  <si>
    <t>世代間交流の意義・重要性等についての広報・啓発</t>
  </si>
  <si>
    <t>交流機会の設定</t>
  </si>
  <si>
    <t>学校や老人福祉施設など公共施設の併設、開放</t>
  </si>
  <si>
    <t>高齢者が参加しやすくするための交通機関の整備など</t>
  </si>
  <si>
    <t>世代間交流の世話役的リーダーの存在</t>
  </si>
  <si>
    <t>若い世代からの働きかけ</t>
  </si>
  <si>
    <t>若い世代のゆとりの拡大</t>
  </si>
  <si>
    <t>Q38</t>
  </si>
  <si>
    <t>問３８　世代間の交流を促進するために必要だと思うこと</t>
  </si>
  <si>
    <t>表頭:[Q39]問３９　現在、どの程度生きがい（喜びや楽しみ）を感じているか(SA)</t>
  </si>
  <si>
    <t>Q39</t>
  </si>
  <si>
    <t>問３９　現在、どの程度生きがい（喜びや楽しみ）を感じているか</t>
  </si>
  <si>
    <t>表頭:[Q40]問４０　生きがい（喜びや楽しみ）を感じるのはどのような時か(MA)</t>
  </si>
  <si>
    <t xml:space="preserve">    アイテム条件:Q39(1:2)</t>
  </si>
  <si>
    <t>Q40</t>
  </si>
  <si>
    <t>問４０　生きがい（喜びや楽しみ）を感じるのはどのような時か</t>
  </si>
  <si>
    <t>Q39(1:2)</t>
  </si>
  <si>
    <t>表頭:[Q41]問４１　自分を高齢者だと感じているか(SA)</t>
  </si>
  <si>
    <t>はい</t>
  </si>
  <si>
    <t>いいえ</t>
  </si>
  <si>
    <t>Q41</t>
  </si>
  <si>
    <t>問４１　自分を高齢者だと感じているか</t>
  </si>
  <si>
    <t>表頭:[Q42_1]問４２　（イ）自分には人との付き合いがないと感じることがあるか(SA)</t>
  </si>
  <si>
    <t>決してない</t>
  </si>
  <si>
    <t>ほとんどない</t>
  </si>
  <si>
    <t>時々ある</t>
  </si>
  <si>
    <t>常にある</t>
  </si>
  <si>
    <t>Q42_1</t>
  </si>
  <si>
    <t>問４２　（イ）自分には人との付き合いがないと感じることがあるか</t>
  </si>
  <si>
    <t>表頭:[Q42_2]問４２　（ロ）自分は取り残されていると感じることがあるか(SA)</t>
  </si>
  <si>
    <t>Q42_2</t>
  </si>
  <si>
    <t>問４２　（ロ）自分は取り残されていると感じることがあるか</t>
  </si>
  <si>
    <t>表頭:[Q42_3]問４２　（ハ）自分は他の人たちから孤立していると感じることはあるか(SA)</t>
  </si>
  <si>
    <t>Q42_3</t>
  </si>
  <si>
    <t>問４２　（ハ）自分は他の人たちから孤立していると感じることはあるか</t>
  </si>
  <si>
    <t>表頭:[n2Q42]問４２　孤独感得点(SA)</t>
  </si>
  <si>
    <t xml:space="preserve">    アイテム条件:#Q42_1(5)&amp;#Q42_2(5)&amp;#Q42_3(5)</t>
  </si>
  <si>
    <t>孤独感得点3点</t>
  </si>
  <si>
    <t>孤独感得点4点</t>
  </si>
  <si>
    <t>孤独感得点5点</t>
  </si>
  <si>
    <t>孤独感得点6点</t>
  </si>
  <si>
    <t>孤独感得点7点</t>
  </si>
  <si>
    <t>孤独感得点8点</t>
  </si>
  <si>
    <t>孤独感得点9点</t>
  </si>
  <si>
    <t>孤独感得点10点</t>
  </si>
  <si>
    <t>孤独感得点11点</t>
  </si>
  <si>
    <t>孤独感得点12点</t>
  </si>
  <si>
    <t>n2Q42</t>
  </si>
  <si>
    <t>問４２　孤独感得点</t>
  </si>
  <si>
    <t>#Q42_1(5)&amp;#Q42_2(5)&amp;#Q42_3(5)</t>
  </si>
  <si>
    <t>表頭:[Q43]問４３　新型コロナウイルス感染症（COVID-19)の拡大で生活への影響があったか(MA)</t>
  </si>
  <si>
    <t>ボランティア活動をやめた（中止になった）※3</t>
  </si>
  <si>
    <t>別居している家族と会う機会が減った　※6</t>
  </si>
  <si>
    <t>影響がある（影響があった）（再掲）</t>
  </si>
  <si>
    <t>Q43</t>
  </si>
  <si>
    <t>問４３　新型コロナウイルス感染症（COVID-19)の拡大で生活への影響があったか</t>
  </si>
  <si>
    <t>表頭:[Q44]問４４　高齢者に対する政策や支援で満足している政策や支援はあるか(MA)</t>
  </si>
  <si>
    <t>介護や福祉サービス</t>
  </si>
  <si>
    <t>医療サービス</t>
  </si>
  <si>
    <t>公的な年金制度</t>
  </si>
  <si>
    <t>高齢者に配慮したまちづくり</t>
  </si>
  <si>
    <t>働く場の確保</t>
  </si>
  <si>
    <t>高齢者向けの住宅</t>
  </si>
  <si>
    <t>事故や犯罪防止（財産目当ての犯罪等）</t>
  </si>
  <si>
    <t>高齢者の人権について一般市民の理解の促進</t>
  </si>
  <si>
    <t>老後のための個人的な財産形成の支援</t>
  </si>
  <si>
    <t>ボランティア活動のための場の確保</t>
  </si>
  <si>
    <t>学習のための場の確保</t>
  </si>
  <si>
    <t>Q44</t>
  </si>
  <si>
    <t>問４４　高齢者に対する政策や支援で満足している政策や支援はあるか</t>
  </si>
  <si>
    <t>表頭:[Q45]問４５　今後特に力を入れてほしい高齢者に対する政策や支援(MA)</t>
  </si>
  <si>
    <t>Q45</t>
  </si>
  <si>
    <t>問４５　今後特に力を入れてほしい高齢者に対する政策や支援</t>
  </si>
  <si>
    <t>３．基本軸クロス</t>
    <rPh sb="2" eb="4">
      <t>キホン</t>
    </rPh>
    <rPh sb="4" eb="5">
      <t>ジク</t>
    </rPh>
    <phoneticPr fontId="4"/>
  </si>
  <si>
    <t>（２）質問間クロス</t>
    <rPh sb="3" eb="5">
      <t>シツモン</t>
    </rPh>
    <rPh sb="5" eb="6">
      <t>カン</t>
    </rPh>
    <phoneticPr fontId="4"/>
  </si>
  <si>
    <t>*</t>
    <phoneticPr fontId="4"/>
  </si>
  <si>
    <t>*</t>
    <phoneticPr fontId="4"/>
  </si>
  <si>
    <t>*</t>
    <phoneticPr fontId="4"/>
  </si>
  <si>
    <t>*</t>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</si>
</sst>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0"/>
    <numFmt numFmtId="177" formatCode="#,###,##0.0"/>
    <numFmt numFmtId="178" formatCode="##0;\-##0;\-"/>
    <numFmt numFmtId="179" formatCode="###,###,##0.00"/>
  </numFmts>
  <fonts count="5" x14ac:knownFonts="1">
    <font>
      <sz val="11"/>
      <color theme="1"/>
      <name val="游ゴシック"/>
      <family val="2"/>
      <scheme val="minor"/>
    </font>
    <font>
      <sz val="9"/>
      <color theme="1"/>
      <name val="Meiryo UI"/>
      <family val="3"/>
      <charset val="128"/>
    </font>
    <font>
      <sz val="9"/>
      <color rgb="FF0000FF"/>
      <name val="Meiryo UI"/>
      <family val="3"/>
      <charset val="128"/>
    </font>
    <font>
      <u/>
      <sz val="9"/>
      <color rgb="FF0000FF"/>
      <name val="Meiryo UI"/>
      <family val="3"/>
      <charset val="128"/>
    </font>
    <font>
      <sz val="6"/>
      <name val="游ゴシック"/>
      <family val="3"/>
      <charset val="128"/>
      <scheme val="minor"/>
    </font>
  </fonts>
  <fills count="4">
    <fill>
      <patternFill patternType="none"/>
    </fill>
    <fill>
      <patternFill patternType="gray125"/>
    </fill>
    <fill>
      <patternFill patternType="solid">
        <fgColor rgb="FFFFFFFF"/>
        <bgColor indexed="64"/>
      </patternFill>
    </fill>
    <fill>
      <patternFill patternType="solid">
        <fgColor rgb="FFDAEEF3"/>
        <bgColor indexed="64"/>
      </patternFill>
    </fill>
  </fills>
  <borders count="34">
    <border>
      <left/>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style="hair">
        <color indexed="64"/>
      </left>
      <right style="hair">
        <color indexed="64"/>
      </right>
      <top style="thin">
        <color indexed="64"/>
      </top>
      <bottom/>
      <diagonal/>
    </border>
    <border>
      <left style="thin">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thin">
        <color indexed="64"/>
      </left>
      <right/>
      <top/>
      <bottom/>
      <diagonal/>
    </border>
    <border>
      <left style="hair">
        <color indexed="64"/>
      </left>
      <right style="thin">
        <color indexed="64"/>
      </right>
      <top style="hair">
        <color indexed="64"/>
      </top>
      <bottom/>
      <diagonal/>
    </border>
    <border>
      <left style="hair">
        <color indexed="64"/>
      </left>
      <right style="thin">
        <color indexed="64"/>
      </right>
      <top/>
      <bottom/>
      <diagonal/>
    </border>
    <border>
      <left/>
      <right/>
      <top style="thin">
        <color indexed="64"/>
      </top>
      <bottom/>
      <diagonal/>
    </border>
    <border>
      <left style="thin">
        <color indexed="64"/>
      </left>
      <right/>
      <top style="thin">
        <color indexed="64"/>
      </top>
      <bottom/>
      <diagonal/>
    </border>
    <border>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hair">
        <color indexed="64"/>
      </right>
      <top/>
      <bottom style="thin">
        <color indexed="64"/>
      </bottom>
      <diagonal/>
    </border>
    <border>
      <left/>
      <right/>
      <top/>
      <bottom style="thin">
        <color indexed="64"/>
      </bottom>
      <diagonal/>
    </border>
    <border>
      <left style="hair">
        <color indexed="64"/>
      </left>
      <right style="hair">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hair">
        <color indexed="64"/>
      </right>
      <top/>
      <bottom style="thin">
        <color indexed="64"/>
      </bottom>
      <diagonal/>
    </border>
    <border>
      <left style="thin">
        <color indexed="64"/>
      </left>
      <right/>
      <top style="hair">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style="hair">
        <color indexed="64"/>
      </top>
      <bottom style="thin">
        <color indexed="64"/>
      </bottom>
      <diagonal/>
    </border>
    <border>
      <left/>
      <right style="thin">
        <color indexed="64"/>
      </right>
      <top style="thin">
        <color indexed="64"/>
      </top>
      <bottom style="thin">
        <color indexed="64"/>
      </bottom>
      <diagonal/>
    </border>
    <border>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style="hair">
        <color indexed="64"/>
      </top>
      <bottom/>
      <diagonal/>
    </border>
    <border>
      <left/>
      <right style="thin">
        <color indexed="64"/>
      </right>
      <top style="hair">
        <color indexed="64"/>
      </top>
      <bottom style="thin">
        <color indexed="64"/>
      </bottom>
      <diagonal/>
    </border>
  </borders>
  <cellStyleXfs count="1">
    <xf numFmtId="0" fontId="0" fillId="0" borderId="0"/>
  </cellStyleXfs>
  <cellXfs count="94">
    <xf numFmtId="0" fontId="0" fillId="0" borderId="0" xfId="0"/>
    <xf numFmtId="49" fontId="1" fillId="2" borderId="4" xfId="0" applyNumberFormat="1" applyFont="1" applyFill="1" applyBorder="1" applyAlignment="1">
      <alignment horizontal="left" wrapText="1"/>
    </xf>
    <xf numFmtId="0" fontId="1" fillId="2" borderId="5" xfId="0" applyFont="1" applyFill="1" applyBorder="1"/>
    <xf numFmtId="177" fontId="1" fillId="2" borderId="1" xfId="0" applyNumberFormat="1" applyFont="1" applyFill="1" applyBorder="1"/>
    <xf numFmtId="177" fontId="1" fillId="2" borderId="3" xfId="0" applyNumberFormat="1" applyFont="1" applyFill="1" applyBorder="1"/>
    <xf numFmtId="0" fontId="1" fillId="2" borderId="10" xfId="0" applyFont="1" applyFill="1" applyBorder="1"/>
    <xf numFmtId="49" fontId="1" fillId="2" borderId="11" xfId="0" applyNumberFormat="1" applyFont="1" applyFill="1" applyBorder="1" applyAlignment="1">
      <alignment horizontal="left" wrapText="1"/>
    </xf>
    <xf numFmtId="178" fontId="1" fillId="2" borderId="1" xfId="0" applyNumberFormat="1" applyFont="1" applyFill="1" applyBorder="1"/>
    <xf numFmtId="177" fontId="1" fillId="2" borderId="8" xfId="0" applyNumberFormat="1" applyFont="1" applyFill="1" applyBorder="1"/>
    <xf numFmtId="0" fontId="1" fillId="2" borderId="14" xfId="0" applyFont="1" applyFill="1" applyBorder="1"/>
    <xf numFmtId="49" fontId="1" fillId="2" borderId="3" xfId="0" applyNumberFormat="1" applyFont="1" applyFill="1" applyBorder="1" applyAlignment="1">
      <alignment horizontal="left" vertical="top" wrapText="1"/>
    </xf>
    <xf numFmtId="177" fontId="1" fillId="2" borderId="6" xfId="0" applyNumberFormat="1" applyFont="1" applyFill="1" applyBorder="1"/>
    <xf numFmtId="177" fontId="1" fillId="2" borderId="12" xfId="0" applyNumberFormat="1" applyFont="1" applyFill="1" applyBorder="1"/>
    <xf numFmtId="177" fontId="1" fillId="2" borderId="13" xfId="0" applyNumberFormat="1" applyFont="1" applyFill="1" applyBorder="1"/>
    <xf numFmtId="178" fontId="1" fillId="2" borderId="8" xfId="0" applyNumberFormat="1" applyFont="1" applyFill="1" applyBorder="1"/>
    <xf numFmtId="177" fontId="1" fillId="2" borderId="2" xfId="0" applyNumberFormat="1" applyFont="1" applyFill="1" applyBorder="1"/>
    <xf numFmtId="177" fontId="1" fillId="2" borderId="16" xfId="0" applyNumberFormat="1" applyFont="1" applyFill="1" applyBorder="1"/>
    <xf numFmtId="0" fontId="1" fillId="0" borderId="0" xfId="0" applyFont="1" applyAlignment="1"/>
    <xf numFmtId="179" fontId="1" fillId="2" borderId="3" xfId="0" applyNumberFormat="1" applyFont="1" applyFill="1" applyBorder="1"/>
    <xf numFmtId="179" fontId="1" fillId="2" borderId="1" xfId="0" applyNumberFormat="1" applyFont="1" applyFill="1" applyBorder="1"/>
    <xf numFmtId="49" fontId="1" fillId="2" borderId="17" xfId="0" applyNumberFormat="1" applyFont="1" applyFill="1" applyBorder="1" applyAlignment="1">
      <alignment horizontal="left" vertical="top" wrapText="1"/>
    </xf>
    <xf numFmtId="0" fontId="1" fillId="2" borderId="18" xfId="0" applyFont="1" applyFill="1" applyBorder="1"/>
    <xf numFmtId="0" fontId="2" fillId="0" borderId="0" xfId="0" applyFont="1"/>
    <xf numFmtId="49" fontId="1" fillId="2" borderId="13" xfId="0" applyNumberFormat="1" applyFont="1" applyFill="1" applyBorder="1" applyAlignment="1">
      <alignment horizontal="left" vertical="top" wrapText="1"/>
    </xf>
    <xf numFmtId="0" fontId="1" fillId="2" borderId="20" xfId="0" applyFont="1" applyFill="1" applyBorder="1"/>
    <xf numFmtId="178" fontId="1" fillId="2" borderId="3" xfId="0" applyNumberFormat="1" applyFont="1" applyFill="1" applyBorder="1"/>
    <xf numFmtId="178" fontId="1" fillId="2" borderId="6" xfId="0" applyNumberFormat="1" applyFont="1" applyFill="1" applyBorder="1"/>
    <xf numFmtId="49" fontId="1" fillId="2" borderId="21" xfId="0" applyNumberFormat="1" applyFont="1" applyFill="1" applyBorder="1" applyAlignment="1">
      <alignment horizontal="left" wrapText="1"/>
    </xf>
    <xf numFmtId="0" fontId="1" fillId="2" borderId="22" xfId="0" applyFont="1" applyFill="1" applyBorder="1"/>
    <xf numFmtId="0" fontId="1" fillId="2" borderId="23" xfId="0" applyFont="1" applyFill="1" applyBorder="1"/>
    <xf numFmtId="0" fontId="1" fillId="2" borderId="24" xfId="0" applyFont="1" applyFill="1" applyBorder="1"/>
    <xf numFmtId="0" fontId="1" fillId="2" borderId="25" xfId="0" applyFont="1" applyFill="1" applyBorder="1"/>
    <xf numFmtId="49" fontId="1" fillId="2" borderId="23" xfId="0" applyNumberFormat="1" applyFont="1" applyFill="1" applyBorder="1" applyAlignment="1">
      <alignment horizontal="left"/>
    </xf>
    <xf numFmtId="178" fontId="1" fillId="2" borderId="13" xfId="0" applyNumberFormat="1" applyFont="1" applyFill="1" applyBorder="1"/>
    <xf numFmtId="177" fontId="1" fillId="2" borderId="9" xfId="0" applyNumberFormat="1" applyFont="1" applyFill="1" applyBorder="1"/>
    <xf numFmtId="177" fontId="1" fillId="2" borderId="26" xfId="0" applyNumberFormat="1" applyFont="1" applyFill="1" applyBorder="1"/>
    <xf numFmtId="177" fontId="1" fillId="2" borderId="27" xfId="0" applyNumberFormat="1" applyFont="1" applyFill="1" applyBorder="1"/>
    <xf numFmtId="179" fontId="1" fillId="2" borderId="13" xfId="0" applyNumberFormat="1" applyFont="1" applyFill="1" applyBorder="1"/>
    <xf numFmtId="0" fontId="1" fillId="2" borderId="12" xfId="0" applyFont="1" applyFill="1" applyBorder="1"/>
    <xf numFmtId="0" fontId="1" fillId="2" borderId="6" xfId="0" applyFont="1" applyFill="1" applyBorder="1"/>
    <xf numFmtId="179" fontId="1" fillId="2" borderId="8" xfId="0" applyNumberFormat="1" applyFont="1" applyFill="1" applyBorder="1"/>
    <xf numFmtId="179" fontId="1" fillId="2" borderId="16" xfId="0" applyNumberFormat="1" applyFont="1" applyFill="1" applyBorder="1"/>
    <xf numFmtId="179" fontId="1" fillId="2" borderId="2" xfId="0" applyNumberFormat="1" applyFont="1" applyFill="1" applyBorder="1"/>
    <xf numFmtId="0" fontId="1" fillId="3" borderId="28" xfId="0" applyFont="1" applyFill="1" applyBorder="1" applyAlignment="1">
      <alignment horizontal="center" vertical="center"/>
    </xf>
    <xf numFmtId="0" fontId="1" fillId="0" borderId="28" xfId="0" applyFont="1" applyBorder="1" applyAlignment="1">
      <alignment vertical="center" wrapText="1"/>
    </xf>
    <xf numFmtId="178" fontId="1" fillId="2" borderId="12" xfId="0" applyNumberFormat="1" applyFont="1" applyFill="1" applyBorder="1"/>
    <xf numFmtId="0" fontId="1" fillId="0" borderId="0" xfId="0" applyFont="1"/>
    <xf numFmtId="178" fontId="1" fillId="2" borderId="16" xfId="0" applyNumberFormat="1" applyFont="1" applyFill="1" applyBorder="1"/>
    <xf numFmtId="179" fontId="1" fillId="2" borderId="9" xfId="0" applyNumberFormat="1" applyFont="1" applyFill="1" applyBorder="1"/>
    <xf numFmtId="0" fontId="1" fillId="2" borderId="26" xfId="0" applyFont="1" applyFill="1" applyBorder="1"/>
    <xf numFmtId="0" fontId="1" fillId="2" borderId="2" xfId="0" applyFont="1" applyFill="1" applyBorder="1"/>
    <xf numFmtId="179" fontId="1" fillId="2" borderId="27" xfId="0" applyNumberFormat="1" applyFont="1" applyFill="1" applyBorder="1"/>
    <xf numFmtId="0" fontId="3" fillId="0" borderId="28" xfId="0" applyFont="1" applyBorder="1" applyAlignment="1">
      <alignment vertical="center" wrapText="1"/>
    </xf>
    <xf numFmtId="178" fontId="1" fillId="2" borderId="27" xfId="0" applyNumberFormat="1" applyFont="1" applyFill="1" applyBorder="1"/>
    <xf numFmtId="0" fontId="1" fillId="0" borderId="0" xfId="0" applyFont="1" applyAlignment="1">
      <alignment vertical="center"/>
    </xf>
    <xf numFmtId="49" fontId="1" fillId="2" borderId="11" xfId="0" applyNumberFormat="1" applyFont="1" applyFill="1" applyBorder="1" applyAlignment="1">
      <alignment horizontal="left" vertical="top" wrapText="1"/>
    </xf>
    <xf numFmtId="0" fontId="1" fillId="2" borderId="19" xfId="0" applyFont="1" applyFill="1" applyBorder="1"/>
    <xf numFmtId="176" fontId="1" fillId="2" borderId="7" xfId="0" applyNumberFormat="1" applyFont="1" applyFill="1" applyBorder="1"/>
    <xf numFmtId="176" fontId="1" fillId="2" borderId="11" xfId="0" applyNumberFormat="1" applyFont="1" applyFill="1" applyBorder="1"/>
    <xf numFmtId="176" fontId="1" fillId="2" borderId="4" xfId="0" applyNumberFormat="1" applyFont="1" applyFill="1" applyBorder="1"/>
    <xf numFmtId="176" fontId="1" fillId="2" borderId="21" xfId="0" applyNumberFormat="1" applyFont="1" applyFill="1" applyBorder="1"/>
    <xf numFmtId="0" fontId="1" fillId="0" borderId="0" xfId="0" applyFont="1" applyBorder="1"/>
    <xf numFmtId="0" fontId="1" fillId="2" borderId="7" xfId="0" applyFont="1" applyFill="1" applyBorder="1"/>
    <xf numFmtId="0" fontId="1" fillId="2" borderId="11" xfId="0" applyFont="1" applyFill="1" applyBorder="1"/>
    <xf numFmtId="0" fontId="1" fillId="2" borderId="4" xfId="0" applyFont="1" applyFill="1" applyBorder="1"/>
    <xf numFmtId="0" fontId="1" fillId="2" borderId="21" xfId="0" applyFont="1" applyFill="1" applyBorder="1"/>
    <xf numFmtId="176" fontId="1" fillId="2" borderId="29" xfId="0" applyNumberFormat="1" applyFont="1" applyFill="1" applyBorder="1" applyAlignment="1">
      <alignment horizontal="center" vertical="center"/>
    </xf>
    <xf numFmtId="0" fontId="1" fillId="0" borderId="0" xfId="0" applyFont="1" applyAlignment="1">
      <alignment horizontal="center" vertical="center"/>
    </xf>
    <xf numFmtId="49" fontId="1" fillId="2" borderId="30" xfId="0" applyNumberFormat="1" applyFont="1" applyFill="1" applyBorder="1" applyAlignment="1">
      <alignment horizontal="center" vertical="center" wrapText="1"/>
    </xf>
    <xf numFmtId="0" fontId="1" fillId="2" borderId="31" xfId="0" applyFont="1" applyFill="1" applyBorder="1" applyAlignment="1">
      <alignment horizontal="center" vertical="center"/>
    </xf>
    <xf numFmtId="176" fontId="1" fillId="2" borderId="30" xfId="0" applyNumberFormat="1" applyFont="1" applyFill="1" applyBorder="1" applyAlignment="1">
      <alignment horizontal="center" vertical="center"/>
    </xf>
    <xf numFmtId="176" fontId="1" fillId="2" borderId="32" xfId="0" applyNumberFormat="1" applyFont="1" applyFill="1" applyBorder="1" applyAlignment="1">
      <alignment horizontal="center" vertical="center"/>
    </xf>
    <xf numFmtId="176" fontId="1" fillId="2" borderId="33" xfId="0" applyNumberFormat="1" applyFont="1" applyFill="1" applyBorder="1" applyAlignment="1">
      <alignment horizontal="center" vertical="center"/>
    </xf>
    <xf numFmtId="0" fontId="1" fillId="0" borderId="0" xfId="0" applyFont="1" applyBorder="1" applyAlignment="1">
      <alignment horizontal="center" vertical="center"/>
    </xf>
    <xf numFmtId="0" fontId="1" fillId="2" borderId="29" xfId="0" applyFont="1" applyFill="1" applyBorder="1" applyAlignment="1">
      <alignment horizontal="center" vertical="center"/>
    </xf>
    <xf numFmtId="0" fontId="1" fillId="2" borderId="30" xfId="0" applyFont="1" applyFill="1" applyBorder="1" applyAlignment="1">
      <alignment horizontal="center" vertical="center"/>
    </xf>
    <xf numFmtId="0" fontId="1" fillId="2" borderId="32" xfId="0" applyFont="1" applyFill="1" applyBorder="1" applyAlignment="1">
      <alignment horizontal="center" vertical="center"/>
    </xf>
    <xf numFmtId="0" fontId="1" fillId="2" borderId="33" xfId="0" applyFont="1" applyFill="1" applyBorder="1" applyAlignment="1">
      <alignment horizontal="center" vertical="center"/>
    </xf>
    <xf numFmtId="0" fontId="1" fillId="3" borderId="28" xfId="0" applyFont="1" applyFill="1" applyBorder="1" applyAlignment="1">
      <alignment horizontal="center" vertical="center"/>
    </xf>
    <xf numFmtId="0" fontId="1" fillId="3" borderId="22" xfId="0" applyFont="1" applyFill="1" applyBorder="1" applyAlignment="1">
      <alignment horizontal="center" vertical="center"/>
    </xf>
    <xf numFmtId="0" fontId="1" fillId="3" borderId="23" xfId="0" applyFont="1" applyFill="1" applyBorder="1" applyAlignment="1">
      <alignment horizontal="center" vertical="center"/>
    </xf>
    <xf numFmtId="0" fontId="1" fillId="3" borderId="25" xfId="0" applyFont="1" applyFill="1" applyBorder="1" applyAlignment="1">
      <alignment horizontal="center" vertical="center"/>
    </xf>
    <xf numFmtId="0" fontId="1" fillId="2" borderId="11" xfId="0" applyFont="1" applyFill="1" applyBorder="1" applyAlignment="1">
      <alignment vertical="top" wrapText="1"/>
    </xf>
    <xf numFmtId="0" fontId="1" fillId="2" borderId="10" xfId="0" applyFont="1" applyFill="1" applyBorder="1" applyAlignment="1">
      <alignment vertical="top" wrapText="1"/>
    </xf>
    <xf numFmtId="0" fontId="1" fillId="2" borderId="19" xfId="0" applyFont="1" applyFill="1" applyBorder="1" applyAlignment="1">
      <alignment vertical="top" wrapText="1"/>
    </xf>
    <xf numFmtId="0" fontId="1" fillId="2" borderId="15" xfId="0" applyFont="1" applyFill="1" applyBorder="1" applyAlignment="1">
      <alignment vertical="top" wrapText="1"/>
    </xf>
    <xf numFmtId="49" fontId="1" fillId="2" borderId="10" xfId="0" applyNumberFormat="1" applyFont="1" applyFill="1" applyBorder="1" applyAlignment="1">
      <alignment horizontal="left" vertical="top" wrapText="1"/>
    </xf>
    <xf numFmtId="49" fontId="1" fillId="2" borderId="0" xfId="0" applyNumberFormat="1" applyFont="1" applyFill="1" applyAlignment="1">
      <alignment horizontal="left"/>
    </xf>
    <xf numFmtId="49" fontId="1" fillId="2" borderId="15" xfId="0" applyNumberFormat="1" applyFont="1" applyFill="1" applyBorder="1" applyAlignment="1">
      <alignment horizontal="left"/>
    </xf>
    <xf numFmtId="49" fontId="1" fillId="2" borderId="7" xfId="0" applyNumberFormat="1" applyFont="1" applyFill="1" applyBorder="1" applyAlignment="1">
      <alignment horizontal="left" vertical="top" wrapText="1"/>
    </xf>
    <xf numFmtId="49" fontId="1" fillId="2" borderId="7" xfId="0" applyNumberFormat="1" applyFont="1" applyFill="1" applyBorder="1" applyAlignment="1">
      <alignment horizontal="left" wrapText="1"/>
    </xf>
    <xf numFmtId="49" fontId="1" fillId="2" borderId="11" xfId="0" applyNumberFormat="1" applyFont="1" applyFill="1" applyBorder="1" applyAlignment="1">
      <alignment horizontal="left" vertical="top" wrapText="1"/>
    </xf>
    <xf numFmtId="49" fontId="1" fillId="2" borderId="7" xfId="0" applyNumberFormat="1" applyFont="1" applyFill="1" applyBorder="1" applyAlignment="1">
      <alignment horizontal="left"/>
    </xf>
    <xf numFmtId="49" fontId="1" fillId="2" borderId="19" xfId="0" applyNumberFormat="1" applyFont="1" applyFill="1" applyBorder="1" applyAlignment="1">
      <alignment horizontal="lef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L75"/>
  <sheetViews>
    <sheetView workbookViewId="0">
      <selection activeCell="J1" sqref="J1:J1048576"/>
    </sheetView>
  </sheetViews>
  <sheetFormatPr defaultColWidth="8.875" defaultRowHeight="12" x14ac:dyDescent="0.2"/>
  <cols>
    <col min="1" max="1" width="3.625" style="46" customWidth="1"/>
    <col min="2" max="2" width="5.625" style="46" customWidth="1"/>
    <col min="3" max="3" width="7.625" style="46" customWidth="1"/>
    <col min="4" max="4" width="26.625" style="46" customWidth="1"/>
    <col min="5" max="6" width="7.625" style="46" customWidth="1"/>
    <col min="7" max="7" width="26.625" style="46" customWidth="1"/>
    <col min="8" max="8" width="7.625" style="46" customWidth="1"/>
    <col min="9" max="9" width="10.625" style="46" customWidth="1"/>
    <col min="10" max="12" width="26.625" style="46" customWidth="1"/>
    <col min="13" max="16384" width="8.875" style="46"/>
  </cols>
  <sheetData>
    <row r="1" spans="2:12" x14ac:dyDescent="0.2">
      <c r="B1" s="54"/>
    </row>
    <row r="2" spans="2:12" x14ac:dyDescent="0.2">
      <c r="B2" s="46" t="s">
        <v>0</v>
      </c>
    </row>
    <row r="5" spans="2:12" x14ac:dyDescent="0.2">
      <c r="B5" s="78" t="s">
        <v>1</v>
      </c>
      <c r="C5" s="79" t="s">
        <v>2</v>
      </c>
      <c r="D5" s="80"/>
      <c r="E5" s="81"/>
      <c r="F5" s="79" t="s">
        <v>6</v>
      </c>
      <c r="G5" s="80"/>
      <c r="H5" s="81"/>
      <c r="I5" s="78" t="s">
        <v>7</v>
      </c>
      <c r="J5" s="78" t="s">
        <v>8</v>
      </c>
      <c r="K5" s="78" t="s">
        <v>9</v>
      </c>
      <c r="L5" s="78" t="s">
        <v>10</v>
      </c>
    </row>
    <row r="6" spans="2:12" x14ac:dyDescent="0.2">
      <c r="B6" s="78"/>
      <c r="C6" s="43" t="s">
        <v>3</v>
      </c>
      <c r="D6" s="43" t="s">
        <v>4</v>
      </c>
      <c r="E6" s="43" t="s">
        <v>5</v>
      </c>
      <c r="F6" s="43" t="s">
        <v>3</v>
      </c>
      <c r="G6" s="43" t="s">
        <v>4</v>
      </c>
      <c r="H6" s="43" t="s">
        <v>5</v>
      </c>
      <c r="I6" s="78"/>
      <c r="J6" s="78"/>
      <c r="K6" s="78"/>
      <c r="L6" s="78"/>
    </row>
    <row r="7" spans="2:12" x14ac:dyDescent="0.2">
      <c r="B7" s="44">
        <v>1</v>
      </c>
      <c r="C7" s="44" t="s">
        <v>142</v>
      </c>
      <c r="D7" s="44" t="s">
        <v>143</v>
      </c>
      <c r="E7" s="44" t="s">
        <v>144</v>
      </c>
      <c r="F7" s="44" t="s">
        <v>145</v>
      </c>
      <c r="G7" s="44" t="s">
        <v>146</v>
      </c>
      <c r="H7" s="44" t="s">
        <v>147</v>
      </c>
      <c r="I7" s="52" t="str">
        <f xml:space="preserve"> HYPERLINK("#'P(2)'!B4:I140", "P(2)")</f>
        <v>P(2)</v>
      </c>
      <c r="J7" s="44"/>
      <c r="K7" s="44"/>
      <c r="L7" s="44" t="s">
        <v>17</v>
      </c>
    </row>
    <row r="8" spans="2:12" x14ac:dyDescent="0.2">
      <c r="B8" s="44">
        <v>2</v>
      </c>
      <c r="C8" s="44" t="s">
        <v>156</v>
      </c>
      <c r="D8" s="44" t="s">
        <v>157</v>
      </c>
      <c r="E8" s="44" t="s">
        <v>147</v>
      </c>
      <c r="F8" s="44" t="s">
        <v>145</v>
      </c>
      <c r="G8" s="44" t="s">
        <v>146</v>
      </c>
      <c r="H8" s="44" t="s">
        <v>147</v>
      </c>
      <c r="I8" s="52" t="str">
        <f xml:space="preserve"> HYPERLINK("#'P(2)'!B142:N278", "P(2)")</f>
        <v>P(2)</v>
      </c>
      <c r="J8" s="44"/>
      <c r="K8" s="44"/>
      <c r="L8" s="44" t="s">
        <v>17</v>
      </c>
    </row>
    <row r="9" spans="2:12" x14ac:dyDescent="0.2">
      <c r="B9" s="44">
        <v>3</v>
      </c>
      <c r="C9" s="44" t="s">
        <v>167</v>
      </c>
      <c r="D9" s="44" t="s">
        <v>168</v>
      </c>
      <c r="E9" s="44" t="s">
        <v>169</v>
      </c>
      <c r="F9" s="44" t="s">
        <v>145</v>
      </c>
      <c r="G9" s="44" t="s">
        <v>146</v>
      </c>
      <c r="H9" s="44" t="s">
        <v>147</v>
      </c>
      <c r="I9" s="52" t="str">
        <f xml:space="preserve"> HYPERLINK("#'P(2)'!B280:O416", "P(2)")</f>
        <v>P(2)</v>
      </c>
      <c r="J9" s="44"/>
      <c r="K9" s="44"/>
      <c r="L9" s="44" t="s">
        <v>17</v>
      </c>
    </row>
    <row r="10" spans="2:12" x14ac:dyDescent="0.2">
      <c r="B10" s="44">
        <v>4</v>
      </c>
      <c r="C10" s="44" t="s">
        <v>175</v>
      </c>
      <c r="D10" s="44" t="s">
        <v>176</v>
      </c>
      <c r="E10" s="44" t="s">
        <v>144</v>
      </c>
      <c r="F10" s="44" t="s">
        <v>145</v>
      </c>
      <c r="G10" s="44" t="s">
        <v>146</v>
      </c>
      <c r="H10" s="44" t="s">
        <v>147</v>
      </c>
      <c r="I10" s="52" t="str">
        <f xml:space="preserve"> HYPERLINK("#'P(2)'!B418:L554", "P(2)")</f>
        <v>P(2)</v>
      </c>
      <c r="J10" s="44"/>
      <c r="K10" s="44"/>
      <c r="L10" s="44" t="s">
        <v>17</v>
      </c>
    </row>
    <row r="11" spans="2:12" x14ac:dyDescent="0.2">
      <c r="B11" s="44">
        <v>5</v>
      </c>
      <c r="C11" s="44" t="s">
        <v>182</v>
      </c>
      <c r="D11" s="44" t="s">
        <v>183</v>
      </c>
      <c r="E11" s="44" t="s">
        <v>144</v>
      </c>
      <c r="F11" s="44" t="s">
        <v>145</v>
      </c>
      <c r="G11" s="44" t="s">
        <v>146</v>
      </c>
      <c r="H11" s="44" t="s">
        <v>147</v>
      </c>
      <c r="I11" s="52" t="str">
        <f xml:space="preserve"> HYPERLINK("#'P(2)'!B556:L692", "P(2)")</f>
        <v>P(2)</v>
      </c>
      <c r="J11" s="44"/>
      <c r="K11" s="44"/>
      <c r="L11" s="44" t="s">
        <v>17</v>
      </c>
    </row>
    <row r="12" spans="2:12" x14ac:dyDescent="0.2">
      <c r="B12" s="44">
        <v>6</v>
      </c>
      <c r="C12" s="44" t="s">
        <v>192</v>
      </c>
      <c r="D12" s="44" t="s">
        <v>193</v>
      </c>
      <c r="E12" s="44" t="s">
        <v>147</v>
      </c>
      <c r="F12" s="44" t="s">
        <v>145</v>
      </c>
      <c r="G12" s="44" t="s">
        <v>146</v>
      </c>
      <c r="H12" s="44" t="s">
        <v>147</v>
      </c>
      <c r="I12" s="52" t="str">
        <f xml:space="preserve"> HYPERLINK("#'P(2)'!B694:P830", "P(2)")</f>
        <v>P(2)</v>
      </c>
      <c r="J12" s="44"/>
      <c r="K12" s="44"/>
      <c r="L12" s="44" t="s">
        <v>17</v>
      </c>
    </row>
    <row r="13" spans="2:12" x14ac:dyDescent="0.2">
      <c r="B13" s="44">
        <v>7</v>
      </c>
      <c r="C13" s="44" t="s">
        <v>202</v>
      </c>
      <c r="D13" s="44" t="s">
        <v>203</v>
      </c>
      <c r="E13" s="44" t="s">
        <v>144</v>
      </c>
      <c r="F13" s="44" t="s">
        <v>145</v>
      </c>
      <c r="G13" s="44" t="s">
        <v>146</v>
      </c>
      <c r="H13" s="44" t="s">
        <v>147</v>
      </c>
      <c r="I13" s="52" t="str">
        <f xml:space="preserve"> HYPERLINK("#'P(2)'!B832:O968", "P(2)")</f>
        <v>P(2)</v>
      </c>
      <c r="J13" s="44"/>
      <c r="K13" s="44"/>
      <c r="L13" s="44" t="s">
        <v>17</v>
      </c>
    </row>
    <row r="14" spans="2:12" x14ac:dyDescent="0.2">
      <c r="B14" s="44">
        <v>8</v>
      </c>
      <c r="C14" s="44" t="s">
        <v>207</v>
      </c>
      <c r="D14" s="44" t="s">
        <v>208</v>
      </c>
      <c r="E14" s="44" t="s">
        <v>144</v>
      </c>
      <c r="F14" s="44" t="s">
        <v>145</v>
      </c>
      <c r="G14" s="44" t="s">
        <v>146</v>
      </c>
      <c r="H14" s="44" t="s">
        <v>147</v>
      </c>
      <c r="I14" s="52" t="str">
        <f xml:space="preserve"> HYPERLINK("#'P(2)'!B970:O1106", "P(2)")</f>
        <v>P(2)</v>
      </c>
      <c r="J14" s="44"/>
      <c r="K14" s="44"/>
      <c r="L14" s="44" t="s">
        <v>17</v>
      </c>
    </row>
    <row r="15" spans="2:12" x14ac:dyDescent="0.2">
      <c r="B15" s="44">
        <v>9</v>
      </c>
      <c r="C15" s="44" t="s">
        <v>218</v>
      </c>
      <c r="D15" s="44" t="s">
        <v>219</v>
      </c>
      <c r="E15" s="44" t="s">
        <v>144</v>
      </c>
      <c r="F15" s="44" t="s">
        <v>145</v>
      </c>
      <c r="G15" s="44" t="s">
        <v>146</v>
      </c>
      <c r="H15" s="44" t="s">
        <v>147</v>
      </c>
      <c r="I15" s="52" t="str">
        <f xml:space="preserve"> HYPERLINK("#'P(2)'!B1108:Q1244", "P(2)")</f>
        <v>P(2)</v>
      </c>
      <c r="J15" s="44"/>
      <c r="K15" s="44"/>
      <c r="L15" s="44" t="s">
        <v>17</v>
      </c>
    </row>
    <row r="16" spans="2:12" x14ac:dyDescent="0.2">
      <c r="B16" s="44">
        <v>10</v>
      </c>
      <c r="C16" s="44" t="s">
        <v>225</v>
      </c>
      <c r="D16" s="44" t="s">
        <v>226</v>
      </c>
      <c r="E16" s="44" t="s">
        <v>144</v>
      </c>
      <c r="F16" s="44" t="s">
        <v>145</v>
      </c>
      <c r="G16" s="44" t="s">
        <v>146</v>
      </c>
      <c r="H16" s="44" t="s">
        <v>147</v>
      </c>
      <c r="I16" s="52" t="str">
        <f xml:space="preserve"> HYPERLINK("#'P(2)'!B1246:L1382", "P(2)")</f>
        <v>P(2)</v>
      </c>
      <c r="J16" s="44"/>
      <c r="K16" s="44"/>
      <c r="L16" s="44" t="s">
        <v>17</v>
      </c>
    </row>
    <row r="17" spans="2:12" x14ac:dyDescent="0.2">
      <c r="B17" s="44">
        <v>11</v>
      </c>
      <c r="C17" s="44" t="s">
        <v>239</v>
      </c>
      <c r="D17" s="44" t="s">
        <v>240</v>
      </c>
      <c r="E17" s="44" t="s">
        <v>144</v>
      </c>
      <c r="F17" s="44" t="s">
        <v>145</v>
      </c>
      <c r="G17" s="44" t="s">
        <v>146</v>
      </c>
      <c r="H17" s="44" t="s">
        <v>147</v>
      </c>
      <c r="I17" s="52" t="str">
        <f xml:space="preserve"> HYPERLINK("#'P(2)'!B1384:S1520", "P(2)")</f>
        <v>P(2)</v>
      </c>
      <c r="J17" s="44"/>
      <c r="K17" s="44"/>
      <c r="L17" s="44" t="s">
        <v>17</v>
      </c>
    </row>
    <row r="18" spans="2:12" x14ac:dyDescent="0.2">
      <c r="B18" s="44">
        <v>12</v>
      </c>
      <c r="C18" s="44" t="s">
        <v>247</v>
      </c>
      <c r="D18" s="44" t="s">
        <v>248</v>
      </c>
      <c r="E18" s="44" t="s">
        <v>144</v>
      </c>
      <c r="F18" s="44" t="s">
        <v>145</v>
      </c>
      <c r="G18" s="44" t="s">
        <v>146</v>
      </c>
      <c r="H18" s="44" t="s">
        <v>147</v>
      </c>
      <c r="I18" s="52" t="str">
        <f xml:space="preserve"> HYPERLINK("#'P(2)'!B1522:M1658", "P(2)")</f>
        <v>P(2)</v>
      </c>
      <c r="J18" s="44"/>
      <c r="K18" s="44"/>
      <c r="L18" s="44" t="s">
        <v>17</v>
      </c>
    </row>
    <row r="19" spans="2:12" x14ac:dyDescent="0.2">
      <c r="B19" s="44">
        <v>13</v>
      </c>
      <c r="C19" s="44" t="s">
        <v>254</v>
      </c>
      <c r="D19" s="44" t="s">
        <v>255</v>
      </c>
      <c r="E19" s="44" t="s">
        <v>144</v>
      </c>
      <c r="F19" s="44" t="s">
        <v>145</v>
      </c>
      <c r="G19" s="44" t="s">
        <v>146</v>
      </c>
      <c r="H19" s="44" t="s">
        <v>147</v>
      </c>
      <c r="I19" s="52" t="str">
        <f xml:space="preserve"> HYPERLINK("#'P(2)'!B1660:K1796", "P(2)")</f>
        <v>P(2)</v>
      </c>
      <c r="J19" s="44"/>
      <c r="K19" s="44"/>
      <c r="L19" s="44" t="s">
        <v>17</v>
      </c>
    </row>
    <row r="20" spans="2:12" x14ac:dyDescent="0.2">
      <c r="B20" s="44">
        <v>14</v>
      </c>
      <c r="C20" s="44" t="s">
        <v>263</v>
      </c>
      <c r="D20" s="44" t="s">
        <v>264</v>
      </c>
      <c r="E20" s="44" t="s">
        <v>144</v>
      </c>
      <c r="F20" s="44" t="s">
        <v>145</v>
      </c>
      <c r="G20" s="44" t="s">
        <v>146</v>
      </c>
      <c r="H20" s="44" t="s">
        <v>147</v>
      </c>
      <c r="I20" s="52" t="str">
        <f xml:space="preserve"> HYPERLINK("#'P(2)'!B1798:M1934", "P(2)")</f>
        <v>P(2)</v>
      </c>
      <c r="J20" s="44"/>
      <c r="K20" s="44"/>
      <c r="L20" s="44" t="s">
        <v>17</v>
      </c>
    </row>
    <row r="21" spans="2:12" ht="24" x14ac:dyDescent="0.2">
      <c r="B21" s="44">
        <v>15</v>
      </c>
      <c r="C21" s="44" t="s">
        <v>266</v>
      </c>
      <c r="D21" s="44" t="s">
        <v>267</v>
      </c>
      <c r="E21" s="44" t="s">
        <v>144</v>
      </c>
      <c r="F21" s="44" t="s">
        <v>145</v>
      </c>
      <c r="G21" s="44" t="s">
        <v>146</v>
      </c>
      <c r="H21" s="44" t="s">
        <v>147</v>
      </c>
      <c r="I21" s="52" t="str">
        <f xml:space="preserve"> HYPERLINK("#'P(2)'!B1936:L2072", "P(2)")</f>
        <v>P(2)</v>
      </c>
      <c r="J21" s="44"/>
      <c r="K21" s="44"/>
      <c r="L21" s="44" t="s">
        <v>17</v>
      </c>
    </row>
    <row r="22" spans="2:12" ht="24" x14ac:dyDescent="0.2">
      <c r="B22" s="44">
        <v>16</v>
      </c>
      <c r="C22" s="44" t="s">
        <v>269</v>
      </c>
      <c r="D22" s="44" t="s">
        <v>270</v>
      </c>
      <c r="E22" s="44" t="s">
        <v>147</v>
      </c>
      <c r="F22" s="44" t="s">
        <v>145</v>
      </c>
      <c r="G22" s="44" t="s">
        <v>146</v>
      </c>
      <c r="H22" s="44" t="s">
        <v>147</v>
      </c>
      <c r="I22" s="52" t="str">
        <f xml:space="preserve"> HYPERLINK("#'P(2)'!B2074:Q2210", "P(2)")</f>
        <v>P(2)</v>
      </c>
      <c r="J22" s="44"/>
      <c r="K22" s="44"/>
      <c r="L22" s="44" t="s">
        <v>17</v>
      </c>
    </row>
    <row r="23" spans="2:12" ht="24" x14ac:dyDescent="0.2">
      <c r="B23" s="44">
        <v>17</v>
      </c>
      <c r="C23" s="44" t="s">
        <v>272</v>
      </c>
      <c r="D23" s="44" t="s">
        <v>273</v>
      </c>
      <c r="E23" s="44" t="s">
        <v>144</v>
      </c>
      <c r="F23" s="44" t="s">
        <v>145</v>
      </c>
      <c r="G23" s="44" t="s">
        <v>146</v>
      </c>
      <c r="H23" s="44" t="s">
        <v>147</v>
      </c>
      <c r="I23" s="52" t="str">
        <f xml:space="preserve"> HYPERLINK("#'P(2)'!B2212:M2348", "P(2)")</f>
        <v>P(2)</v>
      </c>
      <c r="J23" s="44"/>
      <c r="K23" s="44"/>
      <c r="L23" s="44" t="s">
        <v>17</v>
      </c>
    </row>
    <row r="24" spans="2:12" x14ac:dyDescent="0.2">
      <c r="B24" s="44">
        <v>18</v>
      </c>
      <c r="C24" s="44" t="s">
        <v>275</v>
      </c>
      <c r="D24" s="44" t="s">
        <v>276</v>
      </c>
      <c r="E24" s="44" t="s">
        <v>144</v>
      </c>
      <c r="F24" s="44" t="s">
        <v>145</v>
      </c>
      <c r="G24" s="44" t="s">
        <v>146</v>
      </c>
      <c r="H24" s="44" t="s">
        <v>147</v>
      </c>
      <c r="I24" s="52" t="str">
        <f xml:space="preserve"> HYPERLINK("#'P(2)'!B2350:L2486", "P(2)")</f>
        <v>P(2)</v>
      </c>
      <c r="J24" s="44"/>
      <c r="K24" s="44"/>
      <c r="L24" s="44" t="s">
        <v>17</v>
      </c>
    </row>
    <row r="25" spans="2:12" ht="24" x14ac:dyDescent="0.2">
      <c r="B25" s="44">
        <v>19</v>
      </c>
      <c r="C25" s="44" t="s">
        <v>285</v>
      </c>
      <c r="D25" s="44" t="s">
        <v>286</v>
      </c>
      <c r="E25" s="44" t="s">
        <v>147</v>
      </c>
      <c r="F25" s="44" t="s">
        <v>145</v>
      </c>
      <c r="G25" s="44" t="s">
        <v>146</v>
      </c>
      <c r="H25" s="44" t="s">
        <v>147</v>
      </c>
      <c r="I25" s="52" t="str">
        <f xml:space="preserve"> HYPERLINK("#'P(2)'!B2488:P2624", "P(2)")</f>
        <v>P(2)</v>
      </c>
      <c r="J25" s="44"/>
      <c r="K25" s="44"/>
      <c r="L25" s="44" t="s">
        <v>17</v>
      </c>
    </row>
    <row r="26" spans="2:12" ht="24" x14ac:dyDescent="0.2">
      <c r="B26" s="44">
        <v>20</v>
      </c>
      <c r="C26" s="44" t="s">
        <v>301</v>
      </c>
      <c r="D26" s="44" t="s">
        <v>302</v>
      </c>
      <c r="E26" s="44" t="s">
        <v>147</v>
      </c>
      <c r="F26" s="44" t="s">
        <v>145</v>
      </c>
      <c r="G26" s="44" t="s">
        <v>146</v>
      </c>
      <c r="H26" s="44" t="s">
        <v>147</v>
      </c>
      <c r="I26" s="52" t="str">
        <f xml:space="preserve"> HYPERLINK("#'P(2)'!B2626:V2762", "P(2)")</f>
        <v>P(2)</v>
      </c>
      <c r="J26" s="44"/>
      <c r="K26" s="44"/>
      <c r="L26" s="44" t="s">
        <v>17</v>
      </c>
    </row>
    <row r="27" spans="2:12" ht="24" x14ac:dyDescent="0.2">
      <c r="B27" s="44">
        <v>21</v>
      </c>
      <c r="C27" s="44" t="s">
        <v>307</v>
      </c>
      <c r="D27" s="44" t="s">
        <v>308</v>
      </c>
      <c r="E27" s="44" t="s">
        <v>144</v>
      </c>
      <c r="F27" s="44" t="s">
        <v>145</v>
      </c>
      <c r="G27" s="44" t="s">
        <v>146</v>
      </c>
      <c r="H27" s="44" t="s">
        <v>147</v>
      </c>
      <c r="I27" s="52" t="str">
        <f xml:space="preserve"> HYPERLINK("#'P(2)'!B2764:K2900", "P(2)")</f>
        <v>P(2)</v>
      </c>
      <c r="J27" s="44"/>
      <c r="K27" s="44"/>
      <c r="L27" s="44" t="s">
        <v>17</v>
      </c>
    </row>
    <row r="28" spans="2:12" ht="36" x14ac:dyDescent="0.2">
      <c r="B28" s="44">
        <v>22</v>
      </c>
      <c r="C28" s="44" t="s">
        <v>310</v>
      </c>
      <c r="D28" s="44" t="s">
        <v>311</v>
      </c>
      <c r="E28" s="44" t="s">
        <v>144</v>
      </c>
      <c r="F28" s="44" t="s">
        <v>145</v>
      </c>
      <c r="G28" s="44" t="s">
        <v>146</v>
      </c>
      <c r="H28" s="44" t="s">
        <v>147</v>
      </c>
      <c r="I28" s="52" t="str">
        <f xml:space="preserve"> HYPERLINK("#'P(2)'!B2902:K3038", "P(2)")</f>
        <v>P(2)</v>
      </c>
      <c r="J28" s="44"/>
      <c r="K28" s="44"/>
      <c r="L28" s="44" t="s">
        <v>17</v>
      </c>
    </row>
    <row r="29" spans="2:12" ht="24" x14ac:dyDescent="0.2">
      <c r="B29" s="44">
        <v>23</v>
      </c>
      <c r="C29" s="44" t="s">
        <v>313</v>
      </c>
      <c r="D29" s="44" t="s">
        <v>314</v>
      </c>
      <c r="E29" s="44" t="s">
        <v>144</v>
      </c>
      <c r="F29" s="44" t="s">
        <v>145</v>
      </c>
      <c r="G29" s="44" t="s">
        <v>146</v>
      </c>
      <c r="H29" s="44" t="s">
        <v>147</v>
      </c>
      <c r="I29" s="52" t="str">
        <f xml:space="preserve"> HYPERLINK("#'P(2)'!B3040:K3176", "P(2)")</f>
        <v>P(2)</v>
      </c>
      <c r="J29" s="44"/>
      <c r="K29" s="44"/>
      <c r="L29" s="44" t="s">
        <v>17</v>
      </c>
    </row>
    <row r="30" spans="2:12" ht="36" x14ac:dyDescent="0.2">
      <c r="B30" s="44">
        <v>24</v>
      </c>
      <c r="C30" s="44" t="s">
        <v>316</v>
      </c>
      <c r="D30" s="44" t="s">
        <v>317</v>
      </c>
      <c r="E30" s="44" t="s">
        <v>144</v>
      </c>
      <c r="F30" s="44" t="s">
        <v>145</v>
      </c>
      <c r="G30" s="44" t="s">
        <v>146</v>
      </c>
      <c r="H30" s="44" t="s">
        <v>147</v>
      </c>
      <c r="I30" s="52" t="str">
        <f xml:space="preserve"> HYPERLINK("#'P(2)'!B3178:K3314", "P(2)")</f>
        <v>P(2)</v>
      </c>
      <c r="J30" s="44"/>
      <c r="K30" s="44"/>
      <c r="L30" s="44" t="s">
        <v>17</v>
      </c>
    </row>
    <row r="31" spans="2:12" ht="24" x14ac:dyDescent="0.2">
      <c r="B31" s="44">
        <v>25</v>
      </c>
      <c r="C31" s="44" t="s">
        <v>319</v>
      </c>
      <c r="D31" s="44" t="s">
        <v>320</v>
      </c>
      <c r="E31" s="44" t="s">
        <v>144</v>
      </c>
      <c r="F31" s="44" t="s">
        <v>145</v>
      </c>
      <c r="G31" s="44" t="s">
        <v>146</v>
      </c>
      <c r="H31" s="44" t="s">
        <v>147</v>
      </c>
      <c r="I31" s="52" t="str">
        <f xml:space="preserve"> HYPERLINK("#'P(2)'!B3316:K3452", "P(2)")</f>
        <v>P(2)</v>
      </c>
      <c r="J31" s="44"/>
      <c r="K31" s="44"/>
      <c r="L31" s="44" t="s">
        <v>17</v>
      </c>
    </row>
    <row r="32" spans="2:12" ht="24" x14ac:dyDescent="0.2">
      <c r="B32" s="44">
        <v>26</v>
      </c>
      <c r="C32" s="44" t="s">
        <v>322</v>
      </c>
      <c r="D32" s="44" t="s">
        <v>323</v>
      </c>
      <c r="E32" s="44" t="s">
        <v>144</v>
      </c>
      <c r="F32" s="44" t="s">
        <v>145</v>
      </c>
      <c r="G32" s="44" t="s">
        <v>146</v>
      </c>
      <c r="H32" s="44" t="s">
        <v>147</v>
      </c>
      <c r="I32" s="52" t="str">
        <f xml:space="preserve"> HYPERLINK("#'P(2)'!B3454:K3590", "P(2)")</f>
        <v>P(2)</v>
      </c>
      <c r="J32" s="44"/>
      <c r="K32" s="44"/>
      <c r="L32" s="44" t="s">
        <v>17</v>
      </c>
    </row>
    <row r="33" spans="2:12" ht="24" x14ac:dyDescent="0.2">
      <c r="B33" s="44">
        <v>27</v>
      </c>
      <c r="C33" s="44" t="s">
        <v>325</v>
      </c>
      <c r="D33" s="44" t="s">
        <v>326</v>
      </c>
      <c r="E33" s="44" t="s">
        <v>144</v>
      </c>
      <c r="F33" s="44" t="s">
        <v>145</v>
      </c>
      <c r="G33" s="44" t="s">
        <v>146</v>
      </c>
      <c r="H33" s="44" t="s">
        <v>147</v>
      </c>
      <c r="I33" s="52" t="str">
        <f xml:space="preserve"> HYPERLINK("#'P(2)'!B3592:K3728", "P(2)")</f>
        <v>P(2)</v>
      </c>
      <c r="J33" s="44"/>
      <c r="K33" s="44"/>
      <c r="L33" s="44" t="s">
        <v>17</v>
      </c>
    </row>
    <row r="34" spans="2:12" ht="24" x14ac:dyDescent="0.2">
      <c r="B34" s="44">
        <v>28</v>
      </c>
      <c r="C34" s="44" t="s">
        <v>328</v>
      </c>
      <c r="D34" s="44" t="s">
        <v>329</v>
      </c>
      <c r="E34" s="44" t="s">
        <v>144</v>
      </c>
      <c r="F34" s="44" t="s">
        <v>145</v>
      </c>
      <c r="G34" s="44" t="s">
        <v>146</v>
      </c>
      <c r="H34" s="44" t="s">
        <v>147</v>
      </c>
      <c r="I34" s="52" t="str">
        <f xml:space="preserve"> HYPERLINK("#'P(2)'!B3730:K3866", "P(2)")</f>
        <v>P(2)</v>
      </c>
      <c r="J34" s="44"/>
      <c r="K34" s="44"/>
      <c r="L34" s="44" t="s">
        <v>17</v>
      </c>
    </row>
    <row r="35" spans="2:12" ht="36" x14ac:dyDescent="0.2">
      <c r="B35" s="44">
        <v>29</v>
      </c>
      <c r="C35" s="44" t="s">
        <v>333</v>
      </c>
      <c r="D35" s="44" t="s">
        <v>334</v>
      </c>
      <c r="E35" s="44" t="s">
        <v>144</v>
      </c>
      <c r="F35" s="44" t="s">
        <v>145</v>
      </c>
      <c r="G35" s="44" t="s">
        <v>146</v>
      </c>
      <c r="H35" s="44" t="s">
        <v>147</v>
      </c>
      <c r="I35" s="52" t="str">
        <f xml:space="preserve"> HYPERLINK("#'P(2)'!B3868:J4004", "P(2)")</f>
        <v>P(2)</v>
      </c>
      <c r="J35" s="44"/>
      <c r="K35" s="44"/>
      <c r="L35" s="44" t="s">
        <v>17</v>
      </c>
    </row>
    <row r="36" spans="2:12" ht="24" x14ac:dyDescent="0.2">
      <c r="B36" s="44">
        <v>30</v>
      </c>
      <c r="C36" s="44" t="s">
        <v>348</v>
      </c>
      <c r="D36" s="44" t="s">
        <v>349</v>
      </c>
      <c r="E36" s="44" t="s">
        <v>147</v>
      </c>
      <c r="F36" s="44" t="s">
        <v>145</v>
      </c>
      <c r="G36" s="44" t="s">
        <v>146</v>
      </c>
      <c r="H36" s="44" t="s">
        <v>147</v>
      </c>
      <c r="I36" s="52" t="str">
        <f xml:space="preserve"> HYPERLINK("#'P(2)'!B4006:U4142", "P(2)")</f>
        <v>P(2)</v>
      </c>
      <c r="J36" s="44"/>
      <c r="K36" s="44"/>
      <c r="L36" s="44" t="s">
        <v>17</v>
      </c>
    </row>
    <row r="37" spans="2:12" ht="24" x14ac:dyDescent="0.2">
      <c r="B37" s="44">
        <v>31</v>
      </c>
      <c r="C37" s="44" t="s">
        <v>355</v>
      </c>
      <c r="D37" s="44" t="s">
        <v>356</v>
      </c>
      <c r="E37" s="44" t="s">
        <v>144</v>
      </c>
      <c r="F37" s="44" t="s">
        <v>145</v>
      </c>
      <c r="G37" s="44" t="s">
        <v>146</v>
      </c>
      <c r="H37" s="44" t="s">
        <v>147</v>
      </c>
      <c r="I37" s="52" t="str">
        <f xml:space="preserve"> HYPERLINK("#'P(2)'!B4144:L4280", "P(2)")</f>
        <v>P(2)</v>
      </c>
      <c r="J37" s="44"/>
      <c r="K37" s="44"/>
      <c r="L37" s="44" t="s">
        <v>17</v>
      </c>
    </row>
    <row r="38" spans="2:12" ht="24" x14ac:dyDescent="0.2">
      <c r="B38" s="44">
        <v>32</v>
      </c>
      <c r="C38" s="44" t="s">
        <v>358</v>
      </c>
      <c r="D38" s="44" t="s">
        <v>359</v>
      </c>
      <c r="E38" s="44" t="s">
        <v>144</v>
      </c>
      <c r="F38" s="44" t="s">
        <v>145</v>
      </c>
      <c r="G38" s="44" t="s">
        <v>146</v>
      </c>
      <c r="H38" s="44" t="s">
        <v>147</v>
      </c>
      <c r="I38" s="52" t="str">
        <f xml:space="preserve"> HYPERLINK("#'P(2)'!B4282:L4418", "P(2)")</f>
        <v>P(2)</v>
      </c>
      <c r="J38" s="44"/>
      <c r="K38" s="44"/>
      <c r="L38" s="44" t="s">
        <v>17</v>
      </c>
    </row>
    <row r="39" spans="2:12" ht="24" x14ac:dyDescent="0.2">
      <c r="B39" s="44">
        <v>33</v>
      </c>
      <c r="C39" s="44" t="s">
        <v>375</v>
      </c>
      <c r="D39" s="44" t="s">
        <v>376</v>
      </c>
      <c r="E39" s="44" t="s">
        <v>147</v>
      </c>
      <c r="F39" s="44" t="s">
        <v>145</v>
      </c>
      <c r="G39" s="44" t="s">
        <v>146</v>
      </c>
      <c r="H39" s="44" t="s">
        <v>147</v>
      </c>
      <c r="I39" s="52" t="str">
        <f xml:space="preserve"> HYPERLINK("#'P(2)'!B4420:X4556", "P(2)")</f>
        <v>P(2)</v>
      </c>
      <c r="J39" s="44"/>
      <c r="K39" s="44"/>
      <c r="L39" s="44" t="s">
        <v>17</v>
      </c>
    </row>
    <row r="40" spans="2:12" ht="24" x14ac:dyDescent="0.2">
      <c r="B40" s="44">
        <v>34</v>
      </c>
      <c r="C40" s="44" t="s">
        <v>383</v>
      </c>
      <c r="D40" s="44" t="s">
        <v>384</v>
      </c>
      <c r="E40" s="44" t="s">
        <v>147</v>
      </c>
      <c r="F40" s="44" t="s">
        <v>145</v>
      </c>
      <c r="G40" s="44" t="s">
        <v>146</v>
      </c>
      <c r="H40" s="44" t="s">
        <v>147</v>
      </c>
      <c r="I40" s="52" t="str">
        <f xml:space="preserve"> HYPERLINK("#'P(2)'!B4558:O4694", "P(2)")</f>
        <v>P(2)</v>
      </c>
      <c r="J40" s="44"/>
      <c r="K40" s="44"/>
      <c r="L40" s="44" t="s">
        <v>17</v>
      </c>
    </row>
    <row r="41" spans="2:12" ht="24" x14ac:dyDescent="0.2">
      <c r="B41" s="44">
        <v>35</v>
      </c>
      <c r="C41" s="44" t="s">
        <v>389</v>
      </c>
      <c r="D41" s="44" t="s">
        <v>390</v>
      </c>
      <c r="E41" s="44" t="s">
        <v>144</v>
      </c>
      <c r="F41" s="44" t="s">
        <v>145</v>
      </c>
      <c r="G41" s="44" t="s">
        <v>146</v>
      </c>
      <c r="H41" s="44" t="s">
        <v>147</v>
      </c>
      <c r="I41" s="52" t="str">
        <f xml:space="preserve"> HYPERLINK("#'P(2)'!B4696:K4832", "P(2)")</f>
        <v>P(2)</v>
      </c>
      <c r="J41" s="44"/>
      <c r="K41" s="44"/>
      <c r="L41" s="44" t="s">
        <v>17</v>
      </c>
    </row>
    <row r="42" spans="2:12" ht="24" x14ac:dyDescent="0.2">
      <c r="B42" s="44">
        <v>36</v>
      </c>
      <c r="C42" s="44" t="s">
        <v>392</v>
      </c>
      <c r="D42" s="44" t="s">
        <v>393</v>
      </c>
      <c r="E42" s="44" t="s">
        <v>144</v>
      </c>
      <c r="F42" s="44" t="s">
        <v>145</v>
      </c>
      <c r="G42" s="44" t="s">
        <v>146</v>
      </c>
      <c r="H42" s="44" t="s">
        <v>147</v>
      </c>
      <c r="I42" s="52" t="str">
        <f xml:space="preserve"> HYPERLINK("#'P(2)'!B4834:L4970", "P(2)")</f>
        <v>P(2)</v>
      </c>
      <c r="J42" s="44"/>
      <c r="K42" s="44"/>
      <c r="L42" s="44" t="s">
        <v>17</v>
      </c>
    </row>
    <row r="43" spans="2:12" ht="24" x14ac:dyDescent="0.2">
      <c r="B43" s="44">
        <v>37</v>
      </c>
      <c r="C43" s="44" t="s">
        <v>409</v>
      </c>
      <c r="D43" s="44" t="s">
        <v>410</v>
      </c>
      <c r="E43" s="44" t="s">
        <v>147</v>
      </c>
      <c r="F43" s="44" t="s">
        <v>145</v>
      </c>
      <c r="G43" s="44" t="s">
        <v>146</v>
      </c>
      <c r="H43" s="44" t="s">
        <v>147</v>
      </c>
      <c r="I43" s="52" t="str">
        <f xml:space="preserve"> HYPERLINK("#'P(2)'!B4972:W5108", "P(2)")</f>
        <v>P(2)</v>
      </c>
      <c r="J43" s="44"/>
      <c r="K43" s="44"/>
      <c r="L43" s="44" t="s">
        <v>17</v>
      </c>
    </row>
    <row r="44" spans="2:12" ht="24" x14ac:dyDescent="0.2">
      <c r="B44" s="44">
        <v>38</v>
      </c>
      <c r="C44" s="44" t="s">
        <v>428</v>
      </c>
      <c r="D44" s="44" t="s">
        <v>429</v>
      </c>
      <c r="E44" s="44" t="s">
        <v>147</v>
      </c>
      <c r="F44" s="44" t="s">
        <v>145</v>
      </c>
      <c r="G44" s="44" t="s">
        <v>146</v>
      </c>
      <c r="H44" s="44" t="s">
        <v>147</v>
      </c>
      <c r="I44" s="52" t="str">
        <f xml:space="preserve"> HYPERLINK("#'P(2)'!B5110:AA5246", "P(2)")</f>
        <v>P(2)</v>
      </c>
      <c r="J44" s="44"/>
      <c r="K44" s="44"/>
      <c r="L44" s="44" t="s">
        <v>17</v>
      </c>
    </row>
    <row r="45" spans="2:12" x14ac:dyDescent="0.2">
      <c r="B45" s="44">
        <v>39</v>
      </c>
      <c r="C45" s="44" t="s">
        <v>437</v>
      </c>
      <c r="D45" s="44" t="s">
        <v>438</v>
      </c>
      <c r="E45" s="44" t="s">
        <v>147</v>
      </c>
      <c r="F45" s="44" t="s">
        <v>145</v>
      </c>
      <c r="G45" s="44" t="s">
        <v>146</v>
      </c>
      <c r="H45" s="44" t="s">
        <v>147</v>
      </c>
      <c r="I45" s="52" t="str">
        <f xml:space="preserve"> HYPERLINK("#'P(2)'!B5248:S5384", "P(2)")</f>
        <v>P(2)</v>
      </c>
      <c r="J45" s="44"/>
      <c r="K45" s="44"/>
      <c r="L45" s="44" t="s">
        <v>17</v>
      </c>
    </row>
    <row r="46" spans="2:12" x14ac:dyDescent="0.2">
      <c r="B46" s="44">
        <v>40</v>
      </c>
      <c r="C46" s="44" t="s">
        <v>447</v>
      </c>
      <c r="D46" s="44" t="s">
        <v>448</v>
      </c>
      <c r="E46" s="44" t="s">
        <v>147</v>
      </c>
      <c r="F46" s="44" t="s">
        <v>145</v>
      </c>
      <c r="G46" s="44" t="s">
        <v>146</v>
      </c>
      <c r="H46" s="44" t="s">
        <v>147</v>
      </c>
      <c r="I46" s="52" t="str">
        <f xml:space="preserve"> HYPERLINK("#'P(2)'!B5386:O5522", "P(2)")</f>
        <v>P(2)</v>
      </c>
      <c r="J46" s="44" t="s">
        <v>449</v>
      </c>
      <c r="K46" s="44"/>
      <c r="L46" s="44" t="s">
        <v>17</v>
      </c>
    </row>
    <row r="47" spans="2:12" ht="24" x14ac:dyDescent="0.2">
      <c r="B47" s="44">
        <v>41</v>
      </c>
      <c r="C47" s="44" t="s">
        <v>451</v>
      </c>
      <c r="D47" s="44" t="s">
        <v>452</v>
      </c>
      <c r="E47" s="44" t="s">
        <v>144</v>
      </c>
      <c r="F47" s="44" t="s">
        <v>145</v>
      </c>
      <c r="G47" s="44" t="s">
        <v>146</v>
      </c>
      <c r="H47" s="44" t="s">
        <v>147</v>
      </c>
      <c r="I47" s="52" t="str">
        <f xml:space="preserve"> HYPERLINK("#'P(2)'!B5524:L5660", "P(2)")</f>
        <v>P(2)</v>
      </c>
      <c r="J47" s="44"/>
      <c r="K47" s="44"/>
      <c r="L47" s="44" t="s">
        <v>17</v>
      </c>
    </row>
    <row r="48" spans="2:12" ht="24" x14ac:dyDescent="0.2">
      <c r="B48" s="44">
        <v>42</v>
      </c>
      <c r="C48" s="44" t="s">
        <v>463</v>
      </c>
      <c r="D48" s="44" t="s">
        <v>464</v>
      </c>
      <c r="E48" s="44" t="s">
        <v>147</v>
      </c>
      <c r="F48" s="44" t="s">
        <v>145</v>
      </c>
      <c r="G48" s="44" t="s">
        <v>146</v>
      </c>
      <c r="H48" s="44" t="s">
        <v>147</v>
      </c>
      <c r="I48" s="52" t="str">
        <f xml:space="preserve"> HYPERLINK("#'P(2)'!B5662:P5798", "P(2)")</f>
        <v>P(2)</v>
      </c>
      <c r="J48" s="44" t="s">
        <v>465</v>
      </c>
      <c r="K48" s="44"/>
      <c r="L48" s="44" t="s">
        <v>17</v>
      </c>
    </row>
    <row r="49" spans="2:12" ht="36" x14ac:dyDescent="0.2">
      <c r="B49" s="44">
        <v>43</v>
      </c>
      <c r="C49" s="44" t="s">
        <v>467</v>
      </c>
      <c r="D49" s="44" t="s">
        <v>468</v>
      </c>
      <c r="E49" s="44" t="s">
        <v>147</v>
      </c>
      <c r="F49" s="44" t="s">
        <v>145</v>
      </c>
      <c r="G49" s="44" t="s">
        <v>146</v>
      </c>
      <c r="H49" s="44" t="s">
        <v>147</v>
      </c>
      <c r="I49" s="52" t="str">
        <f xml:space="preserve"> HYPERLINK("#'P(2)'!B5800:T5936", "P(2)")</f>
        <v>P(2)</v>
      </c>
      <c r="J49" s="44"/>
      <c r="K49" s="44"/>
      <c r="L49" s="44" t="s">
        <v>17</v>
      </c>
    </row>
    <row r="50" spans="2:12" ht="24" x14ac:dyDescent="0.2">
      <c r="B50" s="44">
        <v>44</v>
      </c>
      <c r="C50" s="44" t="s">
        <v>478</v>
      </c>
      <c r="D50" s="44" t="s">
        <v>479</v>
      </c>
      <c r="E50" s="44" t="s">
        <v>147</v>
      </c>
      <c r="F50" s="44" t="s">
        <v>145</v>
      </c>
      <c r="G50" s="44" t="s">
        <v>146</v>
      </c>
      <c r="H50" s="44" t="s">
        <v>147</v>
      </c>
      <c r="I50" s="52" t="str">
        <f xml:space="preserve"> HYPERLINK("#'P(2)'!B5938:Q6074", "P(2)")</f>
        <v>P(2)</v>
      </c>
      <c r="J50" s="44" t="s">
        <v>480</v>
      </c>
      <c r="K50" s="44"/>
      <c r="L50" s="44" t="s">
        <v>17</v>
      </c>
    </row>
    <row r="51" spans="2:12" ht="36" x14ac:dyDescent="0.2">
      <c r="B51" s="44">
        <v>45</v>
      </c>
      <c r="C51" s="44" t="s">
        <v>489</v>
      </c>
      <c r="D51" s="44" t="s">
        <v>490</v>
      </c>
      <c r="E51" s="44" t="s">
        <v>147</v>
      </c>
      <c r="F51" s="44" t="s">
        <v>145</v>
      </c>
      <c r="G51" s="44" t="s">
        <v>146</v>
      </c>
      <c r="H51" s="44" t="s">
        <v>147</v>
      </c>
      <c r="I51" s="52" t="str">
        <f xml:space="preserve"> HYPERLINK("#'P(2)'!B6076:P6212", "P(2)")</f>
        <v>P(2)</v>
      </c>
      <c r="J51" s="44"/>
      <c r="K51" s="44"/>
      <c r="L51" s="44" t="s">
        <v>17</v>
      </c>
    </row>
    <row r="52" spans="2:12" ht="36" x14ac:dyDescent="0.2">
      <c r="B52" s="44">
        <v>46</v>
      </c>
      <c r="C52" s="44" t="s">
        <v>493</v>
      </c>
      <c r="D52" s="44" t="s">
        <v>494</v>
      </c>
      <c r="E52" s="44" t="s">
        <v>147</v>
      </c>
      <c r="F52" s="44" t="s">
        <v>145</v>
      </c>
      <c r="G52" s="44" t="s">
        <v>146</v>
      </c>
      <c r="H52" s="44" t="s">
        <v>147</v>
      </c>
      <c r="I52" s="52" t="str">
        <f xml:space="preserve"> HYPERLINK("#'P(2)'!B6214:S6350", "P(2)")</f>
        <v>P(2)</v>
      </c>
      <c r="J52" s="44"/>
      <c r="K52" s="44"/>
      <c r="L52" s="44" t="s">
        <v>17</v>
      </c>
    </row>
    <row r="53" spans="2:12" ht="36" x14ac:dyDescent="0.2">
      <c r="B53" s="44">
        <v>47</v>
      </c>
      <c r="C53" s="44" t="s">
        <v>508</v>
      </c>
      <c r="D53" s="44" t="s">
        <v>509</v>
      </c>
      <c r="E53" s="44" t="s">
        <v>147</v>
      </c>
      <c r="F53" s="44" t="s">
        <v>145</v>
      </c>
      <c r="G53" s="44" t="s">
        <v>146</v>
      </c>
      <c r="H53" s="44" t="s">
        <v>147</v>
      </c>
      <c r="I53" s="52" t="str">
        <f xml:space="preserve"> HYPERLINK("#'P(2)'!B6352:T6488", "P(2)")</f>
        <v>P(2)</v>
      </c>
      <c r="J53" s="44" t="s">
        <v>510</v>
      </c>
      <c r="K53" s="44"/>
      <c r="L53" s="44" t="s">
        <v>17</v>
      </c>
    </row>
    <row r="54" spans="2:12" ht="36" x14ac:dyDescent="0.2">
      <c r="B54" s="44">
        <v>48</v>
      </c>
      <c r="C54" s="44" t="s">
        <v>518</v>
      </c>
      <c r="D54" s="44" t="s">
        <v>519</v>
      </c>
      <c r="E54" s="44" t="s">
        <v>147</v>
      </c>
      <c r="F54" s="44" t="s">
        <v>145</v>
      </c>
      <c r="G54" s="44" t="s">
        <v>146</v>
      </c>
      <c r="H54" s="44" t="s">
        <v>147</v>
      </c>
      <c r="I54" s="52" t="str">
        <f xml:space="preserve"> HYPERLINK("#'P(2)'!B6490:P6626", "P(2)")</f>
        <v>P(2)</v>
      </c>
      <c r="J54" s="44" t="s">
        <v>510</v>
      </c>
      <c r="K54" s="44"/>
      <c r="L54" s="44" t="s">
        <v>17</v>
      </c>
    </row>
    <row r="55" spans="2:12" ht="36" x14ac:dyDescent="0.2">
      <c r="B55" s="44">
        <v>49</v>
      </c>
      <c r="C55" s="44" t="s">
        <v>529</v>
      </c>
      <c r="D55" s="44" t="s">
        <v>530</v>
      </c>
      <c r="E55" s="44" t="s">
        <v>144</v>
      </c>
      <c r="F55" s="44" t="s">
        <v>145</v>
      </c>
      <c r="G55" s="44" t="s">
        <v>146</v>
      </c>
      <c r="H55" s="44" t="s">
        <v>147</v>
      </c>
      <c r="I55" s="52" t="str">
        <f xml:space="preserve"> HYPERLINK("#'P(2)'!B6628:P6764", "P(2)")</f>
        <v>P(2)</v>
      </c>
      <c r="J55" s="44"/>
      <c r="K55" s="44"/>
      <c r="L55" s="44" t="s">
        <v>17</v>
      </c>
    </row>
    <row r="56" spans="2:12" x14ac:dyDescent="0.2">
      <c r="B56" s="44">
        <v>50</v>
      </c>
      <c r="C56" s="44" t="s">
        <v>532</v>
      </c>
      <c r="D56" s="44" t="s">
        <v>533</v>
      </c>
      <c r="E56" s="44" t="s">
        <v>147</v>
      </c>
      <c r="F56" s="44" t="s">
        <v>145</v>
      </c>
      <c r="G56" s="44" t="s">
        <v>146</v>
      </c>
      <c r="H56" s="44" t="s">
        <v>147</v>
      </c>
      <c r="I56" s="52" t="str">
        <f xml:space="preserve"> HYPERLINK("#'P(2)'!B6766:X6902", "P(2)")</f>
        <v>P(2)</v>
      </c>
      <c r="J56" s="44"/>
      <c r="K56" s="44"/>
      <c r="L56" s="44" t="s">
        <v>17</v>
      </c>
    </row>
    <row r="57" spans="2:12" ht="24" x14ac:dyDescent="0.2">
      <c r="B57" s="44">
        <v>51</v>
      </c>
      <c r="C57" s="44" t="s">
        <v>540</v>
      </c>
      <c r="D57" s="44" t="s">
        <v>541</v>
      </c>
      <c r="E57" s="44" t="s">
        <v>147</v>
      </c>
      <c r="F57" s="44" t="s">
        <v>145</v>
      </c>
      <c r="G57" s="44" t="s">
        <v>146</v>
      </c>
      <c r="H57" s="44" t="s">
        <v>147</v>
      </c>
      <c r="I57" s="52" t="str">
        <f xml:space="preserve"> HYPERLINK("#'P(2)'!B6904:M7040", "P(2)")</f>
        <v>P(2)</v>
      </c>
      <c r="J57" s="44" t="s">
        <v>542</v>
      </c>
      <c r="K57" s="44"/>
      <c r="L57" s="44" t="s">
        <v>17</v>
      </c>
    </row>
    <row r="58" spans="2:12" x14ac:dyDescent="0.2">
      <c r="B58" s="44">
        <v>52</v>
      </c>
      <c r="C58" s="44" t="s">
        <v>544</v>
      </c>
      <c r="D58" s="44" t="s">
        <v>545</v>
      </c>
      <c r="E58" s="44" t="s">
        <v>147</v>
      </c>
      <c r="F58" s="44" t="s">
        <v>145</v>
      </c>
      <c r="G58" s="44" t="s">
        <v>146</v>
      </c>
      <c r="H58" s="44" t="s">
        <v>147</v>
      </c>
      <c r="I58" s="52" t="str">
        <f xml:space="preserve"> HYPERLINK("#'P(2)'!B7042:R7178", "P(2)")</f>
        <v>P(2)</v>
      </c>
      <c r="J58" s="44"/>
      <c r="K58" s="44"/>
      <c r="L58" s="44" t="s">
        <v>17</v>
      </c>
    </row>
    <row r="59" spans="2:12" ht="24" x14ac:dyDescent="0.2">
      <c r="B59" s="44">
        <v>53</v>
      </c>
      <c r="C59" s="44" t="s">
        <v>556</v>
      </c>
      <c r="D59" s="44" t="s">
        <v>557</v>
      </c>
      <c r="E59" s="44" t="s">
        <v>147</v>
      </c>
      <c r="F59" s="44" t="s">
        <v>145</v>
      </c>
      <c r="G59" s="44" t="s">
        <v>146</v>
      </c>
      <c r="H59" s="44" t="s">
        <v>147</v>
      </c>
      <c r="I59" s="52" t="str">
        <f xml:space="preserve"> HYPERLINK("#'P(2)'!B7180:R7316", "P(2)")</f>
        <v>P(2)</v>
      </c>
      <c r="J59" s="44"/>
      <c r="K59" s="44"/>
      <c r="L59" s="44" t="s">
        <v>17</v>
      </c>
    </row>
    <row r="60" spans="2:12" ht="24" x14ac:dyDescent="0.2">
      <c r="B60" s="44">
        <v>54</v>
      </c>
      <c r="C60" s="44" t="s">
        <v>562</v>
      </c>
      <c r="D60" s="44" t="s">
        <v>563</v>
      </c>
      <c r="E60" s="44" t="s">
        <v>144</v>
      </c>
      <c r="F60" s="44" t="s">
        <v>145</v>
      </c>
      <c r="G60" s="44" t="s">
        <v>146</v>
      </c>
      <c r="H60" s="44" t="s">
        <v>147</v>
      </c>
      <c r="I60" s="52" t="str">
        <f xml:space="preserve"> HYPERLINK("#'P(2)'!B7318:L7454", "P(2)")</f>
        <v>P(2)</v>
      </c>
      <c r="J60" s="44"/>
      <c r="K60" s="44"/>
      <c r="L60" s="44" t="s">
        <v>17</v>
      </c>
    </row>
    <row r="61" spans="2:12" ht="36" x14ac:dyDescent="0.2">
      <c r="B61" s="44">
        <v>55</v>
      </c>
      <c r="C61" s="44" t="s">
        <v>572</v>
      </c>
      <c r="D61" s="44" t="s">
        <v>573</v>
      </c>
      <c r="E61" s="44" t="s">
        <v>147</v>
      </c>
      <c r="F61" s="44" t="s">
        <v>145</v>
      </c>
      <c r="G61" s="44" t="s">
        <v>146</v>
      </c>
      <c r="H61" s="44" t="s">
        <v>147</v>
      </c>
      <c r="I61" s="52" t="str">
        <f xml:space="preserve"> HYPERLINK("#'P(2)'!B7456:Q7592", "P(2)")</f>
        <v>P(2)</v>
      </c>
      <c r="J61" s="44"/>
      <c r="K61" s="44"/>
      <c r="L61" s="44" t="s">
        <v>17</v>
      </c>
    </row>
    <row r="62" spans="2:12" ht="24" x14ac:dyDescent="0.2">
      <c r="B62" s="44">
        <v>56</v>
      </c>
      <c r="C62" s="44" t="s">
        <v>575</v>
      </c>
      <c r="D62" s="44" t="s">
        <v>576</v>
      </c>
      <c r="E62" s="44" t="s">
        <v>144</v>
      </c>
      <c r="F62" s="44" t="s">
        <v>145</v>
      </c>
      <c r="G62" s="44" t="s">
        <v>146</v>
      </c>
      <c r="H62" s="44" t="s">
        <v>147</v>
      </c>
      <c r="I62" s="52" t="str">
        <f xml:space="preserve"> HYPERLINK("#'P(2)'!B7594:L7730", "P(2)")</f>
        <v>P(2)</v>
      </c>
      <c r="J62" s="44"/>
      <c r="K62" s="44"/>
      <c r="L62" s="44" t="s">
        <v>17</v>
      </c>
    </row>
    <row r="63" spans="2:12" ht="24" x14ac:dyDescent="0.2">
      <c r="B63" s="44">
        <v>57</v>
      </c>
      <c r="C63" s="44" t="s">
        <v>582</v>
      </c>
      <c r="D63" s="44" t="s">
        <v>583</v>
      </c>
      <c r="E63" s="44" t="s">
        <v>144</v>
      </c>
      <c r="F63" s="44" t="s">
        <v>145</v>
      </c>
      <c r="G63" s="44" t="s">
        <v>146</v>
      </c>
      <c r="H63" s="44" t="s">
        <v>147</v>
      </c>
      <c r="I63" s="52" t="str">
        <f xml:space="preserve"> HYPERLINK("#'P(2)'!B7732:L7868", "P(2)")</f>
        <v>P(2)</v>
      </c>
      <c r="J63" s="44"/>
      <c r="K63" s="44"/>
      <c r="L63" s="44" t="s">
        <v>17</v>
      </c>
    </row>
    <row r="64" spans="2:12" x14ac:dyDescent="0.2">
      <c r="B64" s="44">
        <v>58</v>
      </c>
      <c r="C64" s="44" t="s">
        <v>594</v>
      </c>
      <c r="D64" s="44" t="s">
        <v>595</v>
      </c>
      <c r="E64" s="44" t="s">
        <v>147</v>
      </c>
      <c r="F64" s="44" t="s">
        <v>145</v>
      </c>
      <c r="G64" s="44" t="s">
        <v>146</v>
      </c>
      <c r="H64" s="44" t="s">
        <v>147</v>
      </c>
      <c r="I64" s="52" t="str">
        <f xml:space="preserve"> HYPERLINK("#'P(2)'!B7870:P8006", "P(2)")</f>
        <v>P(2)</v>
      </c>
      <c r="J64" s="44" t="s">
        <v>596</v>
      </c>
      <c r="K64" s="44"/>
      <c r="L64" s="44" t="s">
        <v>17</v>
      </c>
    </row>
    <row r="65" spans="2:12" ht="24" x14ac:dyDescent="0.2">
      <c r="B65" s="44">
        <v>59</v>
      </c>
      <c r="C65" s="44" t="s">
        <v>605</v>
      </c>
      <c r="D65" s="44" t="s">
        <v>606</v>
      </c>
      <c r="E65" s="44" t="s">
        <v>147</v>
      </c>
      <c r="F65" s="44" t="s">
        <v>145</v>
      </c>
      <c r="G65" s="44" t="s">
        <v>146</v>
      </c>
      <c r="H65" s="44" t="s">
        <v>147</v>
      </c>
      <c r="I65" s="52" t="str">
        <f xml:space="preserve"> HYPERLINK("#'P(2)'!B8008:P8144", "P(2)")</f>
        <v>P(2)</v>
      </c>
      <c r="J65" s="44"/>
      <c r="K65" s="44"/>
      <c r="L65" s="44" t="s">
        <v>17</v>
      </c>
    </row>
    <row r="66" spans="2:12" ht="24" x14ac:dyDescent="0.2">
      <c r="B66" s="44">
        <v>60</v>
      </c>
      <c r="C66" s="44" t="s">
        <v>608</v>
      </c>
      <c r="D66" s="44" t="s">
        <v>609</v>
      </c>
      <c r="E66" s="44" t="s">
        <v>144</v>
      </c>
      <c r="F66" s="44" t="s">
        <v>145</v>
      </c>
      <c r="G66" s="44" t="s">
        <v>146</v>
      </c>
      <c r="H66" s="44" t="s">
        <v>147</v>
      </c>
      <c r="I66" s="52" t="str">
        <f xml:space="preserve"> HYPERLINK("#'P(2)'!B8146:N8282", "P(2)")</f>
        <v>P(2)</v>
      </c>
      <c r="J66" s="44"/>
      <c r="K66" s="44"/>
      <c r="L66" s="44" t="s">
        <v>17</v>
      </c>
    </row>
    <row r="67" spans="2:12" ht="24" x14ac:dyDescent="0.2">
      <c r="B67" s="44">
        <v>61</v>
      </c>
      <c r="C67" s="44" t="s">
        <v>612</v>
      </c>
      <c r="D67" s="44" t="s">
        <v>613</v>
      </c>
      <c r="E67" s="44" t="s">
        <v>147</v>
      </c>
      <c r="F67" s="44" t="s">
        <v>145</v>
      </c>
      <c r="G67" s="44" t="s">
        <v>146</v>
      </c>
      <c r="H67" s="44" t="s">
        <v>147</v>
      </c>
      <c r="I67" s="52" t="str">
        <f xml:space="preserve"> HYPERLINK("#'P(2)'!B8284:V8420", "P(2)")</f>
        <v>P(2)</v>
      </c>
      <c r="J67" s="44" t="s">
        <v>614</v>
      </c>
      <c r="K67" s="44"/>
      <c r="L67" s="44" t="s">
        <v>17</v>
      </c>
    </row>
    <row r="68" spans="2:12" x14ac:dyDescent="0.2">
      <c r="B68" s="44">
        <v>62</v>
      </c>
      <c r="C68" s="44" t="s">
        <v>618</v>
      </c>
      <c r="D68" s="44" t="s">
        <v>619</v>
      </c>
      <c r="E68" s="44" t="s">
        <v>144</v>
      </c>
      <c r="F68" s="44" t="s">
        <v>145</v>
      </c>
      <c r="G68" s="44" t="s">
        <v>146</v>
      </c>
      <c r="H68" s="44" t="s">
        <v>147</v>
      </c>
      <c r="I68" s="52" t="str">
        <f xml:space="preserve"> HYPERLINK("#'P(2)'!B8422:J8558", "P(2)")</f>
        <v>P(2)</v>
      </c>
      <c r="J68" s="44"/>
      <c r="K68" s="44"/>
      <c r="L68" s="44" t="s">
        <v>17</v>
      </c>
    </row>
    <row r="69" spans="2:12" ht="24" x14ac:dyDescent="0.2">
      <c r="B69" s="44">
        <v>63</v>
      </c>
      <c r="C69" s="44" t="s">
        <v>625</v>
      </c>
      <c r="D69" s="44" t="s">
        <v>626</v>
      </c>
      <c r="E69" s="44" t="s">
        <v>144</v>
      </c>
      <c r="F69" s="44" t="s">
        <v>145</v>
      </c>
      <c r="G69" s="44" t="s">
        <v>146</v>
      </c>
      <c r="H69" s="44" t="s">
        <v>147</v>
      </c>
      <c r="I69" s="52" t="str">
        <f xml:space="preserve"> HYPERLINK("#'P(2)'!B8560:L8696", "P(2)")</f>
        <v>P(2)</v>
      </c>
      <c r="J69" s="44"/>
      <c r="K69" s="44"/>
      <c r="L69" s="44" t="s">
        <v>17</v>
      </c>
    </row>
    <row r="70" spans="2:12" ht="24" x14ac:dyDescent="0.2">
      <c r="B70" s="44">
        <v>64</v>
      </c>
      <c r="C70" s="44" t="s">
        <v>628</v>
      </c>
      <c r="D70" s="44" t="s">
        <v>629</v>
      </c>
      <c r="E70" s="44" t="s">
        <v>144</v>
      </c>
      <c r="F70" s="44" t="s">
        <v>145</v>
      </c>
      <c r="G70" s="44" t="s">
        <v>146</v>
      </c>
      <c r="H70" s="44" t="s">
        <v>147</v>
      </c>
      <c r="I70" s="52" t="str">
        <f xml:space="preserve"> HYPERLINK("#'P(2)'!B8698:L8834", "P(2)")</f>
        <v>P(2)</v>
      </c>
      <c r="J70" s="44"/>
      <c r="K70" s="44"/>
      <c r="L70" s="44" t="s">
        <v>17</v>
      </c>
    </row>
    <row r="71" spans="2:12" ht="24" x14ac:dyDescent="0.2">
      <c r="B71" s="44">
        <v>65</v>
      </c>
      <c r="C71" s="44" t="s">
        <v>631</v>
      </c>
      <c r="D71" s="44" t="s">
        <v>632</v>
      </c>
      <c r="E71" s="44" t="s">
        <v>144</v>
      </c>
      <c r="F71" s="44" t="s">
        <v>145</v>
      </c>
      <c r="G71" s="44" t="s">
        <v>146</v>
      </c>
      <c r="H71" s="44" t="s">
        <v>147</v>
      </c>
      <c r="I71" s="52" t="str">
        <f xml:space="preserve"> HYPERLINK("#'P(2)'!B8836:L8972", "P(2)")</f>
        <v>P(2)</v>
      </c>
      <c r="J71" s="44"/>
      <c r="K71" s="44"/>
      <c r="L71" s="44" t="s">
        <v>17</v>
      </c>
    </row>
    <row r="72" spans="2:12" ht="24" x14ac:dyDescent="0.2">
      <c r="B72" s="44">
        <v>66</v>
      </c>
      <c r="C72" s="44" t="s">
        <v>645</v>
      </c>
      <c r="D72" s="44" t="s">
        <v>646</v>
      </c>
      <c r="E72" s="44" t="s">
        <v>144</v>
      </c>
      <c r="F72" s="44" t="s">
        <v>145</v>
      </c>
      <c r="G72" s="44" t="s">
        <v>146</v>
      </c>
      <c r="H72" s="44" t="s">
        <v>147</v>
      </c>
      <c r="I72" s="52" t="str">
        <f xml:space="preserve"> HYPERLINK("#'P(2)'!B8974:R9110", "P(2)")</f>
        <v>P(2)</v>
      </c>
      <c r="J72" s="44" t="s">
        <v>647</v>
      </c>
      <c r="K72" s="44"/>
      <c r="L72" s="44" t="s">
        <v>17</v>
      </c>
    </row>
    <row r="73" spans="2:12" ht="36" x14ac:dyDescent="0.2">
      <c r="B73" s="44">
        <v>67</v>
      </c>
      <c r="C73" s="44" t="s">
        <v>652</v>
      </c>
      <c r="D73" s="44" t="s">
        <v>653</v>
      </c>
      <c r="E73" s="44" t="s">
        <v>147</v>
      </c>
      <c r="F73" s="44" t="s">
        <v>145</v>
      </c>
      <c r="G73" s="44" t="s">
        <v>146</v>
      </c>
      <c r="H73" s="44" t="s">
        <v>147</v>
      </c>
      <c r="I73" s="52" t="str">
        <f xml:space="preserve"> HYPERLINK("#'P(2)'!B9112:AA9248", "P(2)")</f>
        <v>P(2)</v>
      </c>
      <c r="J73" s="44"/>
      <c r="K73" s="44"/>
      <c r="L73" s="44" t="s">
        <v>17</v>
      </c>
    </row>
    <row r="74" spans="2:12" ht="24" x14ac:dyDescent="0.2">
      <c r="B74" s="44">
        <v>68</v>
      </c>
      <c r="C74" s="44" t="s">
        <v>666</v>
      </c>
      <c r="D74" s="44" t="s">
        <v>667</v>
      </c>
      <c r="E74" s="44" t="s">
        <v>147</v>
      </c>
      <c r="F74" s="44" t="s">
        <v>145</v>
      </c>
      <c r="G74" s="44" t="s">
        <v>146</v>
      </c>
      <c r="H74" s="44" t="s">
        <v>147</v>
      </c>
      <c r="I74" s="52" t="str">
        <f xml:space="preserve"> HYPERLINK("#'P(2)'!B9250:U9386", "P(2)")</f>
        <v>P(2)</v>
      </c>
      <c r="J74" s="44"/>
      <c r="K74" s="44"/>
      <c r="L74" s="44" t="s">
        <v>17</v>
      </c>
    </row>
    <row r="75" spans="2:12" ht="24" x14ac:dyDescent="0.2">
      <c r="B75" s="44">
        <v>69</v>
      </c>
      <c r="C75" s="44" t="s">
        <v>669</v>
      </c>
      <c r="D75" s="44" t="s">
        <v>670</v>
      </c>
      <c r="E75" s="44" t="s">
        <v>147</v>
      </c>
      <c r="F75" s="44" t="s">
        <v>145</v>
      </c>
      <c r="G75" s="44" t="s">
        <v>146</v>
      </c>
      <c r="H75" s="44" t="s">
        <v>147</v>
      </c>
      <c r="I75" s="52" t="str">
        <f xml:space="preserve"> HYPERLINK("#'P(2)'!B9388:U9524", "P(2)")</f>
        <v>P(2)</v>
      </c>
      <c r="J75" s="44"/>
      <c r="K75" s="44"/>
      <c r="L75" s="44" t="s">
        <v>17</v>
      </c>
    </row>
  </sheetData>
  <mergeCells count="7">
    <mergeCell ref="K5:K6"/>
    <mergeCell ref="L5:L6"/>
    <mergeCell ref="F5:H5"/>
    <mergeCell ref="C5:E5"/>
    <mergeCell ref="B5:B6"/>
    <mergeCell ref="I5:I6"/>
    <mergeCell ref="J5:J6"/>
  </mergeCells>
  <phoneticPr fontId="4"/>
  <pageMargins left="0.7" right="0.7" top="0.75" bottom="0.75" header="0.3" footer="0.3"/>
  <pageSetup paperSize="9" scale="63" pageOrder="overThenDown"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B9524"/>
  <sheetViews>
    <sheetView tabSelected="1" workbookViewId="0">
      <selection activeCell="G79" sqref="G1:G1048576"/>
    </sheetView>
  </sheetViews>
  <sheetFormatPr defaultColWidth="8.875" defaultRowHeight="12" x14ac:dyDescent="0.2"/>
  <cols>
    <col min="1" max="1" width="3.625" style="46" customWidth="1"/>
    <col min="2" max="2" width="4.625" style="46" customWidth="1"/>
    <col min="3" max="4" width="7.625" style="46" customWidth="1"/>
    <col min="5" max="5" width="16.625" style="46" customWidth="1"/>
    <col min="6" max="6" width="5.625" style="46" customWidth="1"/>
    <col min="7" max="7" width="8.625" style="46" customWidth="1"/>
    <col min="8" max="8" width="1.875" style="67" customWidth="1"/>
    <col min="9" max="28" width="8.625" style="46" customWidth="1"/>
    <col min="29" max="16384" width="8.875" style="46"/>
  </cols>
  <sheetData>
    <row r="1" spans="2:10" x14ac:dyDescent="0.2">
      <c r="B1" s="46" t="s">
        <v>671</v>
      </c>
    </row>
    <row r="2" spans="2:10" x14ac:dyDescent="0.2">
      <c r="B2" s="46" t="s">
        <v>672</v>
      </c>
    </row>
    <row r="4" spans="2:10" x14ac:dyDescent="0.2">
      <c r="B4" s="22" t="str">
        <f xml:space="preserve"> HYPERLINK("#'目次'!B7", "[1]")</f>
        <v>[1]</v>
      </c>
      <c r="C4" s="17" t="s">
        <v>11</v>
      </c>
    </row>
    <row r="7" spans="2:10" x14ac:dyDescent="0.2">
      <c r="C7" s="17" t="s">
        <v>12</v>
      </c>
    </row>
    <row r="8" spans="2:10" x14ac:dyDescent="0.2">
      <c r="C8" s="82"/>
      <c r="D8" s="83"/>
      <c r="E8" s="83"/>
      <c r="F8" s="83"/>
      <c r="G8" s="55" t="s">
        <v>13</v>
      </c>
      <c r="H8" s="68"/>
      <c r="I8" s="20" t="s">
        <v>14</v>
      </c>
      <c r="J8" s="23" t="s">
        <v>15</v>
      </c>
    </row>
    <row r="9" spans="2:10" x14ac:dyDescent="0.2">
      <c r="C9" s="84"/>
      <c r="D9" s="85"/>
      <c r="E9" s="85"/>
      <c r="F9" s="85"/>
      <c r="G9" s="56"/>
      <c r="H9" s="69"/>
      <c r="I9" s="24"/>
      <c r="J9" s="21"/>
    </row>
    <row r="10" spans="2:10" x14ac:dyDescent="0.2">
      <c r="C10" s="28"/>
      <c r="D10" s="29"/>
      <c r="E10" s="32" t="s">
        <v>13</v>
      </c>
      <c r="F10" s="31"/>
      <c r="G10" s="57">
        <v>2435</v>
      </c>
      <c r="H10" s="66" t="str">
        <f t="shared" ref="H10:H41" si="0">IF(G10&lt;49,"*"," ")</f>
        <v xml:space="preserve"> </v>
      </c>
      <c r="I10" s="15">
        <v>48.788501026694</v>
      </c>
      <c r="J10" s="34">
        <v>51.211498973306</v>
      </c>
    </row>
    <row r="11" spans="2:10" x14ac:dyDescent="0.2">
      <c r="C11" s="89" t="s">
        <v>16</v>
      </c>
      <c r="D11" s="86" t="s">
        <v>17</v>
      </c>
      <c r="E11" s="6" t="s">
        <v>18</v>
      </c>
      <c r="F11" s="5"/>
      <c r="G11" s="58">
        <v>344</v>
      </c>
      <c r="H11" s="70" t="str">
        <f t="shared" si="0"/>
        <v xml:space="preserve"> </v>
      </c>
      <c r="I11" s="12">
        <v>45.348837209301998</v>
      </c>
      <c r="J11" s="13">
        <v>54.651162790698002</v>
      </c>
    </row>
    <row r="12" spans="2:10" x14ac:dyDescent="0.2">
      <c r="C12" s="90"/>
      <c r="D12" s="87"/>
      <c r="E12" s="1" t="s">
        <v>19</v>
      </c>
      <c r="F12" s="2"/>
      <c r="G12" s="59">
        <v>1502</v>
      </c>
      <c r="H12" s="71" t="str">
        <f t="shared" si="0"/>
        <v xml:space="preserve"> </v>
      </c>
      <c r="I12" s="11">
        <v>49.400798934754</v>
      </c>
      <c r="J12" s="8">
        <v>50.599201065246</v>
      </c>
    </row>
    <row r="13" spans="2:10" x14ac:dyDescent="0.2">
      <c r="C13" s="90"/>
      <c r="D13" s="87"/>
      <c r="E13" s="1" t="s">
        <v>20</v>
      </c>
      <c r="F13" s="2"/>
      <c r="G13" s="59">
        <v>465</v>
      </c>
      <c r="H13" s="71" t="str">
        <f t="shared" si="0"/>
        <v xml:space="preserve"> </v>
      </c>
      <c r="I13" s="11">
        <v>48.602150537634003</v>
      </c>
      <c r="J13" s="8">
        <v>51.397849462365997</v>
      </c>
    </row>
    <row r="14" spans="2:10" x14ac:dyDescent="0.2">
      <c r="C14" s="90"/>
      <c r="D14" s="87"/>
      <c r="E14" s="1" t="s">
        <v>21</v>
      </c>
      <c r="F14" s="2"/>
      <c r="G14" s="59">
        <v>107</v>
      </c>
      <c r="H14" s="71" t="str">
        <f t="shared" si="0"/>
        <v xml:space="preserve"> </v>
      </c>
      <c r="I14" s="11">
        <v>53.271028037382997</v>
      </c>
      <c r="J14" s="8">
        <v>46.728971962617003</v>
      </c>
    </row>
    <row r="15" spans="2:10" x14ac:dyDescent="0.2">
      <c r="C15" s="90"/>
      <c r="D15" s="87"/>
      <c r="E15" s="1" t="s">
        <v>22</v>
      </c>
      <c r="F15" s="2"/>
      <c r="G15" s="59">
        <v>17</v>
      </c>
      <c r="H15" s="71" t="str">
        <f t="shared" si="0"/>
        <v>*</v>
      </c>
      <c r="I15" s="11">
        <v>41.176470588234999</v>
      </c>
      <c r="J15" s="8">
        <v>58.823529411765001</v>
      </c>
    </row>
    <row r="16" spans="2:10" x14ac:dyDescent="0.2">
      <c r="C16" s="91" t="s">
        <v>23</v>
      </c>
      <c r="D16" s="86" t="s">
        <v>17</v>
      </c>
      <c r="E16" s="6" t="s">
        <v>24</v>
      </c>
      <c r="F16" s="5"/>
      <c r="G16" s="58">
        <v>383</v>
      </c>
      <c r="H16" s="70" t="str">
        <f t="shared" si="0"/>
        <v xml:space="preserve"> </v>
      </c>
      <c r="I16" s="12">
        <v>28.720626631854</v>
      </c>
      <c r="J16" s="13">
        <v>71.279373368145997</v>
      </c>
    </row>
    <row r="17" spans="3:10" x14ac:dyDescent="0.2">
      <c r="C17" s="90"/>
      <c r="D17" s="87"/>
      <c r="E17" s="1" t="s">
        <v>25</v>
      </c>
      <c r="F17" s="2"/>
      <c r="G17" s="59">
        <v>333</v>
      </c>
      <c r="H17" s="71" t="str">
        <f t="shared" si="0"/>
        <v xml:space="preserve"> </v>
      </c>
      <c r="I17" s="11">
        <v>46.846846846847001</v>
      </c>
      <c r="J17" s="8">
        <v>53.153153153152999</v>
      </c>
    </row>
    <row r="18" spans="3:10" ht="24" x14ac:dyDescent="0.2">
      <c r="C18" s="90"/>
      <c r="D18" s="87"/>
      <c r="E18" s="1" t="s">
        <v>26</v>
      </c>
      <c r="F18" s="2"/>
      <c r="G18" s="59">
        <v>464</v>
      </c>
      <c r="H18" s="71" t="str">
        <f t="shared" si="0"/>
        <v xml:space="preserve"> </v>
      </c>
      <c r="I18" s="11">
        <v>41.163793103448</v>
      </c>
      <c r="J18" s="8">
        <v>58.836206896552</v>
      </c>
    </row>
    <row r="19" spans="3:10" ht="24" x14ac:dyDescent="0.2">
      <c r="C19" s="90"/>
      <c r="D19" s="87"/>
      <c r="E19" s="1" t="s">
        <v>27</v>
      </c>
      <c r="F19" s="2"/>
      <c r="G19" s="59">
        <v>163</v>
      </c>
      <c r="H19" s="71" t="str">
        <f t="shared" si="0"/>
        <v xml:space="preserve"> </v>
      </c>
      <c r="I19" s="11">
        <v>48.466257668711997</v>
      </c>
      <c r="J19" s="8">
        <v>51.533742331288003</v>
      </c>
    </row>
    <row r="20" spans="3:10" x14ac:dyDescent="0.2">
      <c r="C20" s="90"/>
      <c r="D20" s="87"/>
      <c r="E20" s="1" t="s">
        <v>28</v>
      </c>
      <c r="F20" s="2"/>
      <c r="G20" s="59">
        <v>161</v>
      </c>
      <c r="H20" s="71" t="str">
        <f t="shared" si="0"/>
        <v xml:space="preserve"> </v>
      </c>
      <c r="I20" s="11">
        <v>37.888198757764002</v>
      </c>
      <c r="J20" s="8">
        <v>62.111801242235998</v>
      </c>
    </row>
    <row r="21" spans="3:10" x14ac:dyDescent="0.2">
      <c r="C21" s="90"/>
      <c r="D21" s="87"/>
      <c r="E21" s="1" t="s">
        <v>29</v>
      </c>
      <c r="F21" s="2"/>
      <c r="G21" s="59">
        <v>1174</v>
      </c>
      <c r="H21" s="71" t="str">
        <f t="shared" si="0"/>
        <v xml:space="preserve"> </v>
      </c>
      <c r="I21" s="11">
        <v>43.441226575808997</v>
      </c>
      <c r="J21" s="8">
        <v>56.558773424191003</v>
      </c>
    </row>
    <row r="22" spans="3:10" x14ac:dyDescent="0.2">
      <c r="C22" s="90"/>
      <c r="D22" s="87"/>
      <c r="E22" s="1" t="s">
        <v>30</v>
      </c>
      <c r="F22" s="2"/>
      <c r="G22" s="59">
        <v>1349</v>
      </c>
      <c r="H22" s="71" t="str">
        <f t="shared" si="0"/>
        <v xml:space="preserve"> </v>
      </c>
      <c r="I22" s="11">
        <v>42.179392142327998</v>
      </c>
      <c r="J22" s="8">
        <v>57.820607857672002</v>
      </c>
    </row>
    <row r="23" spans="3:10" x14ac:dyDescent="0.2">
      <c r="C23" s="90"/>
      <c r="D23" s="87"/>
      <c r="E23" s="1" t="s">
        <v>31</v>
      </c>
      <c r="F23" s="2"/>
      <c r="G23" s="59">
        <v>2034</v>
      </c>
      <c r="H23" s="71" t="str">
        <f t="shared" si="0"/>
        <v xml:space="preserve"> </v>
      </c>
      <c r="I23" s="11">
        <v>49.213372664700003</v>
      </c>
      <c r="J23" s="8">
        <v>50.786627335299997</v>
      </c>
    </row>
    <row r="24" spans="3:10" x14ac:dyDescent="0.2">
      <c r="C24" s="90"/>
      <c r="D24" s="87"/>
      <c r="E24" s="1" t="s">
        <v>32</v>
      </c>
      <c r="F24" s="2"/>
      <c r="G24" s="59">
        <v>68</v>
      </c>
      <c r="H24" s="71" t="str">
        <f t="shared" si="0"/>
        <v xml:space="preserve"> </v>
      </c>
      <c r="I24" s="11">
        <v>33.823529411765001</v>
      </c>
      <c r="J24" s="8">
        <v>66.176470588235006</v>
      </c>
    </row>
    <row r="25" spans="3:10" x14ac:dyDescent="0.2">
      <c r="C25" s="90"/>
      <c r="D25" s="87"/>
      <c r="E25" s="1" t="s">
        <v>22</v>
      </c>
      <c r="F25" s="2"/>
      <c r="G25" s="59">
        <v>17</v>
      </c>
      <c r="H25" s="71" t="str">
        <f t="shared" si="0"/>
        <v>*</v>
      </c>
      <c r="I25" s="11">
        <v>23.529411764706001</v>
      </c>
      <c r="J25" s="8">
        <v>76.470588235294002</v>
      </c>
    </row>
    <row r="26" spans="3:10" x14ac:dyDescent="0.2">
      <c r="C26" s="91" t="s">
        <v>33</v>
      </c>
      <c r="D26" s="86" t="s">
        <v>17</v>
      </c>
      <c r="E26" s="6" t="s">
        <v>34</v>
      </c>
      <c r="F26" s="5"/>
      <c r="G26" s="58">
        <v>120</v>
      </c>
      <c r="H26" s="70" t="str">
        <f t="shared" si="0"/>
        <v xml:space="preserve"> </v>
      </c>
      <c r="I26" s="12">
        <v>44.166666666666998</v>
      </c>
      <c r="J26" s="13">
        <v>55.833333333333002</v>
      </c>
    </row>
    <row r="27" spans="3:10" x14ac:dyDescent="0.2">
      <c r="C27" s="90"/>
      <c r="D27" s="87"/>
      <c r="E27" s="1" t="s">
        <v>35</v>
      </c>
      <c r="F27" s="2"/>
      <c r="G27" s="59">
        <v>932</v>
      </c>
      <c r="H27" s="71" t="str">
        <f t="shared" si="0"/>
        <v xml:space="preserve"> </v>
      </c>
      <c r="I27" s="11">
        <v>46.244635193133</v>
      </c>
      <c r="J27" s="8">
        <v>53.755364806867</v>
      </c>
    </row>
    <row r="28" spans="3:10" x14ac:dyDescent="0.2">
      <c r="C28" s="90"/>
      <c r="D28" s="87"/>
      <c r="E28" s="1" t="s">
        <v>36</v>
      </c>
      <c r="F28" s="2"/>
      <c r="G28" s="59">
        <v>854</v>
      </c>
      <c r="H28" s="71" t="str">
        <f t="shared" si="0"/>
        <v xml:space="preserve"> </v>
      </c>
      <c r="I28" s="11">
        <v>46.955503512881002</v>
      </c>
      <c r="J28" s="8">
        <v>53.044496487118998</v>
      </c>
    </row>
    <row r="29" spans="3:10" ht="24" x14ac:dyDescent="0.2">
      <c r="C29" s="90"/>
      <c r="D29" s="87"/>
      <c r="E29" s="1" t="s">
        <v>37</v>
      </c>
      <c r="F29" s="2"/>
      <c r="G29" s="59">
        <v>356</v>
      </c>
      <c r="H29" s="71" t="str">
        <f t="shared" si="0"/>
        <v xml:space="preserve"> </v>
      </c>
      <c r="I29" s="11">
        <v>58.707865168539001</v>
      </c>
      <c r="J29" s="8">
        <v>41.292134831460999</v>
      </c>
    </row>
    <row r="30" spans="3:10" x14ac:dyDescent="0.2">
      <c r="C30" s="90"/>
      <c r="D30" s="87"/>
      <c r="E30" s="1" t="s">
        <v>38</v>
      </c>
      <c r="F30" s="2"/>
      <c r="G30" s="59">
        <v>157</v>
      </c>
      <c r="H30" s="71" t="str">
        <f t="shared" si="0"/>
        <v xml:space="preserve"> </v>
      </c>
      <c r="I30" s="11">
        <v>56.050955414013004</v>
      </c>
      <c r="J30" s="8">
        <v>43.949044585986996</v>
      </c>
    </row>
    <row r="31" spans="3:10" x14ac:dyDescent="0.2">
      <c r="C31" s="90"/>
      <c r="D31" s="87"/>
      <c r="E31" s="1" t="s">
        <v>22</v>
      </c>
      <c r="F31" s="2"/>
      <c r="G31" s="59">
        <v>16</v>
      </c>
      <c r="H31" s="71" t="str">
        <f t="shared" si="0"/>
        <v>*</v>
      </c>
      <c r="I31" s="11">
        <v>37.5</v>
      </c>
      <c r="J31" s="8">
        <v>62.5</v>
      </c>
    </row>
    <row r="32" spans="3:10" x14ac:dyDescent="0.2">
      <c r="C32" s="91" t="s">
        <v>39</v>
      </c>
      <c r="D32" s="86" t="s">
        <v>17</v>
      </c>
      <c r="E32" s="6" t="s">
        <v>40</v>
      </c>
      <c r="F32" s="5"/>
      <c r="G32" s="58">
        <v>350</v>
      </c>
      <c r="H32" s="70" t="str">
        <f t="shared" si="0"/>
        <v xml:space="preserve"> </v>
      </c>
      <c r="I32" s="12">
        <v>46.857142857143003</v>
      </c>
      <c r="J32" s="13">
        <v>53.142857142856997</v>
      </c>
    </row>
    <row r="33" spans="3:10" ht="24" x14ac:dyDescent="0.2">
      <c r="C33" s="90"/>
      <c r="D33" s="87"/>
      <c r="E33" s="1" t="s">
        <v>41</v>
      </c>
      <c r="F33" s="2"/>
      <c r="G33" s="59">
        <v>1147</v>
      </c>
      <c r="H33" s="71" t="str">
        <f t="shared" si="0"/>
        <v xml:space="preserve"> </v>
      </c>
      <c r="I33" s="11">
        <v>54.054054054053999</v>
      </c>
      <c r="J33" s="8">
        <v>45.945945945946001</v>
      </c>
    </row>
    <row r="34" spans="3:10" x14ac:dyDescent="0.2">
      <c r="C34" s="90"/>
      <c r="D34" s="87"/>
      <c r="E34" s="1" t="s">
        <v>42</v>
      </c>
      <c r="F34" s="2"/>
      <c r="G34" s="59">
        <v>816</v>
      </c>
      <c r="H34" s="71" t="str">
        <f t="shared" si="0"/>
        <v xml:space="preserve"> </v>
      </c>
      <c r="I34" s="11">
        <v>47.426470588234999</v>
      </c>
      <c r="J34" s="8">
        <v>52.573529411765001</v>
      </c>
    </row>
    <row r="35" spans="3:10" x14ac:dyDescent="0.2">
      <c r="C35" s="90"/>
      <c r="D35" s="87"/>
      <c r="E35" s="1" t="s">
        <v>43</v>
      </c>
      <c r="F35" s="2"/>
      <c r="G35" s="59">
        <v>78</v>
      </c>
      <c r="H35" s="71" t="str">
        <f t="shared" si="0"/>
        <v xml:space="preserve"> </v>
      </c>
      <c r="I35" s="11">
        <v>7.6923076923079998</v>
      </c>
      <c r="J35" s="8">
        <v>92.307692307691994</v>
      </c>
    </row>
    <row r="36" spans="3:10" x14ac:dyDescent="0.2">
      <c r="C36" s="90"/>
      <c r="D36" s="87"/>
      <c r="E36" s="1" t="s">
        <v>22</v>
      </c>
      <c r="F36" s="2"/>
      <c r="G36" s="59">
        <v>44</v>
      </c>
      <c r="H36" s="71" t="str">
        <f t="shared" si="0"/>
        <v>*</v>
      </c>
      <c r="I36" s="11">
        <v>25</v>
      </c>
      <c r="J36" s="8">
        <v>75</v>
      </c>
    </row>
    <row r="37" spans="3:10" x14ac:dyDescent="0.2">
      <c r="C37" s="91" t="s">
        <v>44</v>
      </c>
      <c r="D37" s="86" t="s">
        <v>17</v>
      </c>
      <c r="E37" s="6" t="s">
        <v>45</v>
      </c>
      <c r="F37" s="5"/>
      <c r="G37" s="58">
        <v>1358</v>
      </c>
      <c r="H37" s="70" t="str">
        <f t="shared" si="0"/>
        <v xml:space="preserve"> </v>
      </c>
      <c r="I37" s="12">
        <v>52.650957290133</v>
      </c>
      <c r="J37" s="13">
        <v>47.349042709867</v>
      </c>
    </row>
    <row r="38" spans="3:10" x14ac:dyDescent="0.2">
      <c r="C38" s="90"/>
      <c r="D38" s="87"/>
      <c r="E38" s="1" t="s">
        <v>46</v>
      </c>
      <c r="F38" s="2"/>
      <c r="G38" s="59">
        <v>735</v>
      </c>
      <c r="H38" s="71" t="str">
        <f t="shared" si="0"/>
        <v xml:space="preserve"> </v>
      </c>
      <c r="I38" s="11">
        <v>45.986394557822997</v>
      </c>
      <c r="J38" s="8">
        <v>54.013605442177003</v>
      </c>
    </row>
    <row r="39" spans="3:10" x14ac:dyDescent="0.2">
      <c r="C39" s="90"/>
      <c r="D39" s="87"/>
      <c r="E39" s="1" t="s">
        <v>47</v>
      </c>
      <c r="F39" s="2"/>
      <c r="G39" s="59">
        <v>177</v>
      </c>
      <c r="H39" s="71" t="str">
        <f t="shared" si="0"/>
        <v xml:space="preserve"> </v>
      </c>
      <c r="I39" s="11">
        <v>45.762711864407002</v>
      </c>
      <c r="J39" s="8">
        <v>54.237288135592998</v>
      </c>
    </row>
    <row r="40" spans="3:10" x14ac:dyDescent="0.2">
      <c r="C40" s="90"/>
      <c r="D40" s="87"/>
      <c r="E40" s="1" t="s">
        <v>48</v>
      </c>
      <c r="F40" s="2"/>
      <c r="G40" s="59">
        <v>128</v>
      </c>
      <c r="H40" s="71" t="str">
        <f t="shared" si="0"/>
        <v xml:space="preserve"> </v>
      </c>
      <c r="I40" s="11">
        <v>33.59375</v>
      </c>
      <c r="J40" s="8">
        <v>66.40625</v>
      </c>
    </row>
    <row r="41" spans="3:10" x14ac:dyDescent="0.2">
      <c r="C41" s="90"/>
      <c r="D41" s="87"/>
      <c r="E41" s="1" t="s">
        <v>22</v>
      </c>
      <c r="F41" s="2"/>
      <c r="G41" s="59">
        <v>37</v>
      </c>
      <c r="H41" s="71" t="str">
        <f t="shared" si="0"/>
        <v>*</v>
      </c>
      <c r="I41" s="11">
        <v>29.72972972973</v>
      </c>
      <c r="J41" s="8">
        <v>70.270270270270004</v>
      </c>
    </row>
    <row r="42" spans="3:10" ht="24" x14ac:dyDescent="0.2">
      <c r="C42" s="91" t="s">
        <v>49</v>
      </c>
      <c r="D42" s="86" t="s">
        <v>17</v>
      </c>
      <c r="E42" s="6" t="s">
        <v>50</v>
      </c>
      <c r="F42" s="5"/>
      <c r="G42" s="58">
        <v>141</v>
      </c>
      <c r="H42" s="70" t="str">
        <f t="shared" ref="H42:H73" si="1">IF(G42&lt;49,"*"," ")</f>
        <v xml:space="preserve"> </v>
      </c>
      <c r="I42" s="12">
        <v>56.737588652482003</v>
      </c>
      <c r="J42" s="13">
        <v>43.262411347517997</v>
      </c>
    </row>
    <row r="43" spans="3:10" ht="36" x14ac:dyDescent="0.2">
      <c r="C43" s="90"/>
      <c r="D43" s="87"/>
      <c r="E43" s="1" t="s">
        <v>51</v>
      </c>
      <c r="F43" s="2"/>
      <c r="G43" s="59">
        <v>349</v>
      </c>
      <c r="H43" s="71" t="str">
        <f t="shared" si="1"/>
        <v xml:space="preserve"> </v>
      </c>
      <c r="I43" s="11">
        <v>70.773638968480995</v>
      </c>
      <c r="J43" s="8">
        <v>29.226361031519001</v>
      </c>
    </row>
    <row r="44" spans="3:10" ht="48" x14ac:dyDescent="0.2">
      <c r="C44" s="90"/>
      <c r="D44" s="87"/>
      <c r="E44" s="1" t="s">
        <v>52</v>
      </c>
      <c r="F44" s="2"/>
      <c r="G44" s="59">
        <v>1860</v>
      </c>
      <c r="H44" s="71" t="str">
        <f t="shared" si="1"/>
        <v xml:space="preserve"> </v>
      </c>
      <c r="I44" s="11">
        <v>48.440860215054002</v>
      </c>
      <c r="J44" s="8">
        <v>51.559139784945998</v>
      </c>
    </row>
    <row r="45" spans="3:10" ht="24" x14ac:dyDescent="0.2">
      <c r="C45" s="90"/>
      <c r="D45" s="87"/>
      <c r="E45" s="1" t="s">
        <v>53</v>
      </c>
      <c r="F45" s="2"/>
      <c r="G45" s="59">
        <v>719</v>
      </c>
      <c r="H45" s="71" t="str">
        <f t="shared" si="1"/>
        <v xml:space="preserve"> </v>
      </c>
      <c r="I45" s="11">
        <v>63.838664812239003</v>
      </c>
      <c r="J45" s="8">
        <v>36.161335187760997</v>
      </c>
    </row>
    <row r="46" spans="3:10" ht="48" x14ac:dyDescent="0.2">
      <c r="C46" s="90"/>
      <c r="D46" s="87"/>
      <c r="E46" s="1" t="s">
        <v>54</v>
      </c>
      <c r="F46" s="2"/>
      <c r="G46" s="59">
        <v>404</v>
      </c>
      <c r="H46" s="71" t="str">
        <f t="shared" si="1"/>
        <v xml:space="preserve"> </v>
      </c>
      <c r="I46" s="11">
        <v>53.712871287128998</v>
      </c>
      <c r="J46" s="8">
        <v>46.287128712871002</v>
      </c>
    </row>
    <row r="47" spans="3:10" ht="36" x14ac:dyDescent="0.2">
      <c r="C47" s="90"/>
      <c r="D47" s="87"/>
      <c r="E47" s="1" t="s">
        <v>55</v>
      </c>
      <c r="F47" s="2"/>
      <c r="G47" s="59">
        <v>41</v>
      </c>
      <c r="H47" s="71" t="str">
        <f t="shared" si="1"/>
        <v>*</v>
      </c>
      <c r="I47" s="11">
        <v>73.170731707317003</v>
      </c>
      <c r="J47" s="8">
        <v>26.829268292683</v>
      </c>
    </row>
    <row r="48" spans="3:10" ht="36" x14ac:dyDescent="0.2">
      <c r="C48" s="90"/>
      <c r="D48" s="87"/>
      <c r="E48" s="1" t="s">
        <v>56</v>
      </c>
      <c r="F48" s="2"/>
      <c r="G48" s="59">
        <v>168</v>
      </c>
      <c r="H48" s="71" t="str">
        <f t="shared" si="1"/>
        <v xml:space="preserve"> </v>
      </c>
      <c r="I48" s="11">
        <v>76.785714285713993</v>
      </c>
      <c r="J48" s="8">
        <v>23.214285714286</v>
      </c>
    </row>
    <row r="49" spans="3:10" ht="36" x14ac:dyDescent="0.2">
      <c r="C49" s="90"/>
      <c r="D49" s="87"/>
      <c r="E49" s="1" t="s">
        <v>57</v>
      </c>
      <c r="F49" s="2"/>
      <c r="G49" s="59">
        <v>146</v>
      </c>
      <c r="H49" s="71" t="str">
        <f t="shared" si="1"/>
        <v xml:space="preserve"> </v>
      </c>
      <c r="I49" s="11">
        <v>69.178082191781002</v>
      </c>
      <c r="J49" s="8">
        <v>30.821917808218998</v>
      </c>
    </row>
    <row r="50" spans="3:10" x14ac:dyDescent="0.2">
      <c r="C50" s="90"/>
      <c r="D50" s="87"/>
      <c r="E50" s="1" t="s">
        <v>58</v>
      </c>
      <c r="F50" s="2"/>
      <c r="G50" s="59">
        <v>364</v>
      </c>
      <c r="H50" s="71" t="str">
        <f t="shared" si="1"/>
        <v xml:space="preserve"> </v>
      </c>
      <c r="I50" s="11">
        <v>45.054945054945001</v>
      </c>
      <c r="J50" s="8">
        <v>54.945054945054999</v>
      </c>
    </row>
    <row r="51" spans="3:10" x14ac:dyDescent="0.2">
      <c r="C51" s="90"/>
      <c r="D51" s="87"/>
      <c r="E51" s="1" t="s">
        <v>22</v>
      </c>
      <c r="F51" s="2"/>
      <c r="G51" s="59">
        <v>134</v>
      </c>
      <c r="H51" s="71" t="str">
        <f t="shared" si="1"/>
        <v xml:space="preserve"> </v>
      </c>
      <c r="I51" s="11">
        <v>47.014925373133998</v>
      </c>
      <c r="J51" s="8">
        <v>52.985074626866002</v>
      </c>
    </row>
    <row r="52" spans="3:10" ht="24" x14ac:dyDescent="0.2">
      <c r="C52" s="90"/>
      <c r="D52" s="87"/>
      <c r="E52" s="1" t="s">
        <v>59</v>
      </c>
      <c r="F52" s="2"/>
      <c r="G52" s="59">
        <v>1920</v>
      </c>
      <c r="H52" s="71" t="str">
        <f t="shared" si="1"/>
        <v xml:space="preserve"> </v>
      </c>
      <c r="I52" s="11">
        <v>49.53125</v>
      </c>
      <c r="J52" s="8">
        <v>50.46875</v>
      </c>
    </row>
    <row r="53" spans="3:10" ht="24" x14ac:dyDescent="0.2">
      <c r="C53" s="90"/>
      <c r="D53" s="87"/>
      <c r="E53" s="1" t="s">
        <v>60</v>
      </c>
      <c r="F53" s="2"/>
      <c r="G53" s="59">
        <v>479</v>
      </c>
      <c r="H53" s="71" t="str">
        <f t="shared" si="1"/>
        <v xml:space="preserve"> </v>
      </c>
      <c r="I53" s="11">
        <v>57.828810020877</v>
      </c>
      <c r="J53" s="8">
        <v>42.171189979123</v>
      </c>
    </row>
    <row r="54" spans="3:10" ht="24" x14ac:dyDescent="0.2">
      <c r="C54" s="91" t="s">
        <v>61</v>
      </c>
      <c r="D54" s="86" t="s">
        <v>17</v>
      </c>
      <c r="E54" s="6" t="s">
        <v>62</v>
      </c>
      <c r="F54" s="5"/>
      <c r="G54" s="58">
        <v>354</v>
      </c>
      <c r="H54" s="70" t="str">
        <f t="shared" si="1"/>
        <v xml:space="preserve"> </v>
      </c>
      <c r="I54" s="12">
        <v>37.288135593219998</v>
      </c>
      <c r="J54" s="13">
        <v>62.711864406780002</v>
      </c>
    </row>
    <row r="55" spans="3:10" ht="24" x14ac:dyDescent="0.2">
      <c r="C55" s="90"/>
      <c r="D55" s="87"/>
      <c r="E55" s="1" t="s">
        <v>63</v>
      </c>
      <c r="F55" s="2"/>
      <c r="G55" s="59">
        <v>645</v>
      </c>
      <c r="H55" s="71" t="str">
        <f t="shared" si="1"/>
        <v xml:space="preserve"> </v>
      </c>
      <c r="I55" s="11">
        <v>46.046511627907002</v>
      </c>
      <c r="J55" s="8">
        <v>53.953488372092998</v>
      </c>
    </row>
    <row r="56" spans="3:10" ht="36" x14ac:dyDescent="0.2">
      <c r="C56" s="90"/>
      <c r="D56" s="87"/>
      <c r="E56" s="1" t="s">
        <v>64</v>
      </c>
      <c r="F56" s="2"/>
      <c r="G56" s="59">
        <v>166</v>
      </c>
      <c r="H56" s="71" t="str">
        <f t="shared" si="1"/>
        <v xml:space="preserve"> </v>
      </c>
      <c r="I56" s="11">
        <v>62.048192771083997</v>
      </c>
      <c r="J56" s="8">
        <v>37.951807228916003</v>
      </c>
    </row>
    <row r="57" spans="3:10" ht="36" x14ac:dyDescent="0.2">
      <c r="C57" s="90"/>
      <c r="D57" s="87"/>
      <c r="E57" s="1" t="s">
        <v>65</v>
      </c>
      <c r="F57" s="2"/>
      <c r="G57" s="59">
        <v>110</v>
      </c>
      <c r="H57" s="71" t="str">
        <f t="shared" si="1"/>
        <v xml:space="preserve"> </v>
      </c>
      <c r="I57" s="11">
        <v>63.636363636364003</v>
      </c>
      <c r="J57" s="8">
        <v>36.363636363635997</v>
      </c>
    </row>
    <row r="58" spans="3:10" ht="36" x14ac:dyDescent="0.2">
      <c r="C58" s="90"/>
      <c r="D58" s="87"/>
      <c r="E58" s="1" t="s">
        <v>66</v>
      </c>
      <c r="F58" s="2"/>
      <c r="G58" s="59">
        <v>239</v>
      </c>
      <c r="H58" s="71" t="str">
        <f t="shared" si="1"/>
        <v xml:space="preserve"> </v>
      </c>
      <c r="I58" s="11">
        <v>70.711297071130005</v>
      </c>
      <c r="J58" s="8">
        <v>29.288702928869998</v>
      </c>
    </row>
    <row r="59" spans="3:10" ht="24" x14ac:dyDescent="0.2">
      <c r="C59" s="90"/>
      <c r="D59" s="87"/>
      <c r="E59" s="1" t="s">
        <v>67</v>
      </c>
      <c r="F59" s="2"/>
      <c r="G59" s="59">
        <v>143</v>
      </c>
      <c r="H59" s="71" t="str">
        <f t="shared" si="1"/>
        <v xml:space="preserve"> </v>
      </c>
      <c r="I59" s="11">
        <v>77.622377622377996</v>
      </c>
      <c r="J59" s="8">
        <v>22.377622377622</v>
      </c>
    </row>
    <row r="60" spans="3:10" ht="24" x14ac:dyDescent="0.2">
      <c r="C60" s="90"/>
      <c r="D60" s="87"/>
      <c r="E60" s="1" t="s">
        <v>68</v>
      </c>
      <c r="F60" s="2"/>
      <c r="G60" s="59">
        <v>56</v>
      </c>
      <c r="H60" s="71" t="str">
        <f t="shared" si="1"/>
        <v xml:space="preserve"> </v>
      </c>
      <c r="I60" s="11">
        <v>42.857142857143003</v>
      </c>
      <c r="J60" s="8">
        <v>57.142857142856997</v>
      </c>
    </row>
    <row r="61" spans="3:10" ht="24" x14ac:dyDescent="0.2">
      <c r="C61" s="90"/>
      <c r="D61" s="87"/>
      <c r="E61" s="1" t="s">
        <v>69</v>
      </c>
      <c r="F61" s="2"/>
      <c r="G61" s="59">
        <v>51</v>
      </c>
      <c r="H61" s="71" t="str">
        <f t="shared" si="1"/>
        <v xml:space="preserve"> </v>
      </c>
      <c r="I61" s="11">
        <v>39.215686274509999</v>
      </c>
      <c r="J61" s="8">
        <v>60.784313725490001</v>
      </c>
    </row>
    <row r="62" spans="3:10" ht="24" x14ac:dyDescent="0.2">
      <c r="C62" s="90"/>
      <c r="D62" s="87"/>
      <c r="E62" s="1" t="s">
        <v>70</v>
      </c>
      <c r="F62" s="2"/>
      <c r="G62" s="59">
        <v>312</v>
      </c>
      <c r="H62" s="71" t="str">
        <f t="shared" si="1"/>
        <v xml:space="preserve"> </v>
      </c>
      <c r="I62" s="11">
        <v>69.230769230768999</v>
      </c>
      <c r="J62" s="8">
        <v>30.769230769231001</v>
      </c>
    </row>
    <row r="63" spans="3:10" x14ac:dyDescent="0.2">
      <c r="C63" s="90"/>
      <c r="D63" s="87"/>
      <c r="E63" s="1" t="s">
        <v>32</v>
      </c>
      <c r="F63" s="2"/>
      <c r="G63" s="59">
        <v>51</v>
      </c>
      <c r="H63" s="71" t="str">
        <f t="shared" si="1"/>
        <v xml:space="preserve"> </v>
      </c>
      <c r="I63" s="11">
        <v>54.901960784313999</v>
      </c>
      <c r="J63" s="8">
        <v>45.098039215686001</v>
      </c>
    </row>
    <row r="64" spans="3:10" ht="24" x14ac:dyDescent="0.2">
      <c r="C64" s="90"/>
      <c r="D64" s="87"/>
      <c r="E64" s="1" t="s">
        <v>71</v>
      </c>
      <c r="F64" s="2"/>
      <c r="G64" s="59">
        <v>1237</v>
      </c>
      <c r="H64" s="71" t="str">
        <f t="shared" si="1"/>
        <v xml:space="preserve"> </v>
      </c>
      <c r="I64" s="11">
        <v>51.980598221504003</v>
      </c>
      <c r="J64" s="8">
        <v>48.019401778495997</v>
      </c>
    </row>
    <row r="65" spans="3:10" ht="24" x14ac:dyDescent="0.2">
      <c r="C65" s="90"/>
      <c r="D65" s="87"/>
      <c r="E65" s="1" t="s">
        <v>72</v>
      </c>
      <c r="F65" s="2"/>
      <c r="G65" s="59">
        <v>1015</v>
      </c>
      <c r="H65" s="71" t="str">
        <f t="shared" si="1"/>
        <v xml:space="preserve"> </v>
      </c>
      <c r="I65" s="11">
        <v>47.783251231526997</v>
      </c>
      <c r="J65" s="8">
        <v>52.216748768473003</v>
      </c>
    </row>
    <row r="66" spans="3:10" x14ac:dyDescent="0.2">
      <c r="C66" s="90"/>
      <c r="D66" s="87"/>
      <c r="E66" s="1" t="s">
        <v>22</v>
      </c>
      <c r="F66" s="2"/>
      <c r="G66" s="59">
        <v>183</v>
      </c>
      <c r="H66" s="71" t="str">
        <f t="shared" si="1"/>
        <v xml:space="preserve"> </v>
      </c>
      <c r="I66" s="11">
        <v>32.786885245901999</v>
      </c>
      <c r="J66" s="8">
        <v>67.213114754098001</v>
      </c>
    </row>
    <row r="67" spans="3:10" x14ac:dyDescent="0.2">
      <c r="C67" s="91" t="s">
        <v>73</v>
      </c>
      <c r="D67" s="86" t="s">
        <v>17</v>
      </c>
      <c r="E67" s="6" t="s">
        <v>74</v>
      </c>
      <c r="F67" s="5"/>
      <c r="G67" s="58">
        <v>247</v>
      </c>
      <c r="H67" s="70" t="str">
        <f t="shared" si="1"/>
        <v xml:space="preserve"> </v>
      </c>
      <c r="I67" s="12">
        <v>52.226720647773</v>
      </c>
      <c r="J67" s="13">
        <v>47.773279352227</v>
      </c>
    </row>
    <row r="68" spans="3:10" x14ac:dyDescent="0.2">
      <c r="C68" s="90"/>
      <c r="D68" s="87"/>
      <c r="E68" s="1" t="s">
        <v>75</v>
      </c>
      <c r="F68" s="2"/>
      <c r="G68" s="59">
        <v>531</v>
      </c>
      <c r="H68" s="71" t="str">
        <f t="shared" si="1"/>
        <v xml:space="preserve"> </v>
      </c>
      <c r="I68" s="11">
        <v>60.828625235404999</v>
      </c>
      <c r="J68" s="8">
        <v>39.171374764595001</v>
      </c>
    </row>
    <row r="69" spans="3:10" x14ac:dyDescent="0.2">
      <c r="C69" s="90"/>
      <c r="D69" s="87"/>
      <c r="E69" s="1" t="s">
        <v>76</v>
      </c>
      <c r="F69" s="2"/>
      <c r="G69" s="59">
        <v>58</v>
      </c>
      <c r="H69" s="71" t="str">
        <f t="shared" si="1"/>
        <v xml:space="preserve"> </v>
      </c>
      <c r="I69" s="11">
        <v>1.7241379310339999</v>
      </c>
      <c r="J69" s="8">
        <v>98.275862068966006</v>
      </c>
    </row>
    <row r="70" spans="3:10" x14ac:dyDescent="0.2">
      <c r="C70" s="90"/>
      <c r="D70" s="87"/>
      <c r="E70" s="1" t="s">
        <v>77</v>
      </c>
      <c r="F70" s="2"/>
      <c r="G70" s="59">
        <v>400</v>
      </c>
      <c r="H70" s="71" t="str">
        <f t="shared" si="1"/>
        <v xml:space="preserve"> </v>
      </c>
      <c r="I70" s="11">
        <v>37.5</v>
      </c>
      <c r="J70" s="8">
        <v>62.5</v>
      </c>
    </row>
    <row r="71" spans="3:10" ht="24" x14ac:dyDescent="0.2">
      <c r="C71" s="90"/>
      <c r="D71" s="87"/>
      <c r="E71" s="1" t="s">
        <v>78</v>
      </c>
      <c r="F71" s="2"/>
      <c r="G71" s="59">
        <v>422</v>
      </c>
      <c r="H71" s="71" t="str">
        <f t="shared" si="1"/>
        <v xml:space="preserve"> </v>
      </c>
      <c r="I71" s="11">
        <v>43.601895734597001</v>
      </c>
      <c r="J71" s="8">
        <v>56.398104265402999</v>
      </c>
    </row>
    <row r="72" spans="3:10" ht="24" x14ac:dyDescent="0.2">
      <c r="C72" s="90"/>
      <c r="D72" s="87"/>
      <c r="E72" s="1" t="s">
        <v>79</v>
      </c>
      <c r="F72" s="2"/>
      <c r="G72" s="59">
        <v>102</v>
      </c>
      <c r="H72" s="71" t="str">
        <f t="shared" si="1"/>
        <v xml:space="preserve"> </v>
      </c>
      <c r="I72" s="11">
        <v>44.117647058823998</v>
      </c>
      <c r="J72" s="8">
        <v>55.882352941176002</v>
      </c>
    </row>
    <row r="73" spans="3:10" ht="24" x14ac:dyDescent="0.2">
      <c r="C73" s="90"/>
      <c r="D73" s="87"/>
      <c r="E73" s="1" t="s">
        <v>80</v>
      </c>
      <c r="F73" s="2"/>
      <c r="G73" s="59">
        <v>44</v>
      </c>
      <c r="H73" s="71" t="str">
        <f t="shared" si="1"/>
        <v>*</v>
      </c>
      <c r="I73" s="11">
        <v>75</v>
      </c>
      <c r="J73" s="8">
        <v>25</v>
      </c>
    </row>
    <row r="74" spans="3:10" ht="24" x14ac:dyDescent="0.2">
      <c r="C74" s="90"/>
      <c r="D74" s="87"/>
      <c r="E74" s="1" t="s">
        <v>81</v>
      </c>
      <c r="F74" s="2"/>
      <c r="G74" s="59">
        <v>99</v>
      </c>
      <c r="H74" s="71" t="str">
        <f t="shared" ref="H74:H78" si="2">IF(G74&lt;49,"*"," ")</f>
        <v xml:space="preserve"> </v>
      </c>
      <c r="I74" s="11">
        <v>54.545454545455001</v>
      </c>
      <c r="J74" s="8">
        <v>45.454545454544999</v>
      </c>
    </row>
    <row r="75" spans="3:10" ht="24" x14ac:dyDescent="0.2">
      <c r="C75" s="90"/>
      <c r="D75" s="87"/>
      <c r="E75" s="1" t="s">
        <v>82</v>
      </c>
      <c r="F75" s="2"/>
      <c r="G75" s="59">
        <v>128</v>
      </c>
      <c r="H75" s="71" t="str">
        <f t="shared" si="2"/>
        <v xml:space="preserve"> </v>
      </c>
      <c r="I75" s="11">
        <v>46.875</v>
      </c>
      <c r="J75" s="8">
        <v>53.125</v>
      </c>
    </row>
    <row r="76" spans="3:10" x14ac:dyDescent="0.2">
      <c r="C76" s="90"/>
      <c r="D76" s="87"/>
      <c r="E76" s="1" t="s">
        <v>83</v>
      </c>
      <c r="F76" s="2"/>
      <c r="G76" s="59">
        <v>47</v>
      </c>
      <c r="H76" s="71" t="str">
        <f t="shared" si="2"/>
        <v>*</v>
      </c>
      <c r="I76" s="11">
        <v>78.723404255318997</v>
      </c>
      <c r="J76" s="8">
        <v>21.276595744681</v>
      </c>
    </row>
    <row r="77" spans="3:10" ht="24" x14ac:dyDescent="0.2">
      <c r="C77" s="90"/>
      <c r="D77" s="87"/>
      <c r="E77" s="1" t="s">
        <v>84</v>
      </c>
      <c r="F77" s="2"/>
      <c r="G77" s="59">
        <v>151</v>
      </c>
      <c r="H77" s="71" t="str">
        <f t="shared" si="2"/>
        <v xml:space="preserve"> </v>
      </c>
      <c r="I77" s="11">
        <v>77.483443708609002</v>
      </c>
      <c r="J77" s="8">
        <v>22.516556291391002</v>
      </c>
    </row>
    <row r="78" spans="3:10" ht="24" x14ac:dyDescent="0.2">
      <c r="C78" s="90"/>
      <c r="D78" s="87"/>
      <c r="E78" s="1" t="s">
        <v>85</v>
      </c>
      <c r="F78" s="2"/>
      <c r="G78" s="59">
        <v>60</v>
      </c>
      <c r="H78" s="71" t="str">
        <f t="shared" si="2"/>
        <v xml:space="preserve"> </v>
      </c>
      <c r="I78" s="11">
        <v>75</v>
      </c>
      <c r="J78" s="8">
        <v>25</v>
      </c>
    </row>
    <row r="79" spans="3:10" x14ac:dyDescent="0.2">
      <c r="C79" s="90"/>
      <c r="D79" s="87"/>
      <c r="E79" s="1" t="s">
        <v>32</v>
      </c>
      <c r="F79" s="2"/>
      <c r="G79" s="59">
        <v>49</v>
      </c>
      <c r="H79" s="71" t="s">
        <v>676</v>
      </c>
      <c r="I79" s="11">
        <v>51.020408163265003</v>
      </c>
      <c r="J79" s="8">
        <v>48.979591836734997</v>
      </c>
    </row>
    <row r="80" spans="3:10" ht="24" x14ac:dyDescent="0.2">
      <c r="C80" s="90"/>
      <c r="D80" s="87"/>
      <c r="E80" s="1" t="s">
        <v>86</v>
      </c>
      <c r="F80" s="2"/>
      <c r="G80" s="59">
        <v>1336</v>
      </c>
      <c r="H80" s="71" t="str">
        <f t="shared" ref="H80:H111" si="3">IF(G80&lt;49,"*"," ")</f>
        <v xml:space="preserve"> </v>
      </c>
      <c r="I80" s="11">
        <v>50.598802395210001</v>
      </c>
      <c r="J80" s="8">
        <v>49.401197604789999</v>
      </c>
    </row>
    <row r="81" spans="3:10" ht="24" x14ac:dyDescent="0.2">
      <c r="C81" s="90"/>
      <c r="D81" s="87"/>
      <c r="E81" s="1" t="s">
        <v>87</v>
      </c>
      <c r="F81" s="2"/>
      <c r="G81" s="59">
        <v>311</v>
      </c>
      <c r="H81" s="71" t="str">
        <f t="shared" si="3"/>
        <v xml:space="preserve"> </v>
      </c>
      <c r="I81" s="11">
        <v>49.83922829582</v>
      </c>
      <c r="J81" s="8">
        <v>50.16077170418</v>
      </c>
    </row>
    <row r="82" spans="3:10" ht="24" x14ac:dyDescent="0.2">
      <c r="C82" s="90"/>
      <c r="D82" s="87"/>
      <c r="E82" s="1" t="s">
        <v>88</v>
      </c>
      <c r="F82" s="2"/>
      <c r="G82" s="59">
        <v>620</v>
      </c>
      <c r="H82" s="71" t="str">
        <f t="shared" si="3"/>
        <v xml:space="preserve"> </v>
      </c>
      <c r="I82" s="11">
        <v>48.387096774193999</v>
      </c>
      <c r="J82" s="8">
        <v>51.612903225806001</v>
      </c>
    </row>
    <row r="83" spans="3:10" x14ac:dyDescent="0.2">
      <c r="C83" s="90"/>
      <c r="D83" s="87"/>
      <c r="E83" s="1" t="s">
        <v>22</v>
      </c>
      <c r="F83" s="2"/>
      <c r="G83" s="59">
        <v>168</v>
      </c>
      <c r="H83" s="71" t="str">
        <f t="shared" si="3"/>
        <v xml:space="preserve"> </v>
      </c>
      <c r="I83" s="11">
        <v>33.928571428570997</v>
      </c>
      <c r="J83" s="8">
        <v>66.071428571428996</v>
      </c>
    </row>
    <row r="84" spans="3:10" ht="24" x14ac:dyDescent="0.2">
      <c r="C84" s="91" t="s">
        <v>89</v>
      </c>
      <c r="D84" s="86" t="s">
        <v>17</v>
      </c>
      <c r="E84" s="6" t="s">
        <v>90</v>
      </c>
      <c r="F84" s="5"/>
      <c r="G84" s="58">
        <v>166</v>
      </c>
      <c r="H84" s="70" t="str">
        <f t="shared" si="3"/>
        <v xml:space="preserve"> </v>
      </c>
      <c r="I84" s="12">
        <v>35.542168674698999</v>
      </c>
      <c r="J84" s="13">
        <v>64.457831325301001</v>
      </c>
    </row>
    <row r="85" spans="3:10" ht="48" x14ac:dyDescent="0.2">
      <c r="C85" s="90"/>
      <c r="D85" s="87"/>
      <c r="E85" s="1" t="s">
        <v>91</v>
      </c>
      <c r="F85" s="2"/>
      <c r="G85" s="59">
        <v>97</v>
      </c>
      <c r="H85" s="71" t="str">
        <f t="shared" si="3"/>
        <v xml:space="preserve"> </v>
      </c>
      <c r="I85" s="11">
        <v>45.360824742268001</v>
      </c>
      <c r="J85" s="8">
        <v>54.639175257731999</v>
      </c>
    </row>
    <row r="86" spans="3:10" ht="36" x14ac:dyDescent="0.2">
      <c r="C86" s="90"/>
      <c r="D86" s="87"/>
      <c r="E86" s="1" t="s">
        <v>92</v>
      </c>
      <c r="F86" s="2"/>
      <c r="G86" s="59">
        <v>88</v>
      </c>
      <c r="H86" s="71" t="str">
        <f t="shared" si="3"/>
        <v xml:space="preserve"> </v>
      </c>
      <c r="I86" s="11">
        <v>52.272727272727003</v>
      </c>
      <c r="J86" s="8">
        <v>47.727272727272997</v>
      </c>
    </row>
    <row r="87" spans="3:10" ht="48" x14ac:dyDescent="0.2">
      <c r="C87" s="90"/>
      <c r="D87" s="87"/>
      <c r="E87" s="1" t="s">
        <v>93</v>
      </c>
      <c r="F87" s="2"/>
      <c r="G87" s="59">
        <v>157</v>
      </c>
      <c r="H87" s="71" t="str">
        <f t="shared" si="3"/>
        <v xml:space="preserve"> </v>
      </c>
      <c r="I87" s="11">
        <v>54.140127388534999</v>
      </c>
      <c r="J87" s="8">
        <v>45.859872611465001</v>
      </c>
    </row>
    <row r="88" spans="3:10" x14ac:dyDescent="0.2">
      <c r="C88" s="90"/>
      <c r="D88" s="87"/>
      <c r="E88" s="1" t="s">
        <v>94</v>
      </c>
      <c r="F88" s="2"/>
      <c r="G88" s="59">
        <v>9</v>
      </c>
      <c r="H88" s="71" t="str">
        <f t="shared" si="3"/>
        <v>*</v>
      </c>
      <c r="I88" s="11">
        <v>77.777777777777999</v>
      </c>
      <c r="J88" s="8">
        <v>22.222222222222001</v>
      </c>
    </row>
    <row r="89" spans="3:10" x14ac:dyDescent="0.2">
      <c r="C89" s="90"/>
      <c r="D89" s="87"/>
      <c r="E89" s="1" t="s">
        <v>95</v>
      </c>
      <c r="F89" s="2"/>
      <c r="G89" s="59">
        <v>5</v>
      </c>
      <c r="H89" s="71" t="str">
        <f t="shared" si="3"/>
        <v>*</v>
      </c>
      <c r="I89" s="11">
        <v>60</v>
      </c>
      <c r="J89" s="8">
        <v>40</v>
      </c>
    </row>
    <row r="90" spans="3:10" x14ac:dyDescent="0.2">
      <c r="C90" s="90"/>
      <c r="D90" s="87"/>
      <c r="E90" s="1" t="s">
        <v>32</v>
      </c>
      <c r="F90" s="2"/>
      <c r="G90" s="59">
        <v>41</v>
      </c>
      <c r="H90" s="71" t="str">
        <f t="shared" si="3"/>
        <v>*</v>
      </c>
      <c r="I90" s="11">
        <v>51.219512195122</v>
      </c>
      <c r="J90" s="8">
        <v>48.780487804878</v>
      </c>
    </row>
    <row r="91" spans="3:10" ht="24" x14ac:dyDescent="0.2">
      <c r="C91" s="90"/>
      <c r="D91" s="87"/>
      <c r="E91" s="1" t="s">
        <v>96</v>
      </c>
      <c r="F91" s="2"/>
      <c r="G91" s="59">
        <v>455</v>
      </c>
      <c r="H91" s="71" t="str">
        <f t="shared" si="3"/>
        <v xml:space="preserve"> </v>
      </c>
      <c r="I91" s="11">
        <v>44.175824175823998</v>
      </c>
      <c r="J91" s="8">
        <v>55.824175824176002</v>
      </c>
    </row>
    <row r="92" spans="3:10" ht="24" x14ac:dyDescent="0.2">
      <c r="C92" s="90"/>
      <c r="D92" s="87"/>
      <c r="E92" s="1" t="s">
        <v>87</v>
      </c>
      <c r="F92" s="2"/>
      <c r="G92" s="59">
        <v>623</v>
      </c>
      <c r="H92" s="71" t="str">
        <f t="shared" si="3"/>
        <v xml:space="preserve"> </v>
      </c>
      <c r="I92" s="11">
        <v>51.203852327447997</v>
      </c>
      <c r="J92" s="8">
        <v>48.796147672552003</v>
      </c>
    </row>
    <row r="93" spans="3:10" ht="24" x14ac:dyDescent="0.2">
      <c r="C93" s="90"/>
      <c r="D93" s="87"/>
      <c r="E93" s="1" t="s">
        <v>88</v>
      </c>
      <c r="F93" s="2"/>
      <c r="G93" s="59">
        <v>1112</v>
      </c>
      <c r="H93" s="71" t="str">
        <f t="shared" si="3"/>
        <v xml:space="preserve"> </v>
      </c>
      <c r="I93" s="11">
        <v>51.888489208632997</v>
      </c>
      <c r="J93" s="8">
        <v>48.111510791367003</v>
      </c>
    </row>
    <row r="94" spans="3:10" x14ac:dyDescent="0.2">
      <c r="C94" s="90"/>
      <c r="D94" s="87"/>
      <c r="E94" s="1" t="s">
        <v>22</v>
      </c>
      <c r="F94" s="2"/>
      <c r="G94" s="59">
        <v>245</v>
      </c>
      <c r="H94" s="71" t="str">
        <f t="shared" si="3"/>
        <v xml:space="preserve"> </v>
      </c>
      <c r="I94" s="11">
        <v>37.142857142856997</v>
      </c>
      <c r="J94" s="8">
        <v>62.857142857143003</v>
      </c>
    </row>
    <row r="95" spans="3:10" x14ac:dyDescent="0.2">
      <c r="C95" s="91" t="s">
        <v>97</v>
      </c>
      <c r="D95" s="86" t="s">
        <v>17</v>
      </c>
      <c r="E95" s="6" t="s">
        <v>98</v>
      </c>
      <c r="F95" s="5"/>
      <c r="G95" s="58">
        <v>83</v>
      </c>
      <c r="H95" s="70" t="str">
        <f t="shared" si="3"/>
        <v xml:space="preserve"> </v>
      </c>
      <c r="I95" s="12">
        <v>66.265060240964004</v>
      </c>
      <c r="J95" s="13">
        <v>33.734939759036003</v>
      </c>
    </row>
    <row r="96" spans="3:10" x14ac:dyDescent="0.2">
      <c r="C96" s="90"/>
      <c r="D96" s="87"/>
      <c r="E96" s="1" t="s">
        <v>99</v>
      </c>
      <c r="F96" s="2"/>
      <c r="G96" s="59">
        <v>401</v>
      </c>
      <c r="H96" s="71" t="str">
        <f t="shared" si="3"/>
        <v xml:space="preserve"> </v>
      </c>
      <c r="I96" s="11">
        <v>54.613466334164997</v>
      </c>
      <c r="J96" s="8">
        <v>45.386533665835003</v>
      </c>
    </row>
    <row r="97" spans="3:10" x14ac:dyDescent="0.2">
      <c r="C97" s="90"/>
      <c r="D97" s="87"/>
      <c r="E97" s="1" t="s">
        <v>100</v>
      </c>
      <c r="F97" s="2"/>
      <c r="G97" s="59">
        <v>686</v>
      </c>
      <c r="H97" s="71" t="str">
        <f t="shared" si="3"/>
        <v xml:space="preserve"> </v>
      </c>
      <c r="I97" s="11">
        <v>50.437317784256997</v>
      </c>
      <c r="J97" s="8">
        <v>49.562682215743003</v>
      </c>
    </row>
    <row r="98" spans="3:10" x14ac:dyDescent="0.2">
      <c r="C98" s="90"/>
      <c r="D98" s="87"/>
      <c r="E98" s="1" t="s">
        <v>101</v>
      </c>
      <c r="F98" s="2"/>
      <c r="G98" s="59">
        <v>1118</v>
      </c>
      <c r="H98" s="71" t="str">
        <f t="shared" si="3"/>
        <v xml:space="preserve"> </v>
      </c>
      <c r="I98" s="11">
        <v>45.974955277280998</v>
      </c>
      <c r="J98" s="8">
        <v>54.025044722719002</v>
      </c>
    </row>
    <row r="99" spans="3:10" x14ac:dyDescent="0.2">
      <c r="C99" s="90"/>
      <c r="D99" s="87"/>
      <c r="E99" s="1" t="s">
        <v>22</v>
      </c>
      <c r="F99" s="2"/>
      <c r="G99" s="59">
        <v>147</v>
      </c>
      <c r="H99" s="71" t="str">
        <f t="shared" si="3"/>
        <v xml:space="preserve"> </v>
      </c>
      <c r="I99" s="11">
        <v>36.734693877551003</v>
      </c>
      <c r="J99" s="8">
        <v>63.265306122448997</v>
      </c>
    </row>
    <row r="100" spans="3:10" x14ac:dyDescent="0.2">
      <c r="C100" s="91" t="s">
        <v>102</v>
      </c>
      <c r="D100" s="86" t="s">
        <v>17</v>
      </c>
      <c r="E100" s="6" t="s">
        <v>103</v>
      </c>
      <c r="F100" s="5"/>
      <c r="G100" s="58">
        <v>562</v>
      </c>
      <c r="H100" s="70" t="str">
        <f t="shared" si="3"/>
        <v xml:space="preserve"> </v>
      </c>
      <c r="I100" s="12">
        <v>48.042704626335002</v>
      </c>
      <c r="J100" s="13">
        <v>51.957295373664998</v>
      </c>
    </row>
    <row r="101" spans="3:10" x14ac:dyDescent="0.2">
      <c r="C101" s="90"/>
      <c r="D101" s="87"/>
      <c r="E101" s="1" t="s">
        <v>104</v>
      </c>
      <c r="F101" s="2"/>
      <c r="G101" s="59">
        <v>1221</v>
      </c>
      <c r="H101" s="71" t="str">
        <f t="shared" si="3"/>
        <v xml:space="preserve"> </v>
      </c>
      <c r="I101" s="11">
        <v>48.730548730549003</v>
      </c>
      <c r="J101" s="8">
        <v>51.269451269450997</v>
      </c>
    </row>
    <row r="102" spans="3:10" x14ac:dyDescent="0.2">
      <c r="C102" s="90"/>
      <c r="D102" s="87"/>
      <c r="E102" s="1" t="s">
        <v>105</v>
      </c>
      <c r="F102" s="2"/>
      <c r="G102" s="59">
        <v>430</v>
      </c>
      <c r="H102" s="71" t="str">
        <f t="shared" si="3"/>
        <v xml:space="preserve"> </v>
      </c>
      <c r="I102" s="11">
        <v>54.883720930232997</v>
      </c>
      <c r="J102" s="8">
        <v>45.116279069767003</v>
      </c>
    </row>
    <row r="103" spans="3:10" x14ac:dyDescent="0.2">
      <c r="C103" s="90"/>
      <c r="D103" s="87"/>
      <c r="E103" s="1" t="s">
        <v>106</v>
      </c>
      <c r="F103" s="2"/>
      <c r="G103" s="59">
        <v>63</v>
      </c>
      <c r="H103" s="71" t="str">
        <f t="shared" si="3"/>
        <v xml:space="preserve"> </v>
      </c>
      <c r="I103" s="11">
        <v>39.682539682540003</v>
      </c>
      <c r="J103" s="8">
        <v>60.317460317459997</v>
      </c>
    </row>
    <row r="104" spans="3:10" x14ac:dyDescent="0.2">
      <c r="C104" s="90"/>
      <c r="D104" s="87"/>
      <c r="E104" s="1" t="s">
        <v>22</v>
      </c>
      <c r="F104" s="2"/>
      <c r="G104" s="59">
        <v>159</v>
      </c>
      <c r="H104" s="71" t="str">
        <f t="shared" si="3"/>
        <v xml:space="preserve"> </v>
      </c>
      <c r="I104" s="11">
        <v>38.993710691823999</v>
      </c>
      <c r="J104" s="8">
        <v>61.006289308176001</v>
      </c>
    </row>
    <row r="105" spans="3:10" x14ac:dyDescent="0.2">
      <c r="C105" s="90"/>
      <c r="D105" s="87"/>
      <c r="E105" s="1" t="s">
        <v>107</v>
      </c>
      <c r="F105" s="2"/>
      <c r="G105" s="59">
        <v>1783</v>
      </c>
      <c r="H105" s="71" t="str">
        <f t="shared" si="3"/>
        <v xml:space="preserve"> </v>
      </c>
      <c r="I105" s="11">
        <v>48.513740886146998</v>
      </c>
      <c r="J105" s="8">
        <v>51.486259113853002</v>
      </c>
    </row>
    <row r="106" spans="3:10" x14ac:dyDescent="0.2">
      <c r="C106" s="90"/>
      <c r="D106" s="87"/>
      <c r="E106" s="1" t="s">
        <v>108</v>
      </c>
      <c r="F106" s="2"/>
      <c r="G106" s="59">
        <v>493</v>
      </c>
      <c r="H106" s="71" t="str">
        <f t="shared" si="3"/>
        <v xml:space="preserve"> </v>
      </c>
      <c r="I106" s="11">
        <v>52.941176470587997</v>
      </c>
      <c r="J106" s="8">
        <v>47.058823529412003</v>
      </c>
    </row>
    <row r="107" spans="3:10" x14ac:dyDescent="0.2">
      <c r="C107" s="91" t="s">
        <v>109</v>
      </c>
      <c r="D107" s="86" t="s">
        <v>17</v>
      </c>
      <c r="E107" s="6" t="s">
        <v>110</v>
      </c>
      <c r="F107" s="5"/>
      <c r="G107" s="58">
        <v>551</v>
      </c>
      <c r="H107" s="70" t="str">
        <f t="shared" si="3"/>
        <v xml:space="preserve"> </v>
      </c>
      <c r="I107" s="12">
        <v>56.624319419237999</v>
      </c>
      <c r="J107" s="13">
        <v>43.375680580762001</v>
      </c>
    </row>
    <row r="108" spans="3:10" ht="24" x14ac:dyDescent="0.2">
      <c r="C108" s="90"/>
      <c r="D108" s="87"/>
      <c r="E108" s="1" t="s">
        <v>111</v>
      </c>
      <c r="F108" s="2"/>
      <c r="G108" s="59">
        <v>298</v>
      </c>
      <c r="H108" s="71" t="str">
        <f t="shared" si="3"/>
        <v xml:space="preserve"> </v>
      </c>
      <c r="I108" s="11">
        <v>55.03355704698</v>
      </c>
      <c r="J108" s="8">
        <v>44.96644295302</v>
      </c>
    </row>
    <row r="109" spans="3:10" ht="24" x14ac:dyDescent="0.2">
      <c r="C109" s="90"/>
      <c r="D109" s="87"/>
      <c r="E109" s="1" t="s">
        <v>112</v>
      </c>
      <c r="F109" s="2"/>
      <c r="G109" s="59">
        <v>954</v>
      </c>
      <c r="H109" s="71" t="str">
        <f t="shared" si="3"/>
        <v xml:space="preserve"> </v>
      </c>
      <c r="I109" s="11">
        <v>51.048218029349997</v>
      </c>
      <c r="J109" s="8">
        <v>48.951781970650003</v>
      </c>
    </row>
    <row r="110" spans="3:10" x14ac:dyDescent="0.2">
      <c r="C110" s="90"/>
      <c r="D110" s="87"/>
      <c r="E110" s="1" t="s">
        <v>113</v>
      </c>
      <c r="F110" s="2"/>
      <c r="G110" s="59">
        <v>616</v>
      </c>
      <c r="H110" s="71" t="str">
        <f t="shared" si="3"/>
        <v xml:space="preserve"> </v>
      </c>
      <c r="I110" s="11">
        <v>59.415584415584</v>
      </c>
      <c r="J110" s="8">
        <v>40.584415584416</v>
      </c>
    </row>
    <row r="111" spans="3:10" x14ac:dyDescent="0.2">
      <c r="C111" s="90"/>
      <c r="D111" s="87"/>
      <c r="E111" s="1" t="s">
        <v>114</v>
      </c>
      <c r="F111" s="2"/>
      <c r="G111" s="59">
        <v>986</v>
      </c>
      <c r="H111" s="71" t="str">
        <f t="shared" si="3"/>
        <v xml:space="preserve"> </v>
      </c>
      <c r="I111" s="11">
        <v>43.002028397566001</v>
      </c>
      <c r="J111" s="8">
        <v>56.997971602433999</v>
      </c>
    </row>
    <row r="112" spans="3:10" ht="24" x14ac:dyDescent="0.2">
      <c r="C112" s="90"/>
      <c r="D112" s="87"/>
      <c r="E112" s="1" t="s">
        <v>115</v>
      </c>
      <c r="F112" s="2"/>
      <c r="G112" s="59">
        <v>938</v>
      </c>
      <c r="H112" s="71" t="str">
        <f t="shared" ref="H112:H140" si="4">IF(G112&lt;49,"*"," ")</f>
        <v xml:space="preserve"> </v>
      </c>
      <c r="I112" s="11">
        <v>39.232409381662997</v>
      </c>
      <c r="J112" s="8">
        <v>60.767590618337003</v>
      </c>
    </row>
    <row r="113" spans="3:10" ht="24" x14ac:dyDescent="0.2">
      <c r="C113" s="90"/>
      <c r="D113" s="87"/>
      <c r="E113" s="1" t="s">
        <v>116</v>
      </c>
      <c r="F113" s="2"/>
      <c r="G113" s="59">
        <v>771</v>
      </c>
      <c r="H113" s="71" t="str">
        <f t="shared" si="4"/>
        <v xml:space="preserve"> </v>
      </c>
      <c r="I113" s="11">
        <v>41.245136186769997</v>
      </c>
      <c r="J113" s="8">
        <v>58.754863813230003</v>
      </c>
    </row>
    <row r="114" spans="3:10" ht="24" x14ac:dyDescent="0.2">
      <c r="C114" s="90"/>
      <c r="D114" s="87"/>
      <c r="E114" s="1" t="s">
        <v>117</v>
      </c>
      <c r="F114" s="2"/>
      <c r="G114" s="59">
        <v>223</v>
      </c>
      <c r="H114" s="71" t="str">
        <f t="shared" si="4"/>
        <v xml:space="preserve"> </v>
      </c>
      <c r="I114" s="11">
        <v>59.641255605380998</v>
      </c>
      <c r="J114" s="8">
        <v>40.358744394619002</v>
      </c>
    </row>
    <row r="115" spans="3:10" x14ac:dyDescent="0.2">
      <c r="C115" s="90"/>
      <c r="D115" s="87"/>
      <c r="E115" s="1" t="s">
        <v>118</v>
      </c>
      <c r="F115" s="2"/>
      <c r="G115" s="59">
        <v>710</v>
      </c>
      <c r="H115" s="71" t="str">
        <f t="shared" si="4"/>
        <v xml:space="preserve"> </v>
      </c>
      <c r="I115" s="11">
        <v>49.154929577464998</v>
      </c>
      <c r="J115" s="8">
        <v>50.845070422535002</v>
      </c>
    </row>
    <row r="116" spans="3:10" x14ac:dyDescent="0.2">
      <c r="C116" s="90"/>
      <c r="D116" s="87"/>
      <c r="E116" s="1" t="s">
        <v>119</v>
      </c>
      <c r="F116" s="2"/>
      <c r="G116" s="59">
        <v>565</v>
      </c>
      <c r="H116" s="71" t="str">
        <f t="shared" si="4"/>
        <v xml:space="preserve"> </v>
      </c>
      <c r="I116" s="11">
        <v>43.53982300885</v>
      </c>
      <c r="J116" s="8">
        <v>56.46017699115</v>
      </c>
    </row>
    <row r="117" spans="3:10" x14ac:dyDescent="0.2">
      <c r="C117" s="90"/>
      <c r="D117" s="87"/>
      <c r="E117" s="1" t="s">
        <v>120</v>
      </c>
      <c r="F117" s="2"/>
      <c r="G117" s="59">
        <v>443</v>
      </c>
      <c r="H117" s="71" t="str">
        <f t="shared" si="4"/>
        <v xml:space="preserve"> </v>
      </c>
      <c r="I117" s="11">
        <v>43.792325056433</v>
      </c>
      <c r="J117" s="8">
        <v>56.207674943567</v>
      </c>
    </row>
    <row r="118" spans="3:10" x14ac:dyDescent="0.2">
      <c r="C118" s="90"/>
      <c r="D118" s="87"/>
      <c r="E118" s="1" t="s">
        <v>121</v>
      </c>
      <c r="F118" s="2"/>
      <c r="G118" s="59">
        <v>977</v>
      </c>
      <c r="H118" s="71" t="str">
        <f t="shared" si="4"/>
        <v xml:space="preserve"> </v>
      </c>
      <c r="I118" s="11">
        <v>41.14636642784</v>
      </c>
      <c r="J118" s="8">
        <v>58.85363357216</v>
      </c>
    </row>
    <row r="119" spans="3:10" x14ac:dyDescent="0.2">
      <c r="C119" s="90"/>
      <c r="D119" s="87"/>
      <c r="E119" s="1" t="s">
        <v>122</v>
      </c>
      <c r="F119" s="2"/>
      <c r="G119" s="59">
        <v>179</v>
      </c>
      <c r="H119" s="71" t="str">
        <f t="shared" si="4"/>
        <v xml:space="preserve"> </v>
      </c>
      <c r="I119" s="11">
        <v>44.134078212291001</v>
      </c>
      <c r="J119" s="8">
        <v>55.865921787708999</v>
      </c>
    </row>
    <row r="120" spans="3:10" x14ac:dyDescent="0.2">
      <c r="C120" s="90"/>
      <c r="D120" s="87"/>
      <c r="E120" s="1" t="s">
        <v>32</v>
      </c>
      <c r="F120" s="2"/>
      <c r="G120" s="59">
        <v>22</v>
      </c>
      <c r="H120" s="71" t="str">
        <f t="shared" si="4"/>
        <v>*</v>
      </c>
      <c r="I120" s="11">
        <v>59.090909090909001</v>
      </c>
      <c r="J120" s="8">
        <v>40.909090909090999</v>
      </c>
    </row>
    <row r="121" spans="3:10" x14ac:dyDescent="0.2">
      <c r="C121" s="90"/>
      <c r="D121" s="87"/>
      <c r="E121" s="1" t="s">
        <v>22</v>
      </c>
      <c r="F121" s="2"/>
      <c r="G121" s="59">
        <v>13</v>
      </c>
      <c r="H121" s="71" t="str">
        <f t="shared" si="4"/>
        <v>*</v>
      </c>
      <c r="I121" s="11">
        <v>53.846153846154003</v>
      </c>
      <c r="J121" s="8">
        <v>46.153846153845997</v>
      </c>
    </row>
    <row r="122" spans="3:10" ht="24" x14ac:dyDescent="0.2">
      <c r="C122" s="91" t="s">
        <v>123</v>
      </c>
      <c r="D122" s="86" t="s">
        <v>17</v>
      </c>
      <c r="E122" s="6" t="s">
        <v>124</v>
      </c>
      <c r="F122" s="5"/>
      <c r="G122" s="58">
        <v>55</v>
      </c>
      <c r="H122" s="70" t="str">
        <f t="shared" si="4"/>
        <v xml:space="preserve"> </v>
      </c>
      <c r="I122" s="12">
        <v>63.636363636364003</v>
      </c>
      <c r="J122" s="13">
        <v>36.363636363635997</v>
      </c>
    </row>
    <row r="123" spans="3:10" ht="24" x14ac:dyDescent="0.2">
      <c r="C123" s="92"/>
      <c r="D123" s="87"/>
      <c r="E123" s="1" t="s">
        <v>125</v>
      </c>
      <c r="F123" s="2"/>
      <c r="G123" s="59">
        <v>205</v>
      </c>
      <c r="H123" s="71" t="str">
        <f t="shared" si="4"/>
        <v xml:space="preserve"> </v>
      </c>
      <c r="I123" s="11">
        <v>62.439024390244001</v>
      </c>
      <c r="J123" s="8">
        <v>37.560975609755999</v>
      </c>
    </row>
    <row r="124" spans="3:10" ht="24" x14ac:dyDescent="0.2">
      <c r="C124" s="92"/>
      <c r="D124" s="87"/>
      <c r="E124" s="1" t="s">
        <v>126</v>
      </c>
      <c r="F124" s="2"/>
      <c r="G124" s="59">
        <v>114</v>
      </c>
      <c r="H124" s="71" t="str">
        <f t="shared" si="4"/>
        <v xml:space="preserve"> </v>
      </c>
      <c r="I124" s="11">
        <v>46.491228070174998</v>
      </c>
      <c r="J124" s="8">
        <v>53.508771929825002</v>
      </c>
    </row>
    <row r="125" spans="3:10" ht="24" x14ac:dyDescent="0.2">
      <c r="C125" s="92"/>
      <c r="D125" s="87"/>
      <c r="E125" s="1" t="s">
        <v>127</v>
      </c>
      <c r="F125" s="2"/>
      <c r="G125" s="59">
        <v>187</v>
      </c>
      <c r="H125" s="71" t="str">
        <f t="shared" si="4"/>
        <v xml:space="preserve"> </v>
      </c>
      <c r="I125" s="11">
        <v>58.823529411765001</v>
      </c>
      <c r="J125" s="8">
        <v>41.176470588234999</v>
      </c>
    </row>
    <row r="126" spans="3:10" ht="24" x14ac:dyDescent="0.2">
      <c r="C126" s="92"/>
      <c r="D126" s="87"/>
      <c r="E126" s="1" t="s">
        <v>128</v>
      </c>
      <c r="F126" s="2"/>
      <c r="G126" s="59">
        <v>1599</v>
      </c>
      <c r="H126" s="71" t="str">
        <f t="shared" si="4"/>
        <v xml:space="preserve"> </v>
      </c>
      <c r="I126" s="11">
        <v>45.403377110694002</v>
      </c>
      <c r="J126" s="8">
        <v>54.596622889305998</v>
      </c>
    </row>
    <row r="127" spans="3:10" ht="24" x14ac:dyDescent="0.2">
      <c r="C127" s="92"/>
      <c r="D127" s="87"/>
      <c r="E127" s="1" t="s">
        <v>129</v>
      </c>
      <c r="F127" s="2"/>
      <c r="G127" s="59">
        <v>1199</v>
      </c>
      <c r="H127" s="71" t="str">
        <f t="shared" si="4"/>
        <v xml:space="preserve"> </v>
      </c>
      <c r="I127" s="11">
        <v>45.12093411176</v>
      </c>
      <c r="J127" s="8">
        <v>54.87906588824</v>
      </c>
    </row>
    <row r="128" spans="3:10" ht="24" x14ac:dyDescent="0.2">
      <c r="C128" s="92"/>
      <c r="D128" s="87"/>
      <c r="E128" s="1" t="s">
        <v>130</v>
      </c>
      <c r="F128" s="2"/>
      <c r="G128" s="59">
        <v>950</v>
      </c>
      <c r="H128" s="71" t="str">
        <f t="shared" si="4"/>
        <v xml:space="preserve"> </v>
      </c>
      <c r="I128" s="11">
        <v>40.105263157895003</v>
      </c>
      <c r="J128" s="8">
        <v>59.894736842104997</v>
      </c>
    </row>
    <row r="129" spans="2:10" x14ac:dyDescent="0.2">
      <c r="C129" s="92"/>
      <c r="D129" s="87"/>
      <c r="E129" s="1" t="s">
        <v>131</v>
      </c>
      <c r="F129" s="2"/>
      <c r="G129" s="59">
        <v>424</v>
      </c>
      <c r="H129" s="71" t="str">
        <f t="shared" si="4"/>
        <v xml:space="preserve"> </v>
      </c>
      <c r="I129" s="11">
        <v>48.113207547169999</v>
      </c>
      <c r="J129" s="8">
        <v>51.886792452830001</v>
      </c>
    </row>
    <row r="130" spans="2:10" ht="24" x14ac:dyDescent="0.2">
      <c r="C130" s="92"/>
      <c r="D130" s="87"/>
      <c r="E130" s="1" t="s">
        <v>132</v>
      </c>
      <c r="F130" s="2"/>
      <c r="G130" s="59">
        <v>213</v>
      </c>
      <c r="H130" s="71" t="str">
        <f t="shared" si="4"/>
        <v xml:space="preserve"> </v>
      </c>
      <c r="I130" s="11">
        <v>42.253521126761001</v>
      </c>
      <c r="J130" s="8">
        <v>57.746478873238999</v>
      </c>
    </row>
    <row r="131" spans="2:10" ht="24" x14ac:dyDescent="0.2">
      <c r="C131" s="92"/>
      <c r="D131" s="87"/>
      <c r="E131" s="1" t="s">
        <v>133</v>
      </c>
      <c r="F131" s="2"/>
      <c r="G131" s="59">
        <v>214</v>
      </c>
      <c r="H131" s="71" t="str">
        <f t="shared" si="4"/>
        <v xml:space="preserve"> </v>
      </c>
      <c r="I131" s="11">
        <v>46.728971962617003</v>
      </c>
      <c r="J131" s="8">
        <v>53.271028037382997</v>
      </c>
    </row>
    <row r="132" spans="2:10" ht="24" x14ac:dyDescent="0.2">
      <c r="C132" s="92"/>
      <c r="D132" s="87"/>
      <c r="E132" s="1" t="s">
        <v>134</v>
      </c>
      <c r="F132" s="2"/>
      <c r="G132" s="59">
        <v>15</v>
      </c>
      <c r="H132" s="71" t="str">
        <f t="shared" si="4"/>
        <v>*</v>
      </c>
      <c r="I132" s="11">
        <v>53.333333333333002</v>
      </c>
      <c r="J132" s="8">
        <v>46.666666666666998</v>
      </c>
    </row>
    <row r="133" spans="2:10" ht="24" x14ac:dyDescent="0.2">
      <c r="C133" s="92"/>
      <c r="D133" s="87"/>
      <c r="E133" s="1" t="s">
        <v>135</v>
      </c>
      <c r="F133" s="2"/>
      <c r="G133" s="59">
        <v>587</v>
      </c>
      <c r="H133" s="71" t="str">
        <f t="shared" si="4"/>
        <v xml:space="preserve"> </v>
      </c>
      <c r="I133" s="11">
        <v>38.330494037478999</v>
      </c>
      <c r="J133" s="8">
        <v>61.669505962521001</v>
      </c>
    </row>
    <row r="134" spans="2:10" x14ac:dyDescent="0.2">
      <c r="C134" s="92"/>
      <c r="D134" s="87"/>
      <c r="E134" s="1" t="s">
        <v>136</v>
      </c>
      <c r="F134" s="2"/>
      <c r="G134" s="59">
        <v>63</v>
      </c>
      <c r="H134" s="71" t="str">
        <f t="shared" si="4"/>
        <v xml:space="preserve"> </v>
      </c>
      <c r="I134" s="11">
        <v>41.269841269841002</v>
      </c>
      <c r="J134" s="8">
        <v>58.730158730158998</v>
      </c>
    </row>
    <row r="135" spans="2:10" x14ac:dyDescent="0.2">
      <c r="C135" s="92"/>
      <c r="D135" s="87"/>
      <c r="E135" s="1" t="s">
        <v>137</v>
      </c>
      <c r="F135" s="2"/>
      <c r="G135" s="59">
        <v>290</v>
      </c>
      <c r="H135" s="71" t="str">
        <f t="shared" si="4"/>
        <v xml:space="preserve"> </v>
      </c>
      <c r="I135" s="11">
        <v>60</v>
      </c>
      <c r="J135" s="8">
        <v>40</v>
      </c>
    </row>
    <row r="136" spans="2:10" x14ac:dyDescent="0.2">
      <c r="C136" s="92"/>
      <c r="D136" s="87"/>
      <c r="E136" s="1" t="s">
        <v>22</v>
      </c>
      <c r="F136" s="2"/>
      <c r="G136" s="59">
        <v>42</v>
      </c>
      <c r="H136" s="66" t="str">
        <f t="shared" si="4"/>
        <v>*</v>
      </c>
      <c r="I136" s="11">
        <v>40.476190476189998</v>
      </c>
      <c r="J136" s="8">
        <v>59.523809523810002</v>
      </c>
    </row>
    <row r="137" spans="2:10" ht="24" x14ac:dyDescent="0.2">
      <c r="C137" s="92"/>
      <c r="D137" s="87"/>
      <c r="E137" s="1" t="s">
        <v>138</v>
      </c>
      <c r="F137" s="2"/>
      <c r="G137" s="59">
        <v>246</v>
      </c>
      <c r="H137" s="71" t="str">
        <f t="shared" si="4"/>
        <v xml:space="preserve"> </v>
      </c>
      <c r="I137" s="11">
        <v>62.601626016259999</v>
      </c>
      <c r="J137" s="8">
        <v>37.398373983740001</v>
      </c>
    </row>
    <row r="138" spans="2:10" ht="24" x14ac:dyDescent="0.2">
      <c r="C138" s="92"/>
      <c r="D138" s="87"/>
      <c r="E138" s="1" t="s">
        <v>139</v>
      </c>
      <c r="F138" s="2"/>
      <c r="G138" s="59">
        <v>248</v>
      </c>
      <c r="H138" s="71" t="str">
        <f t="shared" si="4"/>
        <v xml:space="preserve"> </v>
      </c>
      <c r="I138" s="11">
        <v>56.451612903226</v>
      </c>
      <c r="J138" s="8">
        <v>43.548387096774</v>
      </c>
    </row>
    <row r="139" spans="2:10" ht="24" x14ac:dyDescent="0.2">
      <c r="C139" s="92"/>
      <c r="D139" s="87"/>
      <c r="E139" s="1" t="s">
        <v>140</v>
      </c>
      <c r="F139" s="2"/>
      <c r="G139" s="59">
        <v>1582</v>
      </c>
      <c r="H139" s="71" t="str">
        <f t="shared" si="4"/>
        <v xml:space="preserve"> </v>
      </c>
      <c r="I139" s="11">
        <v>44.943109987358</v>
      </c>
      <c r="J139" s="8">
        <v>55.056890012642</v>
      </c>
    </row>
    <row r="140" spans="2:10" ht="24" x14ac:dyDescent="0.2">
      <c r="C140" s="93"/>
      <c r="D140" s="88"/>
      <c r="E140" s="27" t="s">
        <v>141</v>
      </c>
      <c r="F140" s="30"/>
      <c r="G140" s="60">
        <v>414</v>
      </c>
      <c r="H140" s="72" t="str">
        <f t="shared" si="4"/>
        <v xml:space="preserve"> </v>
      </c>
      <c r="I140" s="35">
        <v>44.927536231883998</v>
      </c>
      <c r="J140" s="36">
        <v>55.072463768116002</v>
      </c>
    </row>
    <row r="141" spans="2:10" x14ac:dyDescent="0.2">
      <c r="G141" s="61"/>
      <c r="H141" s="73"/>
    </row>
    <row r="142" spans="2:10" x14ac:dyDescent="0.2">
      <c r="B142" s="22" t="str">
        <f xml:space="preserve"> HYPERLINK("#'目次'!B8", "[2]")</f>
        <v>[2]</v>
      </c>
      <c r="C142" s="17" t="s">
        <v>148</v>
      </c>
      <c r="G142" s="61"/>
      <c r="H142" s="73"/>
    </row>
    <row r="143" spans="2:10" x14ac:dyDescent="0.2">
      <c r="G143" s="61"/>
      <c r="H143" s="73"/>
    </row>
    <row r="144" spans="2:10" x14ac:dyDescent="0.2">
      <c r="G144" s="61"/>
      <c r="H144" s="73"/>
    </row>
    <row r="145" spans="3:15" x14ac:dyDescent="0.2">
      <c r="C145" s="17" t="s">
        <v>12</v>
      </c>
      <c r="G145" s="61"/>
      <c r="H145" s="73"/>
    </row>
    <row r="146" spans="3:15" ht="24" x14ac:dyDescent="0.2">
      <c r="C146" s="82"/>
      <c r="D146" s="83"/>
      <c r="E146" s="83"/>
      <c r="F146" s="83"/>
      <c r="G146" s="55" t="s">
        <v>13</v>
      </c>
      <c r="H146" s="68"/>
      <c r="I146" s="20" t="s">
        <v>149</v>
      </c>
      <c r="J146" s="10" t="s">
        <v>150</v>
      </c>
      <c r="K146" s="10" t="s">
        <v>151</v>
      </c>
      <c r="L146" s="10" t="s">
        <v>152</v>
      </c>
      <c r="M146" s="10" t="s">
        <v>153</v>
      </c>
      <c r="N146" s="10" t="s">
        <v>154</v>
      </c>
      <c r="O146" s="23" t="s">
        <v>155</v>
      </c>
    </row>
    <row r="147" spans="3:15" x14ac:dyDescent="0.2">
      <c r="C147" s="84"/>
      <c r="D147" s="85"/>
      <c r="E147" s="85"/>
      <c r="F147" s="85"/>
      <c r="G147" s="56"/>
      <c r="H147" s="69"/>
      <c r="I147" s="24"/>
      <c r="J147" s="9"/>
      <c r="K147" s="9"/>
      <c r="L147" s="9"/>
      <c r="M147" s="9"/>
      <c r="N147" s="9"/>
      <c r="O147" s="21"/>
    </row>
    <row r="148" spans="3:15" x14ac:dyDescent="0.2">
      <c r="C148" s="28"/>
      <c r="D148" s="29"/>
      <c r="E148" s="32" t="s">
        <v>13</v>
      </c>
      <c r="F148" s="31"/>
      <c r="G148" s="57">
        <v>2435</v>
      </c>
      <c r="H148" s="66" t="str">
        <f t="shared" ref="H148:H211" si="5">IF(G148&lt;49,"*"," ")</f>
        <v xml:space="preserve"> </v>
      </c>
      <c r="I148" s="15">
        <v>15.852156057495</v>
      </c>
      <c r="J148" s="15">
        <v>19.876796714579001</v>
      </c>
      <c r="K148" s="15">
        <v>25.708418891169998</v>
      </c>
      <c r="L148" s="15">
        <v>16.427104722793</v>
      </c>
      <c r="M148" s="15">
        <v>22.135523613962999</v>
      </c>
      <c r="N148" s="15">
        <v>84.147843942505006</v>
      </c>
      <c r="O148" s="34">
        <v>38.562628336755999</v>
      </c>
    </row>
    <row r="149" spans="3:15" x14ac:dyDescent="0.2">
      <c r="C149" s="89" t="s">
        <v>16</v>
      </c>
      <c r="D149" s="86" t="s">
        <v>17</v>
      </c>
      <c r="E149" s="6" t="s">
        <v>18</v>
      </c>
      <c r="F149" s="5"/>
      <c r="G149" s="58">
        <v>344</v>
      </c>
      <c r="H149" s="70" t="str">
        <f t="shared" si="5"/>
        <v xml:space="preserve"> </v>
      </c>
      <c r="I149" s="12">
        <v>14.534883720930001</v>
      </c>
      <c r="J149" s="4">
        <v>17.151162790697999</v>
      </c>
      <c r="K149" s="4">
        <v>27.906976744186</v>
      </c>
      <c r="L149" s="4">
        <v>17.441860465116001</v>
      </c>
      <c r="M149" s="4">
        <v>22.965116279069999</v>
      </c>
      <c r="N149" s="4">
        <v>85.465116279070003</v>
      </c>
      <c r="O149" s="13">
        <v>40.406976744185997</v>
      </c>
    </row>
    <row r="150" spans="3:15" x14ac:dyDescent="0.2">
      <c r="C150" s="90"/>
      <c r="D150" s="87"/>
      <c r="E150" s="1" t="s">
        <v>19</v>
      </c>
      <c r="F150" s="2"/>
      <c r="G150" s="59">
        <v>1502</v>
      </c>
      <c r="H150" s="71" t="str">
        <f t="shared" si="5"/>
        <v xml:space="preserve"> </v>
      </c>
      <c r="I150" s="11">
        <v>15.912117177097</v>
      </c>
      <c r="J150" s="3">
        <v>19.840213049268002</v>
      </c>
      <c r="K150" s="3">
        <v>26.031957390146001</v>
      </c>
      <c r="L150" s="3">
        <v>16.311584553928</v>
      </c>
      <c r="M150" s="3">
        <v>21.904127829560998</v>
      </c>
      <c r="N150" s="3">
        <v>84.087882822902998</v>
      </c>
      <c r="O150" s="8">
        <v>38.215712383488999</v>
      </c>
    </row>
    <row r="151" spans="3:15" x14ac:dyDescent="0.2">
      <c r="C151" s="90"/>
      <c r="D151" s="87"/>
      <c r="E151" s="1" t="s">
        <v>20</v>
      </c>
      <c r="F151" s="2"/>
      <c r="G151" s="59">
        <v>465</v>
      </c>
      <c r="H151" s="71" t="str">
        <f t="shared" si="5"/>
        <v xml:space="preserve"> </v>
      </c>
      <c r="I151" s="11">
        <v>13.978494623655999</v>
      </c>
      <c r="J151" s="3">
        <v>23.440860215053998</v>
      </c>
      <c r="K151" s="3">
        <v>24.516129032258</v>
      </c>
      <c r="L151" s="3">
        <v>17.204301075269001</v>
      </c>
      <c r="M151" s="3">
        <v>20.860215053763</v>
      </c>
      <c r="N151" s="3">
        <v>86.021505376343995</v>
      </c>
      <c r="O151" s="8">
        <v>38.064516129032</v>
      </c>
    </row>
    <row r="152" spans="3:15" x14ac:dyDescent="0.2">
      <c r="C152" s="90"/>
      <c r="D152" s="87"/>
      <c r="E152" s="1" t="s">
        <v>21</v>
      </c>
      <c r="F152" s="2"/>
      <c r="G152" s="59">
        <v>107</v>
      </c>
      <c r="H152" s="71" t="str">
        <f t="shared" si="5"/>
        <v xml:space="preserve"> </v>
      </c>
      <c r="I152" s="11">
        <v>25.233644859813001</v>
      </c>
      <c r="J152" s="3">
        <v>15.887850467290001</v>
      </c>
      <c r="K152" s="3">
        <v>21.495327102804001</v>
      </c>
      <c r="L152" s="3">
        <v>11.214953271028</v>
      </c>
      <c r="M152" s="3">
        <v>26.168224299064999</v>
      </c>
      <c r="N152" s="3">
        <v>74.766355140187002</v>
      </c>
      <c r="O152" s="8">
        <v>37.383177570092997</v>
      </c>
    </row>
    <row r="153" spans="3:15" x14ac:dyDescent="0.2">
      <c r="C153" s="90"/>
      <c r="D153" s="87"/>
      <c r="E153" s="1" t="s">
        <v>22</v>
      </c>
      <c r="F153" s="2"/>
      <c r="G153" s="59">
        <v>17</v>
      </c>
      <c r="H153" s="71" t="str">
        <f t="shared" si="5"/>
        <v>*</v>
      </c>
      <c r="I153" s="11">
        <v>29.411764705882</v>
      </c>
      <c r="J153" s="3">
        <v>5.8823529411760003</v>
      </c>
      <c r="K153" s="3">
        <v>11.764705882353001</v>
      </c>
      <c r="L153" s="3">
        <v>17.647058823529001</v>
      </c>
      <c r="M153" s="3">
        <v>35.294117647058997</v>
      </c>
      <c r="N153" s="3">
        <v>70.588235294117993</v>
      </c>
      <c r="O153" s="8">
        <v>52.941176470587997</v>
      </c>
    </row>
    <row r="154" spans="3:15" x14ac:dyDescent="0.2">
      <c r="C154" s="91" t="s">
        <v>23</v>
      </c>
      <c r="D154" s="86" t="s">
        <v>17</v>
      </c>
      <c r="E154" s="6" t="s">
        <v>24</v>
      </c>
      <c r="F154" s="5"/>
      <c r="G154" s="58">
        <v>383</v>
      </c>
      <c r="H154" s="70" t="str">
        <f t="shared" si="5"/>
        <v xml:space="preserve"> </v>
      </c>
      <c r="I154" s="12">
        <v>9.9216710182769994</v>
      </c>
      <c r="J154" s="4">
        <v>13.315926892949999</v>
      </c>
      <c r="K154" s="4">
        <v>27.937336814620998</v>
      </c>
      <c r="L154" s="4">
        <v>20.887728459529999</v>
      </c>
      <c r="M154" s="4">
        <v>27.937336814620998</v>
      </c>
      <c r="N154" s="4">
        <v>90.078328981723004</v>
      </c>
      <c r="O154" s="13">
        <v>48.825065274151001</v>
      </c>
    </row>
    <row r="155" spans="3:15" x14ac:dyDescent="0.2">
      <c r="C155" s="90"/>
      <c r="D155" s="87"/>
      <c r="E155" s="1" t="s">
        <v>25</v>
      </c>
      <c r="F155" s="2"/>
      <c r="G155" s="59">
        <v>333</v>
      </c>
      <c r="H155" s="71" t="str">
        <f t="shared" si="5"/>
        <v xml:space="preserve"> </v>
      </c>
      <c r="I155" s="11">
        <v>6.9069069069070004</v>
      </c>
      <c r="J155" s="3">
        <v>11.711711711712001</v>
      </c>
      <c r="K155" s="3">
        <v>26.426426426426001</v>
      </c>
      <c r="L155" s="3">
        <v>23.423423423422999</v>
      </c>
      <c r="M155" s="3">
        <v>31.531531531532</v>
      </c>
      <c r="N155" s="3">
        <v>93.093093093093003</v>
      </c>
      <c r="O155" s="8">
        <v>54.954954954954999</v>
      </c>
    </row>
    <row r="156" spans="3:15" ht="24" x14ac:dyDescent="0.2">
      <c r="C156" s="90"/>
      <c r="D156" s="87"/>
      <c r="E156" s="1" t="s">
        <v>26</v>
      </c>
      <c r="F156" s="2"/>
      <c r="G156" s="59">
        <v>464</v>
      </c>
      <c r="H156" s="71" t="str">
        <f t="shared" si="5"/>
        <v xml:space="preserve"> </v>
      </c>
      <c r="I156" s="11">
        <v>10.344827586207</v>
      </c>
      <c r="J156" s="3">
        <v>15.732758620689999</v>
      </c>
      <c r="K156" s="3">
        <v>24.568965517241001</v>
      </c>
      <c r="L156" s="3">
        <v>20.689655172414</v>
      </c>
      <c r="M156" s="3">
        <v>28.663793103448</v>
      </c>
      <c r="N156" s="3">
        <v>89.655172413792997</v>
      </c>
      <c r="O156" s="8">
        <v>49.353448275862</v>
      </c>
    </row>
    <row r="157" spans="3:15" ht="24" x14ac:dyDescent="0.2">
      <c r="C157" s="90"/>
      <c r="D157" s="87"/>
      <c r="E157" s="1" t="s">
        <v>27</v>
      </c>
      <c r="F157" s="2"/>
      <c r="G157" s="59">
        <v>163</v>
      </c>
      <c r="H157" s="71" t="str">
        <f t="shared" si="5"/>
        <v xml:space="preserve"> </v>
      </c>
      <c r="I157" s="11">
        <v>8.5889570552149994</v>
      </c>
      <c r="J157" s="3">
        <v>9.8159509202449993</v>
      </c>
      <c r="K157" s="3">
        <v>20.858895705521</v>
      </c>
      <c r="L157" s="3">
        <v>20.245398773005999</v>
      </c>
      <c r="M157" s="3">
        <v>40.490797546011997</v>
      </c>
      <c r="N157" s="3">
        <v>91.411042944784995</v>
      </c>
      <c r="O157" s="8">
        <v>60.736196319017999</v>
      </c>
    </row>
    <row r="158" spans="3:15" x14ac:dyDescent="0.2">
      <c r="C158" s="90"/>
      <c r="D158" s="87"/>
      <c r="E158" s="1" t="s">
        <v>28</v>
      </c>
      <c r="F158" s="2"/>
      <c r="G158" s="59">
        <v>161</v>
      </c>
      <c r="H158" s="71" t="str">
        <f t="shared" si="5"/>
        <v xml:space="preserve"> </v>
      </c>
      <c r="I158" s="11">
        <v>4.3478260869570002</v>
      </c>
      <c r="J158" s="3">
        <v>12.422360248446999</v>
      </c>
      <c r="K158" s="3">
        <v>21.739130434783</v>
      </c>
      <c r="L158" s="3">
        <v>22.981366459627001</v>
      </c>
      <c r="M158" s="3">
        <v>38.509316770185997</v>
      </c>
      <c r="N158" s="3">
        <v>95.652173913043001</v>
      </c>
      <c r="O158" s="8">
        <v>61.490683229814003</v>
      </c>
    </row>
    <row r="159" spans="3:15" x14ac:dyDescent="0.2">
      <c r="C159" s="90"/>
      <c r="D159" s="87"/>
      <c r="E159" s="1" t="s">
        <v>29</v>
      </c>
      <c r="F159" s="2"/>
      <c r="G159" s="59">
        <v>1174</v>
      </c>
      <c r="H159" s="71" t="str">
        <f t="shared" si="5"/>
        <v xml:space="preserve"> </v>
      </c>
      <c r="I159" s="11">
        <v>11.413969335605</v>
      </c>
      <c r="J159" s="3">
        <v>17.802385008518002</v>
      </c>
      <c r="K159" s="3">
        <v>28.449744463373001</v>
      </c>
      <c r="L159" s="3">
        <v>19.165247018738999</v>
      </c>
      <c r="M159" s="3">
        <v>23.168654173764999</v>
      </c>
      <c r="N159" s="3">
        <v>88.586030664394997</v>
      </c>
      <c r="O159" s="8">
        <v>42.333901192504001</v>
      </c>
    </row>
    <row r="160" spans="3:15" x14ac:dyDescent="0.2">
      <c r="C160" s="90"/>
      <c r="D160" s="87"/>
      <c r="E160" s="1" t="s">
        <v>30</v>
      </c>
      <c r="F160" s="2"/>
      <c r="G160" s="59">
        <v>1349</v>
      </c>
      <c r="H160" s="71" t="str">
        <f t="shared" si="5"/>
        <v xml:space="preserve"> </v>
      </c>
      <c r="I160" s="11">
        <v>12.972572275759999</v>
      </c>
      <c r="J160" s="3">
        <v>19.866567828021001</v>
      </c>
      <c r="K160" s="3">
        <v>28.317272053372999</v>
      </c>
      <c r="L160" s="3">
        <v>17.939214232765</v>
      </c>
      <c r="M160" s="3">
        <v>20.904373610082001</v>
      </c>
      <c r="N160" s="3">
        <v>87.027427724239999</v>
      </c>
      <c r="O160" s="8">
        <v>38.843587842847001</v>
      </c>
    </row>
    <row r="161" spans="3:15" x14ac:dyDescent="0.2">
      <c r="C161" s="90"/>
      <c r="D161" s="87"/>
      <c r="E161" s="1" t="s">
        <v>31</v>
      </c>
      <c r="F161" s="2"/>
      <c r="G161" s="59">
        <v>2034</v>
      </c>
      <c r="H161" s="71" t="str">
        <f t="shared" si="5"/>
        <v xml:space="preserve"> </v>
      </c>
      <c r="I161" s="11">
        <v>16.617502458210001</v>
      </c>
      <c r="J161" s="3">
        <v>20.501474926254001</v>
      </c>
      <c r="K161" s="3">
        <v>25.958702064897</v>
      </c>
      <c r="L161" s="3">
        <v>16.814159292035001</v>
      </c>
      <c r="M161" s="3">
        <v>20.108161258603999</v>
      </c>
      <c r="N161" s="3">
        <v>83.382497541790002</v>
      </c>
      <c r="O161" s="8">
        <v>36.922320550639</v>
      </c>
    </row>
    <row r="162" spans="3:15" x14ac:dyDescent="0.2">
      <c r="C162" s="90"/>
      <c r="D162" s="87"/>
      <c r="E162" s="1" t="s">
        <v>32</v>
      </c>
      <c r="F162" s="2"/>
      <c r="G162" s="59">
        <v>68</v>
      </c>
      <c r="H162" s="71" t="str">
        <f t="shared" si="5"/>
        <v xml:space="preserve"> </v>
      </c>
      <c r="I162" s="11">
        <v>11.764705882353001</v>
      </c>
      <c r="J162" s="3">
        <v>13.235294117646999</v>
      </c>
      <c r="K162" s="3">
        <v>16.176470588234999</v>
      </c>
      <c r="L162" s="3">
        <v>20.588235294118</v>
      </c>
      <c r="M162" s="3">
        <v>38.235294117647001</v>
      </c>
      <c r="N162" s="3">
        <v>88.235294117647001</v>
      </c>
      <c r="O162" s="8">
        <v>58.823529411765001</v>
      </c>
    </row>
    <row r="163" spans="3:15" x14ac:dyDescent="0.2">
      <c r="C163" s="90"/>
      <c r="D163" s="87"/>
      <c r="E163" s="1" t="s">
        <v>22</v>
      </c>
      <c r="F163" s="2"/>
      <c r="G163" s="59">
        <v>17</v>
      </c>
      <c r="H163" s="71" t="str">
        <f t="shared" si="5"/>
        <v>*</v>
      </c>
      <c r="I163" s="11">
        <v>11.764705882353001</v>
      </c>
      <c r="J163" s="3">
        <v>5.8823529411760003</v>
      </c>
      <c r="K163" s="3">
        <v>5.8823529411760003</v>
      </c>
      <c r="L163" s="3">
        <v>11.764705882353001</v>
      </c>
      <c r="M163" s="3">
        <v>64.705882352941003</v>
      </c>
      <c r="N163" s="3">
        <v>88.235294117647001</v>
      </c>
      <c r="O163" s="8">
        <v>76.470588235294002</v>
      </c>
    </row>
    <row r="164" spans="3:15" x14ac:dyDescent="0.2">
      <c r="C164" s="91" t="s">
        <v>33</v>
      </c>
      <c r="D164" s="86" t="s">
        <v>17</v>
      </c>
      <c r="E164" s="6" t="s">
        <v>34</v>
      </c>
      <c r="F164" s="5"/>
      <c r="G164" s="58">
        <v>120</v>
      </c>
      <c r="H164" s="70" t="str">
        <f t="shared" si="5"/>
        <v xml:space="preserve"> </v>
      </c>
      <c r="I164" s="12">
        <v>10</v>
      </c>
      <c r="J164" s="4">
        <v>17.5</v>
      </c>
      <c r="K164" s="4">
        <v>20</v>
      </c>
      <c r="L164" s="4">
        <v>21.666666666666998</v>
      </c>
      <c r="M164" s="4">
        <v>30.833333333333002</v>
      </c>
      <c r="N164" s="4">
        <v>90</v>
      </c>
      <c r="O164" s="13">
        <v>52.5</v>
      </c>
    </row>
    <row r="165" spans="3:15" x14ac:dyDescent="0.2">
      <c r="C165" s="90"/>
      <c r="D165" s="87"/>
      <c r="E165" s="1" t="s">
        <v>35</v>
      </c>
      <c r="F165" s="2"/>
      <c r="G165" s="59">
        <v>932</v>
      </c>
      <c r="H165" s="71" t="str">
        <f t="shared" si="5"/>
        <v xml:space="preserve"> </v>
      </c>
      <c r="I165" s="11">
        <v>13.948497854077001</v>
      </c>
      <c r="J165" s="3">
        <v>19.206008583690998</v>
      </c>
      <c r="K165" s="3">
        <v>26.716738197424998</v>
      </c>
      <c r="L165" s="3">
        <v>17.060085836910002</v>
      </c>
      <c r="M165" s="3">
        <v>23.068669527897001</v>
      </c>
      <c r="N165" s="3">
        <v>86.051502145922996</v>
      </c>
      <c r="O165" s="8">
        <v>40.128755364806999</v>
      </c>
    </row>
    <row r="166" spans="3:15" x14ac:dyDescent="0.2">
      <c r="C166" s="90"/>
      <c r="D166" s="87"/>
      <c r="E166" s="1" t="s">
        <v>36</v>
      </c>
      <c r="F166" s="2"/>
      <c r="G166" s="59">
        <v>854</v>
      </c>
      <c r="H166" s="71" t="str">
        <f t="shared" si="5"/>
        <v xml:space="preserve"> </v>
      </c>
      <c r="I166" s="11">
        <v>15.690866510538999</v>
      </c>
      <c r="J166" s="3">
        <v>20.725995316159</v>
      </c>
      <c r="K166" s="3">
        <v>28.103044496487001</v>
      </c>
      <c r="L166" s="3">
        <v>16.159250585479999</v>
      </c>
      <c r="M166" s="3">
        <v>19.320843091335</v>
      </c>
      <c r="N166" s="3">
        <v>84.309133489461004</v>
      </c>
      <c r="O166" s="8">
        <v>35.480093676815002</v>
      </c>
    </row>
    <row r="167" spans="3:15" ht="24" x14ac:dyDescent="0.2">
      <c r="C167" s="90"/>
      <c r="D167" s="87"/>
      <c r="E167" s="1" t="s">
        <v>37</v>
      </c>
      <c r="F167" s="2"/>
      <c r="G167" s="59">
        <v>356</v>
      </c>
      <c r="H167" s="71" t="str">
        <f t="shared" si="5"/>
        <v xml:space="preserve"> </v>
      </c>
      <c r="I167" s="11">
        <v>23.595505617977999</v>
      </c>
      <c r="J167" s="3">
        <v>20.224719101123998</v>
      </c>
      <c r="K167" s="3">
        <v>21.067415730337</v>
      </c>
      <c r="L167" s="3">
        <v>15.168539325843</v>
      </c>
      <c r="M167" s="3">
        <v>19.943820224719001</v>
      </c>
      <c r="N167" s="3">
        <v>76.404494382021994</v>
      </c>
      <c r="O167" s="8">
        <v>35.112359550561997</v>
      </c>
    </row>
    <row r="168" spans="3:15" x14ac:dyDescent="0.2">
      <c r="C168" s="90"/>
      <c r="D168" s="87"/>
      <c r="E168" s="1" t="s">
        <v>38</v>
      </c>
      <c r="F168" s="2"/>
      <c r="G168" s="59">
        <v>157</v>
      </c>
      <c r="H168" s="71" t="str">
        <f t="shared" si="5"/>
        <v xml:space="preserve"> </v>
      </c>
      <c r="I168" s="11">
        <v>15.286624203822001</v>
      </c>
      <c r="J168" s="3">
        <v>21.019108280255001</v>
      </c>
      <c r="K168" s="3">
        <v>21.656050955413999</v>
      </c>
      <c r="L168" s="3">
        <v>13.375796178344</v>
      </c>
      <c r="M168" s="3">
        <v>28.662420382166001</v>
      </c>
      <c r="N168" s="3">
        <v>84.713375796177999</v>
      </c>
      <c r="O168" s="8">
        <v>42.038216560510001</v>
      </c>
    </row>
    <row r="169" spans="3:15" x14ac:dyDescent="0.2">
      <c r="C169" s="90"/>
      <c r="D169" s="87"/>
      <c r="E169" s="1" t="s">
        <v>22</v>
      </c>
      <c r="F169" s="2"/>
      <c r="G169" s="59">
        <v>16</v>
      </c>
      <c r="H169" s="71" t="str">
        <f t="shared" si="5"/>
        <v>*</v>
      </c>
      <c r="I169" s="11">
        <v>12.5</v>
      </c>
      <c r="J169" s="3">
        <v>12.5</v>
      </c>
      <c r="K169" s="3">
        <v>25</v>
      </c>
      <c r="L169" s="3">
        <v>12.5</v>
      </c>
      <c r="M169" s="3">
        <v>37.5</v>
      </c>
      <c r="N169" s="3">
        <v>87.5</v>
      </c>
      <c r="O169" s="8">
        <v>50</v>
      </c>
    </row>
    <row r="170" spans="3:15" x14ac:dyDescent="0.2">
      <c r="C170" s="91" t="s">
        <v>39</v>
      </c>
      <c r="D170" s="86" t="s">
        <v>17</v>
      </c>
      <c r="E170" s="6" t="s">
        <v>40</v>
      </c>
      <c r="F170" s="5"/>
      <c r="G170" s="58">
        <v>350</v>
      </c>
      <c r="H170" s="70" t="str">
        <f t="shared" si="5"/>
        <v xml:space="preserve"> </v>
      </c>
      <c r="I170" s="12">
        <v>12.571428571428999</v>
      </c>
      <c r="J170" s="4">
        <v>19.714285714286</v>
      </c>
      <c r="K170" s="4">
        <v>27.142857142857</v>
      </c>
      <c r="L170" s="4">
        <v>19.714285714286</v>
      </c>
      <c r="M170" s="4">
        <v>20.857142857143</v>
      </c>
      <c r="N170" s="4">
        <v>87.428571428571004</v>
      </c>
      <c r="O170" s="13">
        <v>40.571428571429003</v>
      </c>
    </row>
    <row r="171" spans="3:15" ht="24" x14ac:dyDescent="0.2">
      <c r="C171" s="90"/>
      <c r="D171" s="87"/>
      <c r="E171" s="1" t="s">
        <v>41</v>
      </c>
      <c r="F171" s="2"/>
      <c r="G171" s="59">
        <v>1147</v>
      </c>
      <c r="H171" s="71" t="str">
        <f t="shared" si="5"/>
        <v xml:space="preserve"> </v>
      </c>
      <c r="I171" s="11">
        <v>18.047079337402</v>
      </c>
      <c r="J171" s="3">
        <v>21.272885789015</v>
      </c>
      <c r="K171" s="3">
        <v>25.980819529207</v>
      </c>
      <c r="L171" s="3">
        <v>16.564952048822999</v>
      </c>
      <c r="M171" s="3">
        <v>18.134263295554</v>
      </c>
      <c r="N171" s="3">
        <v>81.952920662598004</v>
      </c>
      <c r="O171" s="8">
        <v>34.699215344377002</v>
      </c>
    </row>
    <row r="172" spans="3:15" x14ac:dyDescent="0.2">
      <c r="C172" s="90"/>
      <c r="D172" s="87"/>
      <c r="E172" s="1" t="s">
        <v>42</v>
      </c>
      <c r="F172" s="2"/>
      <c r="G172" s="59">
        <v>816</v>
      </c>
      <c r="H172" s="71" t="str">
        <f t="shared" si="5"/>
        <v xml:space="preserve"> </v>
      </c>
      <c r="I172" s="11">
        <v>15.318627450979999</v>
      </c>
      <c r="J172" s="3">
        <v>19.852941176470999</v>
      </c>
      <c r="K172" s="3">
        <v>25.612745098038999</v>
      </c>
      <c r="L172" s="3">
        <v>15.196078431373</v>
      </c>
      <c r="M172" s="3">
        <v>24.019607843136999</v>
      </c>
      <c r="N172" s="3">
        <v>84.681372549019997</v>
      </c>
      <c r="O172" s="8">
        <v>39.215686274509999</v>
      </c>
    </row>
    <row r="173" spans="3:15" x14ac:dyDescent="0.2">
      <c r="C173" s="90"/>
      <c r="D173" s="87"/>
      <c r="E173" s="1" t="s">
        <v>43</v>
      </c>
      <c r="F173" s="2"/>
      <c r="G173" s="59">
        <v>78</v>
      </c>
      <c r="H173" s="71" t="str">
        <f t="shared" si="5"/>
        <v xml:space="preserve"> </v>
      </c>
      <c r="I173" s="11">
        <v>10.25641025641</v>
      </c>
      <c r="J173" s="3">
        <v>6.4102564102560002</v>
      </c>
      <c r="K173" s="3">
        <v>16.666666666666998</v>
      </c>
      <c r="L173" s="3">
        <v>10.25641025641</v>
      </c>
      <c r="M173" s="3">
        <v>56.410256410255997</v>
      </c>
      <c r="N173" s="3">
        <v>89.743589743589993</v>
      </c>
      <c r="O173" s="8">
        <v>66.666666666666998</v>
      </c>
    </row>
    <row r="174" spans="3:15" x14ac:dyDescent="0.2">
      <c r="C174" s="90"/>
      <c r="D174" s="87"/>
      <c r="E174" s="1" t="s">
        <v>22</v>
      </c>
      <c r="F174" s="2"/>
      <c r="G174" s="59">
        <v>44</v>
      </c>
      <c r="H174" s="71" t="str">
        <f t="shared" si="5"/>
        <v>*</v>
      </c>
      <c r="I174" s="11">
        <v>4.5454545454549997</v>
      </c>
      <c r="J174" s="3">
        <v>9.0909090909089993</v>
      </c>
      <c r="K174" s="3">
        <v>25</v>
      </c>
      <c r="L174" s="3">
        <v>20.454545454544999</v>
      </c>
      <c r="M174" s="3">
        <v>40.909090909090999</v>
      </c>
      <c r="N174" s="3">
        <v>95.454545454544999</v>
      </c>
      <c r="O174" s="8">
        <v>61.363636363635997</v>
      </c>
    </row>
    <row r="175" spans="3:15" x14ac:dyDescent="0.2">
      <c r="C175" s="91" t="s">
        <v>44</v>
      </c>
      <c r="D175" s="86" t="s">
        <v>17</v>
      </c>
      <c r="E175" s="6" t="s">
        <v>45</v>
      </c>
      <c r="F175" s="5"/>
      <c r="G175" s="58">
        <v>1358</v>
      </c>
      <c r="H175" s="70" t="str">
        <f t="shared" si="5"/>
        <v xml:space="preserve"> </v>
      </c>
      <c r="I175" s="12">
        <v>16.126656848305998</v>
      </c>
      <c r="J175" s="4">
        <v>22.385861561119</v>
      </c>
      <c r="K175" s="4">
        <v>26.877761413843999</v>
      </c>
      <c r="L175" s="4">
        <v>17.231222385862001</v>
      </c>
      <c r="M175" s="4">
        <v>17.378497790869002</v>
      </c>
      <c r="N175" s="4">
        <v>83.873343151694002</v>
      </c>
      <c r="O175" s="13">
        <v>34.609720176730001</v>
      </c>
    </row>
    <row r="176" spans="3:15" x14ac:dyDescent="0.2">
      <c r="C176" s="90"/>
      <c r="D176" s="87"/>
      <c r="E176" s="1" t="s">
        <v>46</v>
      </c>
      <c r="F176" s="2"/>
      <c r="G176" s="59">
        <v>735</v>
      </c>
      <c r="H176" s="71" t="str">
        <f t="shared" si="5"/>
        <v xml:space="preserve"> </v>
      </c>
      <c r="I176" s="11">
        <v>16.598639455781999</v>
      </c>
      <c r="J176" s="3">
        <v>18.367346938775999</v>
      </c>
      <c r="K176" s="3">
        <v>25.306122448979998</v>
      </c>
      <c r="L176" s="3">
        <v>15.78231292517</v>
      </c>
      <c r="M176" s="3">
        <v>23.945578231292998</v>
      </c>
      <c r="N176" s="3">
        <v>83.401360544217994</v>
      </c>
      <c r="O176" s="8">
        <v>39.727891156463002</v>
      </c>
    </row>
    <row r="177" spans="3:15" x14ac:dyDescent="0.2">
      <c r="C177" s="90"/>
      <c r="D177" s="87"/>
      <c r="E177" s="1" t="s">
        <v>47</v>
      </c>
      <c r="F177" s="2"/>
      <c r="G177" s="59">
        <v>177</v>
      </c>
      <c r="H177" s="71" t="str">
        <f t="shared" si="5"/>
        <v xml:space="preserve"> </v>
      </c>
      <c r="I177" s="11">
        <v>16.384180790959999</v>
      </c>
      <c r="J177" s="3">
        <v>17.514124293784999</v>
      </c>
      <c r="K177" s="3">
        <v>25.988700564972</v>
      </c>
      <c r="L177" s="3">
        <v>17.514124293784999</v>
      </c>
      <c r="M177" s="3">
        <v>22.598870056496999</v>
      </c>
      <c r="N177" s="3">
        <v>83.615819209039998</v>
      </c>
      <c r="O177" s="8">
        <v>40.112994350282001</v>
      </c>
    </row>
    <row r="178" spans="3:15" x14ac:dyDescent="0.2">
      <c r="C178" s="90"/>
      <c r="D178" s="87"/>
      <c r="E178" s="1" t="s">
        <v>48</v>
      </c>
      <c r="F178" s="2"/>
      <c r="G178" s="59">
        <v>128</v>
      </c>
      <c r="H178" s="71" t="str">
        <f t="shared" si="5"/>
        <v xml:space="preserve"> </v>
      </c>
      <c r="I178" s="11">
        <v>10.15625</v>
      </c>
      <c r="J178" s="3">
        <v>7.03125</v>
      </c>
      <c r="K178" s="3">
        <v>14.0625</v>
      </c>
      <c r="L178" s="3">
        <v>10.15625</v>
      </c>
      <c r="M178" s="3">
        <v>58.59375</v>
      </c>
      <c r="N178" s="3">
        <v>89.84375</v>
      </c>
      <c r="O178" s="8">
        <v>68.75</v>
      </c>
    </row>
    <row r="179" spans="3:15" x14ac:dyDescent="0.2">
      <c r="C179" s="90"/>
      <c r="D179" s="87"/>
      <c r="E179" s="1" t="s">
        <v>22</v>
      </c>
      <c r="F179" s="2"/>
      <c r="G179" s="59">
        <v>37</v>
      </c>
      <c r="H179" s="71" t="str">
        <f t="shared" si="5"/>
        <v>*</v>
      </c>
      <c r="I179" s="11">
        <v>8.1081081081080004</v>
      </c>
      <c r="J179" s="3">
        <v>13.513513513514001</v>
      </c>
      <c r="K179" s="3">
        <v>29.72972972973</v>
      </c>
      <c r="L179" s="3">
        <v>16.216216216216001</v>
      </c>
      <c r="M179" s="3">
        <v>32.432432432432002</v>
      </c>
      <c r="N179" s="3">
        <v>91.891891891892001</v>
      </c>
      <c r="O179" s="8">
        <v>48.648648648649001</v>
      </c>
    </row>
    <row r="180" spans="3:15" ht="24" x14ac:dyDescent="0.2">
      <c r="C180" s="91" t="s">
        <v>49</v>
      </c>
      <c r="D180" s="86" t="s">
        <v>17</v>
      </c>
      <c r="E180" s="6" t="s">
        <v>50</v>
      </c>
      <c r="F180" s="5"/>
      <c r="G180" s="58">
        <v>141</v>
      </c>
      <c r="H180" s="70" t="str">
        <f t="shared" si="5"/>
        <v xml:space="preserve"> </v>
      </c>
      <c r="I180" s="12">
        <v>12.056737588652</v>
      </c>
      <c r="J180" s="4">
        <v>17.021276595745</v>
      </c>
      <c r="K180" s="4">
        <v>21.985815602837</v>
      </c>
      <c r="L180" s="4">
        <v>24.822695035460999</v>
      </c>
      <c r="M180" s="4">
        <v>24.113475177304998</v>
      </c>
      <c r="N180" s="4">
        <v>87.943262411348002</v>
      </c>
      <c r="O180" s="13">
        <v>48.936170212766001</v>
      </c>
    </row>
    <row r="181" spans="3:15" ht="36" x14ac:dyDescent="0.2">
      <c r="C181" s="90"/>
      <c r="D181" s="87"/>
      <c r="E181" s="1" t="s">
        <v>51</v>
      </c>
      <c r="F181" s="2"/>
      <c r="G181" s="59">
        <v>349</v>
      </c>
      <c r="H181" s="71" t="str">
        <f t="shared" si="5"/>
        <v xml:space="preserve"> </v>
      </c>
      <c r="I181" s="11">
        <v>28.080229226360998</v>
      </c>
      <c r="J181" s="3">
        <v>26.361031518625001</v>
      </c>
      <c r="K181" s="3">
        <v>24.928366762178001</v>
      </c>
      <c r="L181" s="3">
        <v>10.888252148996999</v>
      </c>
      <c r="M181" s="3">
        <v>9.7421203438399999</v>
      </c>
      <c r="N181" s="3">
        <v>71.919770773639002</v>
      </c>
      <c r="O181" s="8">
        <v>20.630372492837001</v>
      </c>
    </row>
    <row r="182" spans="3:15" ht="48" x14ac:dyDescent="0.2">
      <c r="C182" s="90"/>
      <c r="D182" s="87"/>
      <c r="E182" s="1" t="s">
        <v>52</v>
      </c>
      <c r="F182" s="2"/>
      <c r="G182" s="59">
        <v>1860</v>
      </c>
      <c r="H182" s="71" t="str">
        <f t="shared" si="5"/>
        <v xml:space="preserve"> </v>
      </c>
      <c r="I182" s="11">
        <v>18.602150537634</v>
      </c>
      <c r="J182" s="3">
        <v>22.741935483871</v>
      </c>
      <c r="K182" s="3">
        <v>28.064516129032</v>
      </c>
      <c r="L182" s="3">
        <v>16.129032258064999</v>
      </c>
      <c r="M182" s="3">
        <v>14.462365591397999</v>
      </c>
      <c r="N182" s="3">
        <v>81.397849462365997</v>
      </c>
      <c r="O182" s="8">
        <v>30.591397849461998</v>
      </c>
    </row>
    <row r="183" spans="3:15" ht="24" x14ac:dyDescent="0.2">
      <c r="C183" s="90"/>
      <c r="D183" s="87"/>
      <c r="E183" s="1" t="s">
        <v>53</v>
      </c>
      <c r="F183" s="2"/>
      <c r="G183" s="59">
        <v>719</v>
      </c>
      <c r="H183" s="71" t="str">
        <f t="shared" si="5"/>
        <v xml:space="preserve"> </v>
      </c>
      <c r="I183" s="11">
        <v>32.545201668985001</v>
      </c>
      <c r="J183" s="3">
        <v>30.041724617524</v>
      </c>
      <c r="K183" s="3">
        <v>22.948539638387</v>
      </c>
      <c r="L183" s="3">
        <v>8.9012517385259997</v>
      </c>
      <c r="M183" s="3">
        <v>5.5632823365790003</v>
      </c>
      <c r="N183" s="3">
        <v>67.454798331014999</v>
      </c>
      <c r="O183" s="8">
        <v>14.464534075104</v>
      </c>
    </row>
    <row r="184" spans="3:15" ht="48" x14ac:dyDescent="0.2">
      <c r="C184" s="90"/>
      <c r="D184" s="87"/>
      <c r="E184" s="1" t="s">
        <v>54</v>
      </c>
      <c r="F184" s="2"/>
      <c r="G184" s="59">
        <v>404</v>
      </c>
      <c r="H184" s="71" t="str">
        <f t="shared" si="5"/>
        <v xml:space="preserve"> </v>
      </c>
      <c r="I184" s="11">
        <v>33.415841584158002</v>
      </c>
      <c r="J184" s="3">
        <v>28.465346534653001</v>
      </c>
      <c r="K184" s="3">
        <v>23.019801980198</v>
      </c>
      <c r="L184" s="3">
        <v>9.9009900990100004</v>
      </c>
      <c r="M184" s="3">
        <v>5.1980198019800001</v>
      </c>
      <c r="N184" s="3">
        <v>66.584158415841998</v>
      </c>
      <c r="O184" s="8">
        <v>15.09900990099</v>
      </c>
    </row>
    <row r="185" spans="3:15" ht="36" x14ac:dyDescent="0.2">
      <c r="C185" s="90"/>
      <c r="D185" s="87"/>
      <c r="E185" s="1" t="s">
        <v>55</v>
      </c>
      <c r="F185" s="2"/>
      <c r="G185" s="59">
        <v>41</v>
      </c>
      <c r="H185" s="71" t="str">
        <f t="shared" si="5"/>
        <v>*</v>
      </c>
      <c r="I185" s="11">
        <v>43.902439024389999</v>
      </c>
      <c r="J185" s="3">
        <v>31.707317073171001</v>
      </c>
      <c r="K185" s="3">
        <v>19.512195121950999</v>
      </c>
      <c r="L185" s="3">
        <v>4.8780487804880002</v>
      </c>
      <c r="M185" s="7">
        <v>0</v>
      </c>
      <c r="N185" s="3">
        <v>56.097560975610001</v>
      </c>
      <c r="O185" s="8">
        <v>4.8780487804880002</v>
      </c>
    </row>
    <row r="186" spans="3:15" ht="36" x14ac:dyDescent="0.2">
      <c r="C186" s="90"/>
      <c r="D186" s="87"/>
      <c r="E186" s="1" t="s">
        <v>56</v>
      </c>
      <c r="F186" s="2"/>
      <c r="G186" s="59">
        <v>168</v>
      </c>
      <c r="H186" s="71" t="str">
        <f t="shared" si="5"/>
        <v xml:space="preserve"> </v>
      </c>
      <c r="I186" s="11">
        <v>38.095238095238003</v>
      </c>
      <c r="J186" s="3">
        <v>29.166666666666998</v>
      </c>
      <c r="K186" s="3">
        <v>21.428571428571001</v>
      </c>
      <c r="L186" s="3">
        <v>5.3571428571429998</v>
      </c>
      <c r="M186" s="3">
        <v>5.9523809523809996</v>
      </c>
      <c r="N186" s="3">
        <v>61.904761904761997</v>
      </c>
      <c r="O186" s="8">
        <v>11.309523809524</v>
      </c>
    </row>
    <row r="187" spans="3:15" ht="36" x14ac:dyDescent="0.2">
      <c r="C187" s="90"/>
      <c r="D187" s="87"/>
      <c r="E187" s="1" t="s">
        <v>57</v>
      </c>
      <c r="F187" s="2"/>
      <c r="G187" s="59">
        <v>146</v>
      </c>
      <c r="H187" s="71" t="str">
        <f t="shared" si="5"/>
        <v xml:space="preserve"> </v>
      </c>
      <c r="I187" s="11">
        <v>39.041095890411</v>
      </c>
      <c r="J187" s="3">
        <v>23.972602739726</v>
      </c>
      <c r="K187" s="3">
        <v>25.342465753425</v>
      </c>
      <c r="L187" s="3">
        <v>8.9041095890409991</v>
      </c>
      <c r="M187" s="3">
        <v>2.7397260273969999</v>
      </c>
      <c r="N187" s="3">
        <v>60.958904109589</v>
      </c>
      <c r="O187" s="8">
        <v>11.643835616438</v>
      </c>
    </row>
    <row r="188" spans="3:15" x14ac:dyDescent="0.2">
      <c r="C188" s="90"/>
      <c r="D188" s="87"/>
      <c r="E188" s="1" t="s">
        <v>58</v>
      </c>
      <c r="F188" s="2"/>
      <c r="G188" s="59">
        <v>364</v>
      </c>
      <c r="H188" s="71" t="str">
        <f t="shared" si="5"/>
        <v xml:space="preserve"> </v>
      </c>
      <c r="I188" s="11">
        <v>4.1208791208789997</v>
      </c>
      <c r="J188" s="3">
        <v>8.7912087912089998</v>
      </c>
      <c r="K188" s="3">
        <v>15.659340659341</v>
      </c>
      <c r="L188" s="3">
        <v>15.384615384615</v>
      </c>
      <c r="M188" s="3">
        <v>56.043956043956001</v>
      </c>
      <c r="N188" s="3">
        <v>95.879120879121004</v>
      </c>
      <c r="O188" s="8">
        <v>71.428571428571004</v>
      </c>
    </row>
    <row r="189" spans="3:15" x14ac:dyDescent="0.2">
      <c r="C189" s="90"/>
      <c r="D189" s="87"/>
      <c r="E189" s="1" t="s">
        <v>22</v>
      </c>
      <c r="F189" s="2"/>
      <c r="G189" s="59">
        <v>134</v>
      </c>
      <c r="H189" s="71" t="str">
        <f t="shared" si="5"/>
        <v xml:space="preserve"> </v>
      </c>
      <c r="I189" s="11">
        <v>2.985074626866</v>
      </c>
      <c r="J189" s="3">
        <v>10.447761194030001</v>
      </c>
      <c r="K189" s="3">
        <v>21.641791044775999</v>
      </c>
      <c r="L189" s="3">
        <v>20.895522388060002</v>
      </c>
      <c r="M189" s="3">
        <v>44.029850746268998</v>
      </c>
      <c r="N189" s="3">
        <v>97.014925373134005</v>
      </c>
      <c r="O189" s="8">
        <v>64.925373134327998</v>
      </c>
    </row>
    <row r="190" spans="3:15" ht="24" x14ac:dyDescent="0.2">
      <c r="C190" s="90"/>
      <c r="D190" s="87"/>
      <c r="E190" s="1" t="s">
        <v>59</v>
      </c>
      <c r="F190" s="2"/>
      <c r="G190" s="59">
        <v>1920</v>
      </c>
      <c r="H190" s="71" t="str">
        <f t="shared" si="5"/>
        <v xml:space="preserve"> </v>
      </c>
      <c r="I190" s="11">
        <v>18.958333333333002</v>
      </c>
      <c r="J190" s="3">
        <v>22.708333333333002</v>
      </c>
      <c r="K190" s="3">
        <v>27.96875</v>
      </c>
      <c r="L190" s="3">
        <v>16.197916666666998</v>
      </c>
      <c r="M190" s="3">
        <v>14.166666666667</v>
      </c>
      <c r="N190" s="3">
        <v>81.041666666666998</v>
      </c>
      <c r="O190" s="8">
        <v>30.364583333333002</v>
      </c>
    </row>
    <row r="191" spans="3:15" ht="24" x14ac:dyDescent="0.2">
      <c r="C191" s="90"/>
      <c r="D191" s="87"/>
      <c r="E191" s="1" t="s">
        <v>60</v>
      </c>
      <c r="F191" s="2"/>
      <c r="G191" s="59">
        <v>479</v>
      </c>
      <c r="H191" s="71" t="str">
        <f t="shared" si="5"/>
        <v xml:space="preserve"> </v>
      </c>
      <c r="I191" s="11">
        <v>32.150313152400997</v>
      </c>
      <c r="J191" s="3">
        <v>29.436325678496999</v>
      </c>
      <c r="K191" s="3">
        <v>22.964509394572001</v>
      </c>
      <c r="L191" s="3">
        <v>9.6033402922760001</v>
      </c>
      <c r="M191" s="3">
        <v>5.8455114822549996</v>
      </c>
      <c r="N191" s="3">
        <v>67.849686847599003</v>
      </c>
      <c r="O191" s="8">
        <v>15.44885177453</v>
      </c>
    </row>
    <row r="192" spans="3:15" ht="24" x14ac:dyDescent="0.2">
      <c r="C192" s="91" t="s">
        <v>61</v>
      </c>
      <c r="D192" s="86" t="s">
        <v>17</v>
      </c>
      <c r="E192" s="6" t="s">
        <v>62</v>
      </c>
      <c r="F192" s="5"/>
      <c r="G192" s="58">
        <v>354</v>
      </c>
      <c r="H192" s="70" t="str">
        <f t="shared" si="5"/>
        <v xml:space="preserve"> </v>
      </c>
      <c r="I192" s="12">
        <v>14.406779661017</v>
      </c>
      <c r="J192" s="4">
        <v>17.796610169491998</v>
      </c>
      <c r="K192" s="4">
        <v>28.531073446328001</v>
      </c>
      <c r="L192" s="4">
        <v>18.079096045198</v>
      </c>
      <c r="M192" s="4">
        <v>21.186440677966001</v>
      </c>
      <c r="N192" s="4">
        <v>85.593220338983002</v>
      </c>
      <c r="O192" s="13">
        <v>39.265536723163997</v>
      </c>
    </row>
    <row r="193" spans="3:15" ht="24" x14ac:dyDescent="0.2">
      <c r="C193" s="90"/>
      <c r="D193" s="87"/>
      <c r="E193" s="1" t="s">
        <v>63</v>
      </c>
      <c r="F193" s="2"/>
      <c r="G193" s="59">
        <v>645</v>
      </c>
      <c r="H193" s="71" t="str">
        <f t="shared" si="5"/>
        <v xml:space="preserve"> </v>
      </c>
      <c r="I193" s="11">
        <v>12.093023255814</v>
      </c>
      <c r="J193" s="3">
        <v>18.914728682170999</v>
      </c>
      <c r="K193" s="3">
        <v>29.147286821704999</v>
      </c>
      <c r="L193" s="3">
        <v>18.759689922481002</v>
      </c>
      <c r="M193" s="3">
        <v>21.085271317829001</v>
      </c>
      <c r="N193" s="3">
        <v>87.906976744185997</v>
      </c>
      <c r="O193" s="8">
        <v>39.844961240309999</v>
      </c>
    </row>
    <row r="194" spans="3:15" ht="36" x14ac:dyDescent="0.2">
      <c r="C194" s="90"/>
      <c r="D194" s="87"/>
      <c r="E194" s="1" t="s">
        <v>64</v>
      </c>
      <c r="F194" s="2"/>
      <c r="G194" s="59">
        <v>166</v>
      </c>
      <c r="H194" s="71" t="str">
        <f t="shared" si="5"/>
        <v xml:space="preserve"> </v>
      </c>
      <c r="I194" s="11">
        <v>8.4337349397590007</v>
      </c>
      <c r="J194" s="3">
        <v>13.855421686747</v>
      </c>
      <c r="K194" s="3">
        <v>36.746987951807</v>
      </c>
      <c r="L194" s="3">
        <v>21.686746987951999</v>
      </c>
      <c r="M194" s="3">
        <v>19.277108433734998</v>
      </c>
      <c r="N194" s="3">
        <v>91.566265060240994</v>
      </c>
      <c r="O194" s="8">
        <v>40.963855421687001</v>
      </c>
    </row>
    <row r="195" spans="3:15" ht="36" x14ac:dyDescent="0.2">
      <c r="C195" s="90"/>
      <c r="D195" s="87"/>
      <c r="E195" s="1" t="s">
        <v>65</v>
      </c>
      <c r="F195" s="2"/>
      <c r="G195" s="59">
        <v>110</v>
      </c>
      <c r="H195" s="71" t="str">
        <f t="shared" si="5"/>
        <v xml:space="preserve"> </v>
      </c>
      <c r="I195" s="11">
        <v>13.636363636364001</v>
      </c>
      <c r="J195" s="3">
        <v>30</v>
      </c>
      <c r="K195" s="3">
        <v>26.363636363636001</v>
      </c>
      <c r="L195" s="3">
        <v>15.454545454545</v>
      </c>
      <c r="M195" s="3">
        <v>14.545454545455</v>
      </c>
      <c r="N195" s="3">
        <v>86.363636363636004</v>
      </c>
      <c r="O195" s="8">
        <v>30</v>
      </c>
    </row>
    <row r="196" spans="3:15" ht="36" x14ac:dyDescent="0.2">
      <c r="C196" s="90"/>
      <c r="D196" s="87"/>
      <c r="E196" s="1" t="s">
        <v>66</v>
      </c>
      <c r="F196" s="2"/>
      <c r="G196" s="59">
        <v>239</v>
      </c>
      <c r="H196" s="71" t="str">
        <f t="shared" si="5"/>
        <v xml:space="preserve"> </v>
      </c>
      <c r="I196" s="11">
        <v>13.389121338912</v>
      </c>
      <c r="J196" s="3">
        <v>25.941422594142001</v>
      </c>
      <c r="K196" s="3">
        <v>28.033472803346999</v>
      </c>
      <c r="L196" s="3">
        <v>17.991631799162999</v>
      </c>
      <c r="M196" s="3">
        <v>14.644351464434999</v>
      </c>
      <c r="N196" s="3">
        <v>86.610878661087995</v>
      </c>
      <c r="O196" s="8">
        <v>32.635983263598</v>
      </c>
    </row>
    <row r="197" spans="3:15" ht="24" x14ac:dyDescent="0.2">
      <c r="C197" s="90"/>
      <c r="D197" s="87"/>
      <c r="E197" s="1" t="s">
        <v>67</v>
      </c>
      <c r="F197" s="2"/>
      <c r="G197" s="59">
        <v>143</v>
      </c>
      <c r="H197" s="71" t="str">
        <f t="shared" si="5"/>
        <v xml:space="preserve"> </v>
      </c>
      <c r="I197" s="11">
        <v>11.888111888112</v>
      </c>
      <c r="J197" s="3">
        <v>24.475524475524001</v>
      </c>
      <c r="K197" s="3">
        <v>30.069930069929999</v>
      </c>
      <c r="L197" s="3">
        <v>16.083916083916002</v>
      </c>
      <c r="M197" s="3">
        <v>17.482517482517</v>
      </c>
      <c r="N197" s="3">
        <v>88.111888111888007</v>
      </c>
      <c r="O197" s="8">
        <v>33.566433566434</v>
      </c>
    </row>
    <row r="198" spans="3:15" ht="24" x14ac:dyDescent="0.2">
      <c r="C198" s="90"/>
      <c r="D198" s="87"/>
      <c r="E198" s="1" t="s">
        <v>68</v>
      </c>
      <c r="F198" s="2"/>
      <c r="G198" s="59">
        <v>56</v>
      </c>
      <c r="H198" s="71" t="str">
        <f t="shared" si="5"/>
        <v xml:space="preserve"> </v>
      </c>
      <c r="I198" s="11">
        <v>12.5</v>
      </c>
      <c r="J198" s="3">
        <v>17.857142857143</v>
      </c>
      <c r="K198" s="3">
        <v>32.142857142856997</v>
      </c>
      <c r="L198" s="3">
        <v>17.857142857143</v>
      </c>
      <c r="M198" s="3">
        <v>19.642857142857</v>
      </c>
      <c r="N198" s="3">
        <v>87.5</v>
      </c>
      <c r="O198" s="8">
        <v>37.5</v>
      </c>
    </row>
    <row r="199" spans="3:15" ht="24" x14ac:dyDescent="0.2">
      <c r="C199" s="90"/>
      <c r="D199" s="87"/>
      <c r="E199" s="1" t="s">
        <v>69</v>
      </c>
      <c r="F199" s="2"/>
      <c r="G199" s="59">
        <v>51</v>
      </c>
      <c r="H199" s="71" t="str">
        <f t="shared" si="5"/>
        <v xml:space="preserve"> </v>
      </c>
      <c r="I199" s="11">
        <v>17.647058823529001</v>
      </c>
      <c r="J199" s="3">
        <v>31.372549019608002</v>
      </c>
      <c r="K199" s="3">
        <v>29.411764705882</v>
      </c>
      <c r="L199" s="3">
        <v>9.8039215686270005</v>
      </c>
      <c r="M199" s="3">
        <v>11.764705882353001</v>
      </c>
      <c r="N199" s="3">
        <v>82.352941176471006</v>
      </c>
      <c r="O199" s="8">
        <v>21.568627450979999</v>
      </c>
    </row>
    <row r="200" spans="3:15" ht="24" x14ac:dyDescent="0.2">
      <c r="C200" s="90"/>
      <c r="D200" s="87"/>
      <c r="E200" s="1" t="s">
        <v>70</v>
      </c>
      <c r="F200" s="2"/>
      <c r="G200" s="59">
        <v>312</v>
      </c>
      <c r="H200" s="71" t="str">
        <f t="shared" si="5"/>
        <v xml:space="preserve"> </v>
      </c>
      <c r="I200" s="11">
        <v>13.141025641025999</v>
      </c>
      <c r="J200" s="3">
        <v>20.833333333333002</v>
      </c>
      <c r="K200" s="3">
        <v>27.564102564102999</v>
      </c>
      <c r="L200" s="3">
        <v>21.474358974358999</v>
      </c>
      <c r="M200" s="3">
        <v>16.987179487178999</v>
      </c>
      <c r="N200" s="3">
        <v>86.858974358973995</v>
      </c>
      <c r="O200" s="8">
        <v>38.461538461537998</v>
      </c>
    </row>
    <row r="201" spans="3:15" x14ac:dyDescent="0.2">
      <c r="C201" s="90"/>
      <c r="D201" s="87"/>
      <c r="E201" s="1" t="s">
        <v>32</v>
      </c>
      <c r="F201" s="2"/>
      <c r="G201" s="59">
        <v>51</v>
      </c>
      <c r="H201" s="71" t="str">
        <f t="shared" si="5"/>
        <v xml:space="preserve"> </v>
      </c>
      <c r="I201" s="11">
        <v>7.8431372549020004</v>
      </c>
      <c r="J201" s="3">
        <v>27.450980392157</v>
      </c>
      <c r="K201" s="3">
        <v>17.647058823529001</v>
      </c>
      <c r="L201" s="3">
        <v>13.725490196078001</v>
      </c>
      <c r="M201" s="3">
        <v>33.333333333333002</v>
      </c>
      <c r="N201" s="3">
        <v>92.156862745097996</v>
      </c>
      <c r="O201" s="8">
        <v>47.058823529412003</v>
      </c>
    </row>
    <row r="202" spans="3:15" ht="24" x14ac:dyDescent="0.2">
      <c r="C202" s="90"/>
      <c r="D202" s="87"/>
      <c r="E202" s="1" t="s">
        <v>71</v>
      </c>
      <c r="F202" s="2"/>
      <c r="G202" s="59">
        <v>1237</v>
      </c>
      <c r="H202" s="71" t="str">
        <f t="shared" si="5"/>
        <v xml:space="preserve"> </v>
      </c>
      <c r="I202" s="11">
        <v>14.551333872272</v>
      </c>
      <c r="J202" s="3">
        <v>19.563459983832001</v>
      </c>
      <c r="K202" s="3">
        <v>27.485852869845999</v>
      </c>
      <c r="L202" s="3">
        <v>18.512530315279001</v>
      </c>
      <c r="M202" s="3">
        <v>19.886822958770999</v>
      </c>
      <c r="N202" s="3">
        <v>85.448666127728004</v>
      </c>
      <c r="O202" s="8">
        <v>38.39935327405</v>
      </c>
    </row>
    <row r="203" spans="3:15" ht="24" x14ac:dyDescent="0.2">
      <c r="C203" s="90"/>
      <c r="D203" s="87"/>
      <c r="E203" s="1" t="s">
        <v>72</v>
      </c>
      <c r="F203" s="2"/>
      <c r="G203" s="59">
        <v>1015</v>
      </c>
      <c r="H203" s="71" t="str">
        <f t="shared" si="5"/>
        <v xml:space="preserve"> </v>
      </c>
      <c r="I203" s="11">
        <v>19.408866995074</v>
      </c>
      <c r="J203" s="3">
        <v>21.379310344827999</v>
      </c>
      <c r="K203" s="3">
        <v>24.236453201970001</v>
      </c>
      <c r="L203" s="3">
        <v>13.20197044335</v>
      </c>
      <c r="M203" s="3">
        <v>21.773399014778001</v>
      </c>
      <c r="N203" s="3">
        <v>80.591133004925993</v>
      </c>
      <c r="O203" s="8">
        <v>34.975369458128</v>
      </c>
    </row>
    <row r="204" spans="3:15" x14ac:dyDescent="0.2">
      <c r="C204" s="90"/>
      <c r="D204" s="87"/>
      <c r="E204" s="1" t="s">
        <v>22</v>
      </c>
      <c r="F204" s="2"/>
      <c r="G204" s="59">
        <v>183</v>
      </c>
      <c r="H204" s="71" t="str">
        <f t="shared" si="5"/>
        <v xml:space="preserve"> </v>
      </c>
      <c r="I204" s="11">
        <v>4.918032786885</v>
      </c>
      <c r="J204" s="3">
        <v>13.661202185792</v>
      </c>
      <c r="K204" s="3">
        <v>21.857923497268001</v>
      </c>
      <c r="L204" s="3">
        <v>20.218579234972999</v>
      </c>
      <c r="M204" s="3">
        <v>39.344262295081997</v>
      </c>
      <c r="N204" s="3">
        <v>95.081967213115007</v>
      </c>
      <c r="O204" s="8">
        <v>59.562841530055003</v>
      </c>
    </row>
    <row r="205" spans="3:15" x14ac:dyDescent="0.2">
      <c r="C205" s="91" t="s">
        <v>73</v>
      </c>
      <c r="D205" s="86" t="s">
        <v>17</v>
      </c>
      <c r="E205" s="6" t="s">
        <v>74</v>
      </c>
      <c r="F205" s="5"/>
      <c r="G205" s="58">
        <v>247</v>
      </c>
      <c r="H205" s="70" t="str">
        <f t="shared" si="5"/>
        <v xml:space="preserve"> </v>
      </c>
      <c r="I205" s="12">
        <v>1.214574898785</v>
      </c>
      <c r="J205" s="4">
        <v>6.882591093117</v>
      </c>
      <c r="K205" s="4">
        <v>21.052631578947</v>
      </c>
      <c r="L205" s="4">
        <v>30.364372469635999</v>
      </c>
      <c r="M205" s="4">
        <v>40.485829959514</v>
      </c>
      <c r="N205" s="4">
        <v>98.785425101214997</v>
      </c>
      <c r="O205" s="13">
        <v>70.850202429150002</v>
      </c>
    </row>
    <row r="206" spans="3:15" x14ac:dyDescent="0.2">
      <c r="C206" s="90"/>
      <c r="D206" s="87"/>
      <c r="E206" s="1" t="s">
        <v>75</v>
      </c>
      <c r="F206" s="2"/>
      <c r="G206" s="59">
        <v>531</v>
      </c>
      <c r="H206" s="71" t="str">
        <f t="shared" si="5"/>
        <v xml:space="preserve"> </v>
      </c>
      <c r="I206" s="11">
        <v>14.877589453861001</v>
      </c>
      <c r="J206" s="3">
        <v>21.092278719397001</v>
      </c>
      <c r="K206" s="3">
        <v>25.988700564972</v>
      </c>
      <c r="L206" s="3">
        <v>20.338983050846998</v>
      </c>
      <c r="M206" s="3">
        <v>17.702448210922999</v>
      </c>
      <c r="N206" s="3">
        <v>85.122410546138994</v>
      </c>
      <c r="O206" s="8">
        <v>38.041431261770001</v>
      </c>
    </row>
    <row r="207" spans="3:15" x14ac:dyDescent="0.2">
      <c r="C207" s="90"/>
      <c r="D207" s="87"/>
      <c r="E207" s="1" t="s">
        <v>76</v>
      </c>
      <c r="F207" s="2"/>
      <c r="G207" s="59">
        <v>58</v>
      </c>
      <c r="H207" s="71" t="str">
        <f t="shared" si="5"/>
        <v xml:space="preserve"> </v>
      </c>
      <c r="I207" s="11">
        <v>13.793103448276</v>
      </c>
      <c r="J207" s="3">
        <v>17.241379310345</v>
      </c>
      <c r="K207" s="3">
        <v>41.379310344827999</v>
      </c>
      <c r="L207" s="3">
        <v>15.517241379310001</v>
      </c>
      <c r="M207" s="3">
        <v>12.068965517241001</v>
      </c>
      <c r="N207" s="3">
        <v>86.206896551724</v>
      </c>
      <c r="O207" s="8">
        <v>27.586206896552</v>
      </c>
    </row>
    <row r="208" spans="3:15" x14ac:dyDescent="0.2">
      <c r="C208" s="90"/>
      <c r="D208" s="87"/>
      <c r="E208" s="1" t="s">
        <v>77</v>
      </c>
      <c r="F208" s="2"/>
      <c r="G208" s="59">
        <v>400</v>
      </c>
      <c r="H208" s="71" t="str">
        <f t="shared" si="5"/>
        <v xml:space="preserve"> </v>
      </c>
      <c r="I208" s="11">
        <v>11.5</v>
      </c>
      <c r="J208" s="3">
        <v>16.75</v>
      </c>
      <c r="K208" s="3">
        <v>28.5</v>
      </c>
      <c r="L208" s="3">
        <v>21</v>
      </c>
      <c r="M208" s="3">
        <v>22.25</v>
      </c>
      <c r="N208" s="3">
        <v>88.5</v>
      </c>
      <c r="O208" s="8">
        <v>43.25</v>
      </c>
    </row>
    <row r="209" spans="3:15" ht="24" x14ac:dyDescent="0.2">
      <c r="C209" s="90"/>
      <c r="D209" s="87"/>
      <c r="E209" s="1" t="s">
        <v>78</v>
      </c>
      <c r="F209" s="2"/>
      <c r="G209" s="59">
        <v>422</v>
      </c>
      <c r="H209" s="71" t="str">
        <f t="shared" si="5"/>
        <v xml:space="preserve"> </v>
      </c>
      <c r="I209" s="11">
        <v>14.218009478673</v>
      </c>
      <c r="J209" s="3">
        <v>17.535545023697001</v>
      </c>
      <c r="K209" s="3">
        <v>29.857819905212999</v>
      </c>
      <c r="L209" s="3">
        <v>19.431279620853001</v>
      </c>
      <c r="M209" s="3">
        <v>18.957345971563999</v>
      </c>
      <c r="N209" s="3">
        <v>85.781990521327003</v>
      </c>
      <c r="O209" s="8">
        <v>38.388625592417</v>
      </c>
    </row>
    <row r="210" spans="3:15" ht="24" x14ac:dyDescent="0.2">
      <c r="C210" s="90"/>
      <c r="D210" s="87"/>
      <c r="E210" s="1" t="s">
        <v>79</v>
      </c>
      <c r="F210" s="2"/>
      <c r="G210" s="59">
        <v>102</v>
      </c>
      <c r="H210" s="71" t="str">
        <f t="shared" si="5"/>
        <v xml:space="preserve"> </v>
      </c>
      <c r="I210" s="11">
        <v>9.8039215686270005</v>
      </c>
      <c r="J210" s="3">
        <v>26.470588235293999</v>
      </c>
      <c r="K210" s="3">
        <v>25.490196078431001</v>
      </c>
      <c r="L210" s="3">
        <v>19.607843137254999</v>
      </c>
      <c r="M210" s="3">
        <v>18.627450980391998</v>
      </c>
      <c r="N210" s="3">
        <v>90.196078431372996</v>
      </c>
      <c r="O210" s="8">
        <v>38.235294117647001</v>
      </c>
    </row>
    <row r="211" spans="3:15" ht="24" x14ac:dyDescent="0.2">
      <c r="C211" s="90"/>
      <c r="D211" s="87"/>
      <c r="E211" s="1" t="s">
        <v>80</v>
      </c>
      <c r="F211" s="2"/>
      <c r="G211" s="59">
        <v>44</v>
      </c>
      <c r="H211" s="71" t="str">
        <f t="shared" si="5"/>
        <v>*</v>
      </c>
      <c r="I211" s="11">
        <v>9.0909090909089993</v>
      </c>
      <c r="J211" s="3">
        <v>29.545454545455001</v>
      </c>
      <c r="K211" s="3">
        <v>38.636363636364003</v>
      </c>
      <c r="L211" s="3">
        <v>15.909090909091001</v>
      </c>
      <c r="M211" s="3">
        <v>6.8181818181820004</v>
      </c>
      <c r="N211" s="3">
        <v>90.909090909091006</v>
      </c>
      <c r="O211" s="8">
        <v>22.727272727273</v>
      </c>
    </row>
    <row r="212" spans="3:15" ht="24" x14ac:dyDescent="0.2">
      <c r="C212" s="90"/>
      <c r="D212" s="87"/>
      <c r="E212" s="1" t="s">
        <v>81</v>
      </c>
      <c r="F212" s="2"/>
      <c r="G212" s="59">
        <v>99</v>
      </c>
      <c r="H212" s="71" t="str">
        <f t="shared" ref="H212:H275" si="6">IF(G212&lt;49,"*"," ")</f>
        <v xml:space="preserve"> </v>
      </c>
      <c r="I212" s="11">
        <v>16.161616161615999</v>
      </c>
      <c r="J212" s="3">
        <v>32.323232323231998</v>
      </c>
      <c r="K212" s="3">
        <v>16.161616161615999</v>
      </c>
      <c r="L212" s="3">
        <v>16.161616161615999</v>
      </c>
      <c r="M212" s="3">
        <v>19.191919191918998</v>
      </c>
      <c r="N212" s="3">
        <v>83.838383838384004</v>
      </c>
      <c r="O212" s="8">
        <v>35.353535353535001</v>
      </c>
    </row>
    <row r="213" spans="3:15" ht="24" x14ac:dyDescent="0.2">
      <c r="C213" s="90"/>
      <c r="D213" s="87"/>
      <c r="E213" s="1" t="s">
        <v>82</v>
      </c>
      <c r="F213" s="2"/>
      <c r="G213" s="59">
        <v>128</v>
      </c>
      <c r="H213" s="71" t="str">
        <f t="shared" si="6"/>
        <v xml:space="preserve"> </v>
      </c>
      <c r="I213" s="11">
        <v>9.375</v>
      </c>
      <c r="J213" s="3">
        <v>21.09375</v>
      </c>
      <c r="K213" s="3">
        <v>35.9375</v>
      </c>
      <c r="L213" s="3">
        <v>17.96875</v>
      </c>
      <c r="M213" s="3">
        <v>15.625</v>
      </c>
      <c r="N213" s="3">
        <v>90.625</v>
      </c>
      <c r="O213" s="8">
        <v>33.59375</v>
      </c>
    </row>
    <row r="214" spans="3:15" x14ac:dyDescent="0.2">
      <c r="C214" s="90"/>
      <c r="D214" s="87"/>
      <c r="E214" s="1" t="s">
        <v>83</v>
      </c>
      <c r="F214" s="2"/>
      <c r="G214" s="59">
        <v>47</v>
      </c>
      <c r="H214" s="71" t="str">
        <f t="shared" si="6"/>
        <v>*</v>
      </c>
      <c r="I214" s="11">
        <v>27.659574468085001</v>
      </c>
      <c r="J214" s="3">
        <v>27.659574468085001</v>
      </c>
      <c r="K214" s="3">
        <v>21.276595744681</v>
      </c>
      <c r="L214" s="3">
        <v>14.893617021277</v>
      </c>
      <c r="M214" s="3">
        <v>8.5106382978719992</v>
      </c>
      <c r="N214" s="3">
        <v>72.340425531915002</v>
      </c>
      <c r="O214" s="8">
        <v>23.404255319149001</v>
      </c>
    </row>
    <row r="215" spans="3:15" ht="24" x14ac:dyDescent="0.2">
      <c r="C215" s="90"/>
      <c r="D215" s="87"/>
      <c r="E215" s="1" t="s">
        <v>84</v>
      </c>
      <c r="F215" s="2"/>
      <c r="G215" s="59">
        <v>151</v>
      </c>
      <c r="H215" s="71" t="str">
        <f t="shared" si="6"/>
        <v xml:space="preserve"> </v>
      </c>
      <c r="I215" s="11">
        <v>6.622516556291</v>
      </c>
      <c r="J215" s="3">
        <v>21.192052980132001</v>
      </c>
      <c r="K215" s="3">
        <v>29.801324503311001</v>
      </c>
      <c r="L215" s="3">
        <v>18.543046357615999</v>
      </c>
      <c r="M215" s="3">
        <v>23.841059602649</v>
      </c>
      <c r="N215" s="3">
        <v>93.377483443708996</v>
      </c>
      <c r="O215" s="8">
        <v>42.384105960265003</v>
      </c>
    </row>
    <row r="216" spans="3:15" ht="24" x14ac:dyDescent="0.2">
      <c r="C216" s="90"/>
      <c r="D216" s="87"/>
      <c r="E216" s="1" t="s">
        <v>85</v>
      </c>
      <c r="F216" s="2"/>
      <c r="G216" s="59">
        <v>60</v>
      </c>
      <c r="H216" s="71" t="str">
        <f t="shared" si="6"/>
        <v xml:space="preserve"> </v>
      </c>
      <c r="I216" s="11">
        <v>3.333333333333</v>
      </c>
      <c r="J216" s="3">
        <v>20</v>
      </c>
      <c r="K216" s="3">
        <v>43.333333333333002</v>
      </c>
      <c r="L216" s="3">
        <v>21.666666666666998</v>
      </c>
      <c r="M216" s="3">
        <v>11.666666666667</v>
      </c>
      <c r="N216" s="3">
        <v>96.666666666666998</v>
      </c>
      <c r="O216" s="8">
        <v>33.333333333333002</v>
      </c>
    </row>
    <row r="217" spans="3:15" x14ac:dyDescent="0.2">
      <c r="C217" s="90"/>
      <c r="D217" s="87"/>
      <c r="E217" s="1" t="s">
        <v>32</v>
      </c>
      <c r="F217" s="2"/>
      <c r="G217" s="59">
        <v>49</v>
      </c>
      <c r="H217" s="71" t="s">
        <v>673</v>
      </c>
      <c r="I217" s="11">
        <v>8.1632653061219997</v>
      </c>
      <c r="J217" s="3">
        <v>26.530612244897998</v>
      </c>
      <c r="K217" s="3">
        <v>18.367346938775999</v>
      </c>
      <c r="L217" s="3">
        <v>12.244897959184</v>
      </c>
      <c r="M217" s="3">
        <v>34.693877551020002</v>
      </c>
      <c r="N217" s="3">
        <v>91.836734693878</v>
      </c>
      <c r="O217" s="8">
        <v>46.938775510204003</v>
      </c>
    </row>
    <row r="218" spans="3:15" ht="24" x14ac:dyDescent="0.2">
      <c r="C218" s="90"/>
      <c r="D218" s="87"/>
      <c r="E218" s="1" t="s">
        <v>86</v>
      </c>
      <c r="F218" s="2"/>
      <c r="G218" s="59">
        <v>1336</v>
      </c>
      <c r="H218" s="71" t="str">
        <f t="shared" si="6"/>
        <v xml:space="preserve"> </v>
      </c>
      <c r="I218" s="11">
        <v>13.547904191617</v>
      </c>
      <c r="J218" s="3">
        <v>19.910179640719001</v>
      </c>
      <c r="K218" s="3">
        <v>26.646706586825999</v>
      </c>
      <c r="L218" s="3">
        <v>18.862275449102</v>
      </c>
      <c r="M218" s="3">
        <v>21.032934131737001</v>
      </c>
      <c r="N218" s="3">
        <v>86.452095808383007</v>
      </c>
      <c r="O218" s="8">
        <v>39.895209580837999</v>
      </c>
    </row>
    <row r="219" spans="3:15" ht="24" x14ac:dyDescent="0.2">
      <c r="C219" s="90"/>
      <c r="D219" s="87"/>
      <c r="E219" s="1" t="s">
        <v>87</v>
      </c>
      <c r="F219" s="2"/>
      <c r="G219" s="59">
        <v>311</v>
      </c>
      <c r="H219" s="71" t="str">
        <f t="shared" si="6"/>
        <v xml:space="preserve"> </v>
      </c>
      <c r="I219" s="11">
        <v>24.75884244373</v>
      </c>
      <c r="J219" s="3">
        <v>28.617363344051</v>
      </c>
      <c r="K219" s="3">
        <v>26.045016077170001</v>
      </c>
      <c r="L219" s="3">
        <v>12.218649517685</v>
      </c>
      <c r="M219" s="3">
        <v>8.3601286173629994</v>
      </c>
      <c r="N219" s="3">
        <v>75.241157556269997</v>
      </c>
      <c r="O219" s="8">
        <v>20.578778135048001</v>
      </c>
    </row>
    <row r="220" spans="3:15" ht="24" x14ac:dyDescent="0.2">
      <c r="C220" s="90"/>
      <c r="D220" s="87"/>
      <c r="E220" s="1" t="s">
        <v>88</v>
      </c>
      <c r="F220" s="2"/>
      <c r="G220" s="59">
        <v>620</v>
      </c>
      <c r="H220" s="71" t="str">
        <f t="shared" si="6"/>
        <v xml:space="preserve"> </v>
      </c>
      <c r="I220" s="11">
        <v>18.709677419355</v>
      </c>
      <c r="J220" s="3">
        <v>18.709677419355</v>
      </c>
      <c r="K220" s="3">
        <v>25</v>
      </c>
      <c r="L220" s="3">
        <v>12.096774193548001</v>
      </c>
      <c r="M220" s="3">
        <v>25.483870967742</v>
      </c>
      <c r="N220" s="3">
        <v>81.290322580644997</v>
      </c>
      <c r="O220" s="8">
        <v>37.580645161290001</v>
      </c>
    </row>
    <row r="221" spans="3:15" x14ac:dyDescent="0.2">
      <c r="C221" s="90"/>
      <c r="D221" s="87"/>
      <c r="E221" s="1" t="s">
        <v>22</v>
      </c>
      <c r="F221" s="2"/>
      <c r="G221" s="59">
        <v>168</v>
      </c>
      <c r="H221" s="71" t="str">
        <f t="shared" si="6"/>
        <v xml:space="preserve"> </v>
      </c>
      <c r="I221" s="11">
        <v>7.1428571428570002</v>
      </c>
      <c r="J221" s="3">
        <v>7.7380952380950001</v>
      </c>
      <c r="K221" s="3">
        <v>20.238095238094999</v>
      </c>
      <c r="L221" s="3">
        <v>20.833333333333002</v>
      </c>
      <c r="M221" s="3">
        <v>44.047619047619001</v>
      </c>
      <c r="N221" s="3">
        <v>92.857142857143003</v>
      </c>
      <c r="O221" s="8">
        <v>64.880952380951996</v>
      </c>
    </row>
    <row r="222" spans="3:15" ht="24" x14ac:dyDescent="0.2">
      <c r="C222" s="91" t="s">
        <v>89</v>
      </c>
      <c r="D222" s="86" t="s">
        <v>17</v>
      </c>
      <c r="E222" s="6" t="s">
        <v>90</v>
      </c>
      <c r="F222" s="5"/>
      <c r="G222" s="58">
        <v>166</v>
      </c>
      <c r="H222" s="70" t="str">
        <f t="shared" si="6"/>
        <v xml:space="preserve"> </v>
      </c>
      <c r="I222" s="12">
        <v>12.650602409638999</v>
      </c>
      <c r="J222" s="4">
        <v>20.481927710842999</v>
      </c>
      <c r="K222" s="4">
        <v>24.698795180723</v>
      </c>
      <c r="L222" s="4">
        <v>23.493975903614</v>
      </c>
      <c r="M222" s="4">
        <v>18.674698795181001</v>
      </c>
      <c r="N222" s="4">
        <v>87.349397590360994</v>
      </c>
      <c r="O222" s="13">
        <v>42.168674698795002</v>
      </c>
    </row>
    <row r="223" spans="3:15" ht="48" x14ac:dyDescent="0.2">
      <c r="C223" s="90"/>
      <c r="D223" s="87"/>
      <c r="E223" s="1" t="s">
        <v>91</v>
      </c>
      <c r="F223" s="2"/>
      <c r="G223" s="59">
        <v>97</v>
      </c>
      <c r="H223" s="71" t="str">
        <f t="shared" si="6"/>
        <v xml:space="preserve"> </v>
      </c>
      <c r="I223" s="11">
        <v>3.0927835051549999</v>
      </c>
      <c r="J223" s="3">
        <v>13.40206185567</v>
      </c>
      <c r="K223" s="3">
        <v>28.865979381443001</v>
      </c>
      <c r="L223" s="3">
        <v>22.680412371134</v>
      </c>
      <c r="M223" s="3">
        <v>31.958762886597999</v>
      </c>
      <c r="N223" s="3">
        <v>96.907216494845002</v>
      </c>
      <c r="O223" s="8">
        <v>54.639175257731999</v>
      </c>
    </row>
    <row r="224" spans="3:15" ht="36" x14ac:dyDescent="0.2">
      <c r="C224" s="90"/>
      <c r="D224" s="87"/>
      <c r="E224" s="1" t="s">
        <v>92</v>
      </c>
      <c r="F224" s="2"/>
      <c r="G224" s="59">
        <v>88</v>
      </c>
      <c r="H224" s="71" t="str">
        <f t="shared" si="6"/>
        <v xml:space="preserve"> </v>
      </c>
      <c r="I224" s="11">
        <v>10.227272727273</v>
      </c>
      <c r="J224" s="3">
        <v>25</v>
      </c>
      <c r="K224" s="3">
        <v>31.818181818182001</v>
      </c>
      <c r="L224" s="3">
        <v>15.909090909091001</v>
      </c>
      <c r="M224" s="3">
        <v>17.045454545455001</v>
      </c>
      <c r="N224" s="3">
        <v>89.772727272726996</v>
      </c>
      <c r="O224" s="8">
        <v>32.954545454544999</v>
      </c>
    </row>
    <row r="225" spans="3:15" ht="48" x14ac:dyDescent="0.2">
      <c r="C225" s="90"/>
      <c r="D225" s="87"/>
      <c r="E225" s="1" t="s">
        <v>93</v>
      </c>
      <c r="F225" s="2"/>
      <c r="G225" s="59">
        <v>157</v>
      </c>
      <c r="H225" s="71" t="str">
        <f t="shared" si="6"/>
        <v xml:space="preserve"> </v>
      </c>
      <c r="I225" s="11">
        <v>17.197452229299</v>
      </c>
      <c r="J225" s="3">
        <v>21.656050955413999</v>
      </c>
      <c r="K225" s="3">
        <v>29.936305732484001</v>
      </c>
      <c r="L225" s="3">
        <v>10.828025477707</v>
      </c>
      <c r="M225" s="3">
        <v>20.382165605095999</v>
      </c>
      <c r="N225" s="3">
        <v>82.802547770700997</v>
      </c>
      <c r="O225" s="8">
        <v>31.210191082803</v>
      </c>
    </row>
    <row r="226" spans="3:15" x14ac:dyDescent="0.2">
      <c r="C226" s="90"/>
      <c r="D226" s="87"/>
      <c r="E226" s="1" t="s">
        <v>94</v>
      </c>
      <c r="F226" s="2"/>
      <c r="G226" s="59">
        <v>9</v>
      </c>
      <c r="H226" s="71" t="str">
        <f t="shared" si="6"/>
        <v>*</v>
      </c>
      <c r="I226" s="11">
        <v>22.222222222222001</v>
      </c>
      <c r="J226" s="3">
        <v>44.444444444444002</v>
      </c>
      <c r="K226" s="3">
        <v>33.333333333333002</v>
      </c>
      <c r="L226" s="7">
        <v>0</v>
      </c>
      <c r="M226" s="7">
        <v>0</v>
      </c>
      <c r="N226" s="3">
        <v>77.777777777777999</v>
      </c>
      <c r="O226" s="14">
        <v>0</v>
      </c>
    </row>
    <row r="227" spans="3:15" x14ac:dyDescent="0.2">
      <c r="C227" s="90"/>
      <c r="D227" s="87"/>
      <c r="E227" s="1" t="s">
        <v>95</v>
      </c>
      <c r="F227" s="2"/>
      <c r="G227" s="59">
        <v>5</v>
      </c>
      <c r="H227" s="71" t="str">
        <f t="shared" si="6"/>
        <v>*</v>
      </c>
      <c r="I227" s="11">
        <v>20</v>
      </c>
      <c r="J227" s="3">
        <v>20</v>
      </c>
      <c r="K227" s="3">
        <v>40</v>
      </c>
      <c r="L227" s="7">
        <v>0</v>
      </c>
      <c r="M227" s="3">
        <v>20</v>
      </c>
      <c r="N227" s="3">
        <v>80</v>
      </c>
      <c r="O227" s="8">
        <v>20</v>
      </c>
    </row>
    <row r="228" spans="3:15" x14ac:dyDescent="0.2">
      <c r="C228" s="90"/>
      <c r="D228" s="87"/>
      <c r="E228" s="1" t="s">
        <v>32</v>
      </c>
      <c r="F228" s="2"/>
      <c r="G228" s="59">
        <v>41</v>
      </c>
      <c r="H228" s="71" t="str">
        <f t="shared" si="6"/>
        <v>*</v>
      </c>
      <c r="I228" s="11">
        <v>9.7560975609760003</v>
      </c>
      <c r="J228" s="3">
        <v>24.390243902439</v>
      </c>
      <c r="K228" s="3">
        <v>39.024390243901998</v>
      </c>
      <c r="L228" s="3">
        <v>9.7560975609760003</v>
      </c>
      <c r="M228" s="3">
        <v>17.073170731706998</v>
      </c>
      <c r="N228" s="3">
        <v>90.243902439023998</v>
      </c>
      <c r="O228" s="8">
        <v>26.829268292683</v>
      </c>
    </row>
    <row r="229" spans="3:15" ht="24" x14ac:dyDescent="0.2">
      <c r="C229" s="90"/>
      <c r="D229" s="87"/>
      <c r="E229" s="1" t="s">
        <v>96</v>
      </c>
      <c r="F229" s="2"/>
      <c r="G229" s="59">
        <v>455</v>
      </c>
      <c r="H229" s="71" t="str">
        <f t="shared" si="6"/>
        <v xml:space="preserve"> </v>
      </c>
      <c r="I229" s="11">
        <v>12.527472527473</v>
      </c>
      <c r="J229" s="3">
        <v>20.659340659341002</v>
      </c>
      <c r="K229" s="3">
        <v>29.230769230768999</v>
      </c>
      <c r="L229" s="3">
        <v>18.241758241757999</v>
      </c>
      <c r="M229" s="3">
        <v>19.340659340658998</v>
      </c>
      <c r="N229" s="3">
        <v>87.472527472527005</v>
      </c>
      <c r="O229" s="8">
        <v>37.582417582418003</v>
      </c>
    </row>
    <row r="230" spans="3:15" ht="24" x14ac:dyDescent="0.2">
      <c r="C230" s="90"/>
      <c r="D230" s="87"/>
      <c r="E230" s="1" t="s">
        <v>87</v>
      </c>
      <c r="F230" s="2"/>
      <c r="G230" s="59">
        <v>623</v>
      </c>
      <c r="H230" s="71" t="str">
        <f t="shared" si="6"/>
        <v xml:space="preserve"> </v>
      </c>
      <c r="I230" s="11">
        <v>21.508828250400999</v>
      </c>
      <c r="J230" s="3">
        <v>26.003210272873002</v>
      </c>
      <c r="K230" s="3">
        <v>25.200642054574999</v>
      </c>
      <c r="L230" s="3">
        <v>14.446227929374</v>
      </c>
      <c r="M230" s="3">
        <v>12.841091492777</v>
      </c>
      <c r="N230" s="3">
        <v>78.491171749599005</v>
      </c>
      <c r="O230" s="8">
        <v>27.287319422151</v>
      </c>
    </row>
    <row r="231" spans="3:15" ht="24" x14ac:dyDescent="0.2">
      <c r="C231" s="90"/>
      <c r="D231" s="87"/>
      <c r="E231" s="1" t="s">
        <v>88</v>
      </c>
      <c r="F231" s="2"/>
      <c r="G231" s="59">
        <v>1112</v>
      </c>
      <c r="H231" s="71" t="str">
        <f t="shared" si="6"/>
        <v xml:space="preserve"> </v>
      </c>
      <c r="I231" s="11">
        <v>16.187050359712</v>
      </c>
      <c r="J231" s="3">
        <v>18.345323741007</v>
      </c>
      <c r="K231" s="3">
        <v>24.820143884892001</v>
      </c>
      <c r="L231" s="3">
        <v>16.097122302157999</v>
      </c>
      <c r="M231" s="3">
        <v>24.550359712230001</v>
      </c>
      <c r="N231" s="3">
        <v>83.812949640287997</v>
      </c>
      <c r="O231" s="8">
        <v>40.647482014387997</v>
      </c>
    </row>
    <row r="232" spans="3:15" x14ac:dyDescent="0.2">
      <c r="C232" s="90"/>
      <c r="D232" s="87"/>
      <c r="E232" s="1" t="s">
        <v>22</v>
      </c>
      <c r="F232" s="2"/>
      <c r="G232" s="59">
        <v>245</v>
      </c>
      <c r="H232" s="71" t="str">
        <f t="shared" si="6"/>
        <v xml:space="preserve"> </v>
      </c>
      <c r="I232" s="11">
        <v>6.1224489795919999</v>
      </c>
      <c r="J232" s="3">
        <v>9.7959183673469994</v>
      </c>
      <c r="K232" s="3">
        <v>24.489795918367001</v>
      </c>
      <c r="L232" s="3">
        <v>19.591836734693999</v>
      </c>
      <c r="M232" s="3">
        <v>40</v>
      </c>
      <c r="N232" s="3">
        <v>93.877551020408006</v>
      </c>
      <c r="O232" s="8">
        <v>59.591836734693999</v>
      </c>
    </row>
    <row r="233" spans="3:15" x14ac:dyDescent="0.2">
      <c r="C233" s="91" t="s">
        <v>97</v>
      </c>
      <c r="D233" s="86" t="s">
        <v>17</v>
      </c>
      <c r="E233" s="6" t="s">
        <v>98</v>
      </c>
      <c r="F233" s="5"/>
      <c r="G233" s="58">
        <v>83</v>
      </c>
      <c r="H233" s="70" t="str">
        <f t="shared" si="6"/>
        <v xml:space="preserve"> </v>
      </c>
      <c r="I233" s="12">
        <v>18.072289156627001</v>
      </c>
      <c r="J233" s="4">
        <v>28.915662650601998</v>
      </c>
      <c r="K233" s="4">
        <v>24.096385542168999</v>
      </c>
      <c r="L233" s="4">
        <v>9.638554216867</v>
      </c>
      <c r="M233" s="4">
        <v>19.277108433734998</v>
      </c>
      <c r="N233" s="4">
        <v>81.927710843373006</v>
      </c>
      <c r="O233" s="13">
        <v>28.915662650601998</v>
      </c>
    </row>
    <row r="234" spans="3:15" x14ac:dyDescent="0.2">
      <c r="C234" s="90"/>
      <c r="D234" s="87"/>
      <c r="E234" s="1" t="s">
        <v>99</v>
      </c>
      <c r="F234" s="2"/>
      <c r="G234" s="59">
        <v>401</v>
      </c>
      <c r="H234" s="71" t="str">
        <f t="shared" si="6"/>
        <v xml:space="preserve"> </v>
      </c>
      <c r="I234" s="11">
        <v>15.461346633415999</v>
      </c>
      <c r="J234" s="3">
        <v>22.443890274314001</v>
      </c>
      <c r="K234" s="3">
        <v>28.927680798004999</v>
      </c>
      <c r="L234" s="3">
        <v>16.209476309227</v>
      </c>
      <c r="M234" s="3">
        <v>16.957605985036999</v>
      </c>
      <c r="N234" s="3">
        <v>84.538653366584001</v>
      </c>
      <c r="O234" s="8">
        <v>33.167082294263999</v>
      </c>
    </row>
    <row r="235" spans="3:15" x14ac:dyDescent="0.2">
      <c r="C235" s="90"/>
      <c r="D235" s="87"/>
      <c r="E235" s="1" t="s">
        <v>100</v>
      </c>
      <c r="F235" s="2"/>
      <c r="G235" s="59">
        <v>686</v>
      </c>
      <c r="H235" s="71" t="str">
        <f t="shared" si="6"/>
        <v xml:space="preserve"> </v>
      </c>
      <c r="I235" s="11">
        <v>17.201166180758001</v>
      </c>
      <c r="J235" s="3">
        <v>20.408163265306001</v>
      </c>
      <c r="K235" s="3">
        <v>25.072886297376002</v>
      </c>
      <c r="L235" s="3">
        <v>17.638483965014998</v>
      </c>
      <c r="M235" s="3">
        <v>19.679300291545001</v>
      </c>
      <c r="N235" s="3">
        <v>82.798833819242006</v>
      </c>
      <c r="O235" s="8">
        <v>37.317784256560003</v>
      </c>
    </row>
    <row r="236" spans="3:15" x14ac:dyDescent="0.2">
      <c r="C236" s="90"/>
      <c r="D236" s="87"/>
      <c r="E236" s="1" t="s">
        <v>101</v>
      </c>
      <c r="F236" s="2"/>
      <c r="G236" s="59">
        <v>1118</v>
      </c>
      <c r="H236" s="71" t="str">
        <f t="shared" si="6"/>
        <v xml:space="preserve"> </v>
      </c>
      <c r="I236" s="11">
        <v>15.742397137746</v>
      </c>
      <c r="J236" s="3">
        <v>19.499105545616999</v>
      </c>
      <c r="K236" s="3">
        <v>25.223613595707</v>
      </c>
      <c r="L236" s="3">
        <v>16.457960644006999</v>
      </c>
      <c r="M236" s="3">
        <v>23.076923076922998</v>
      </c>
      <c r="N236" s="3">
        <v>84.257602862254004</v>
      </c>
      <c r="O236" s="8">
        <v>39.534883720929997</v>
      </c>
    </row>
    <row r="237" spans="3:15" x14ac:dyDescent="0.2">
      <c r="C237" s="90"/>
      <c r="D237" s="87"/>
      <c r="E237" s="1" t="s">
        <v>22</v>
      </c>
      <c r="F237" s="2"/>
      <c r="G237" s="59">
        <v>147</v>
      </c>
      <c r="H237" s="71" t="str">
        <f t="shared" si="6"/>
        <v xml:space="preserve"> </v>
      </c>
      <c r="I237" s="11">
        <v>10.204081632653001</v>
      </c>
      <c r="J237" s="3">
        <v>8.1632653061219997</v>
      </c>
      <c r="K237" s="3">
        <v>24.489795918367001</v>
      </c>
      <c r="L237" s="3">
        <v>14.965986394558</v>
      </c>
      <c r="M237" s="3">
        <v>42.176870748299002</v>
      </c>
      <c r="N237" s="3">
        <v>89.795918367346999</v>
      </c>
      <c r="O237" s="8">
        <v>57.142857142856997</v>
      </c>
    </row>
    <row r="238" spans="3:15" x14ac:dyDescent="0.2">
      <c r="C238" s="91" t="s">
        <v>102</v>
      </c>
      <c r="D238" s="86" t="s">
        <v>17</v>
      </c>
      <c r="E238" s="6" t="s">
        <v>103</v>
      </c>
      <c r="F238" s="5"/>
      <c r="G238" s="58">
        <v>562</v>
      </c>
      <c r="H238" s="70" t="str">
        <f t="shared" si="6"/>
        <v xml:space="preserve"> </v>
      </c>
      <c r="I238" s="12">
        <v>16.370106761565999</v>
      </c>
      <c r="J238" s="4">
        <v>20.818505338078001</v>
      </c>
      <c r="K238" s="4">
        <v>28.46975088968</v>
      </c>
      <c r="L238" s="4">
        <v>15.124555160142</v>
      </c>
      <c r="M238" s="4">
        <v>19.217081850534001</v>
      </c>
      <c r="N238" s="4">
        <v>83.629893238433993</v>
      </c>
      <c r="O238" s="13">
        <v>34.341637010676003</v>
      </c>
    </row>
    <row r="239" spans="3:15" x14ac:dyDescent="0.2">
      <c r="C239" s="90"/>
      <c r="D239" s="87"/>
      <c r="E239" s="1" t="s">
        <v>104</v>
      </c>
      <c r="F239" s="2"/>
      <c r="G239" s="59">
        <v>1221</v>
      </c>
      <c r="H239" s="71" t="str">
        <f t="shared" si="6"/>
        <v xml:space="preserve"> </v>
      </c>
      <c r="I239" s="11">
        <v>17.117117117117001</v>
      </c>
      <c r="J239" s="3">
        <v>21.621621621622001</v>
      </c>
      <c r="K239" s="3">
        <v>25.634725634725999</v>
      </c>
      <c r="L239" s="3">
        <v>16.789516789516998</v>
      </c>
      <c r="M239" s="3">
        <v>18.837018837018999</v>
      </c>
      <c r="N239" s="3">
        <v>82.882882882882996</v>
      </c>
      <c r="O239" s="8">
        <v>35.626535626535997</v>
      </c>
    </row>
    <row r="240" spans="3:15" x14ac:dyDescent="0.2">
      <c r="C240" s="90"/>
      <c r="D240" s="87"/>
      <c r="E240" s="1" t="s">
        <v>105</v>
      </c>
      <c r="F240" s="2"/>
      <c r="G240" s="59">
        <v>430</v>
      </c>
      <c r="H240" s="71" t="str">
        <f t="shared" si="6"/>
        <v xml:space="preserve"> </v>
      </c>
      <c r="I240" s="11">
        <v>15.348837209301999</v>
      </c>
      <c r="J240" s="3">
        <v>17.441860465116001</v>
      </c>
      <c r="K240" s="3">
        <v>23.953488372092998</v>
      </c>
      <c r="L240" s="3">
        <v>16.744186046511999</v>
      </c>
      <c r="M240" s="3">
        <v>26.511627906977001</v>
      </c>
      <c r="N240" s="3">
        <v>84.651162790697995</v>
      </c>
      <c r="O240" s="8">
        <v>43.255813953488001</v>
      </c>
    </row>
    <row r="241" spans="3:15" x14ac:dyDescent="0.2">
      <c r="C241" s="90"/>
      <c r="D241" s="87"/>
      <c r="E241" s="1" t="s">
        <v>106</v>
      </c>
      <c r="F241" s="2"/>
      <c r="G241" s="59">
        <v>63</v>
      </c>
      <c r="H241" s="71" t="str">
        <f t="shared" si="6"/>
        <v xml:space="preserve"> </v>
      </c>
      <c r="I241" s="11">
        <v>12.698412698413</v>
      </c>
      <c r="J241" s="3">
        <v>17.460317460317</v>
      </c>
      <c r="K241" s="3">
        <v>14.285714285714</v>
      </c>
      <c r="L241" s="3">
        <v>12.698412698413</v>
      </c>
      <c r="M241" s="3">
        <v>42.857142857143003</v>
      </c>
      <c r="N241" s="3">
        <v>87.301587301587006</v>
      </c>
      <c r="O241" s="8">
        <v>55.555555555555998</v>
      </c>
    </row>
    <row r="242" spans="3:15" x14ac:dyDescent="0.2">
      <c r="C242" s="90"/>
      <c r="D242" s="87"/>
      <c r="E242" s="1" t="s">
        <v>22</v>
      </c>
      <c r="F242" s="2"/>
      <c r="G242" s="59">
        <v>159</v>
      </c>
      <c r="H242" s="71" t="str">
        <f t="shared" si="6"/>
        <v xml:space="preserve"> </v>
      </c>
      <c r="I242" s="11">
        <v>6.9182389937110003</v>
      </c>
      <c r="J242" s="3">
        <v>10.691823899371</v>
      </c>
      <c r="K242" s="3">
        <v>25.786163522012998</v>
      </c>
      <c r="L242" s="3">
        <v>18.867924528302002</v>
      </c>
      <c r="M242" s="3">
        <v>37.735849056604003</v>
      </c>
      <c r="N242" s="3">
        <v>93.081761006289</v>
      </c>
      <c r="O242" s="8">
        <v>56.603773584906001</v>
      </c>
    </row>
    <row r="243" spans="3:15" x14ac:dyDescent="0.2">
      <c r="C243" s="90"/>
      <c r="D243" s="87"/>
      <c r="E243" s="1" t="s">
        <v>107</v>
      </c>
      <c r="F243" s="2"/>
      <c r="G243" s="59">
        <v>1783</v>
      </c>
      <c r="H243" s="71" t="str">
        <f t="shared" si="6"/>
        <v xml:space="preserve"> </v>
      </c>
      <c r="I243" s="11">
        <v>16.881660123387999</v>
      </c>
      <c r="J243" s="3">
        <v>21.368480089736</v>
      </c>
      <c r="K243" s="3">
        <v>26.528323051038001</v>
      </c>
      <c r="L243" s="3">
        <v>16.264722378015001</v>
      </c>
      <c r="M243" s="3">
        <v>18.956814357824001</v>
      </c>
      <c r="N243" s="3">
        <v>83.118339876611998</v>
      </c>
      <c r="O243" s="8">
        <v>35.221536735838001</v>
      </c>
    </row>
    <row r="244" spans="3:15" x14ac:dyDescent="0.2">
      <c r="C244" s="90"/>
      <c r="D244" s="87"/>
      <c r="E244" s="1" t="s">
        <v>108</v>
      </c>
      <c r="F244" s="2"/>
      <c r="G244" s="59">
        <v>493</v>
      </c>
      <c r="H244" s="71" t="str">
        <f t="shared" si="6"/>
        <v xml:space="preserve"> </v>
      </c>
      <c r="I244" s="11">
        <v>15.01014198783</v>
      </c>
      <c r="J244" s="3">
        <v>17.444219066936999</v>
      </c>
      <c r="K244" s="3">
        <v>22.718052738337001</v>
      </c>
      <c r="L244" s="3">
        <v>16.227180527382998</v>
      </c>
      <c r="M244" s="3">
        <v>28.600405679512999</v>
      </c>
      <c r="N244" s="3">
        <v>84.989858012170004</v>
      </c>
      <c r="O244" s="8">
        <v>44.827586206897003</v>
      </c>
    </row>
    <row r="245" spans="3:15" x14ac:dyDescent="0.2">
      <c r="C245" s="91" t="s">
        <v>109</v>
      </c>
      <c r="D245" s="86" t="s">
        <v>17</v>
      </c>
      <c r="E245" s="6" t="s">
        <v>110</v>
      </c>
      <c r="F245" s="5"/>
      <c r="G245" s="58">
        <v>551</v>
      </c>
      <c r="H245" s="70" t="str">
        <f t="shared" si="6"/>
        <v xml:space="preserve"> </v>
      </c>
      <c r="I245" s="12">
        <v>24.500907441016</v>
      </c>
      <c r="J245" s="4">
        <v>26.678765880217998</v>
      </c>
      <c r="K245" s="4">
        <v>21.778584392014999</v>
      </c>
      <c r="L245" s="4">
        <v>12.341197822142</v>
      </c>
      <c r="M245" s="4">
        <v>14.700544464609999</v>
      </c>
      <c r="N245" s="4">
        <v>75.499092558984003</v>
      </c>
      <c r="O245" s="13">
        <v>27.041742286750999</v>
      </c>
    </row>
    <row r="246" spans="3:15" ht="24" x14ac:dyDescent="0.2">
      <c r="C246" s="90"/>
      <c r="D246" s="87"/>
      <c r="E246" s="1" t="s">
        <v>111</v>
      </c>
      <c r="F246" s="2"/>
      <c r="G246" s="59">
        <v>298</v>
      </c>
      <c r="H246" s="71" t="str">
        <f t="shared" si="6"/>
        <v xml:space="preserve"> </v>
      </c>
      <c r="I246" s="11">
        <v>18.120805369128</v>
      </c>
      <c r="J246" s="3">
        <v>24.161073825502999</v>
      </c>
      <c r="K246" s="3">
        <v>24.161073825502999</v>
      </c>
      <c r="L246" s="3">
        <v>16.442953020133999</v>
      </c>
      <c r="M246" s="3">
        <v>17.114093959731999</v>
      </c>
      <c r="N246" s="3">
        <v>81.879194630871993</v>
      </c>
      <c r="O246" s="8">
        <v>33.557046979866001</v>
      </c>
    </row>
    <row r="247" spans="3:15" ht="24" x14ac:dyDescent="0.2">
      <c r="C247" s="90"/>
      <c r="D247" s="87"/>
      <c r="E247" s="1" t="s">
        <v>112</v>
      </c>
      <c r="F247" s="2"/>
      <c r="G247" s="59">
        <v>954</v>
      </c>
      <c r="H247" s="71" t="str">
        <f t="shared" si="6"/>
        <v xml:space="preserve"> </v>
      </c>
      <c r="I247" s="11">
        <v>17.295597484277</v>
      </c>
      <c r="J247" s="3">
        <v>22.117400419287002</v>
      </c>
      <c r="K247" s="3">
        <v>29.035639412998002</v>
      </c>
      <c r="L247" s="3">
        <v>16.247379454927</v>
      </c>
      <c r="M247" s="3">
        <v>15.303983228511999</v>
      </c>
      <c r="N247" s="3">
        <v>82.704402515723004</v>
      </c>
      <c r="O247" s="8">
        <v>31.551362683438001</v>
      </c>
    </row>
    <row r="248" spans="3:15" x14ac:dyDescent="0.2">
      <c r="C248" s="90"/>
      <c r="D248" s="87"/>
      <c r="E248" s="1" t="s">
        <v>113</v>
      </c>
      <c r="F248" s="2"/>
      <c r="G248" s="59">
        <v>616</v>
      </c>
      <c r="H248" s="71" t="str">
        <f t="shared" si="6"/>
        <v xml:space="preserve"> </v>
      </c>
      <c r="I248" s="11">
        <v>18.506493506493999</v>
      </c>
      <c r="J248" s="3">
        <v>23.214285714286</v>
      </c>
      <c r="K248" s="3">
        <v>26.298701298701001</v>
      </c>
      <c r="L248" s="3">
        <v>16.720779220779001</v>
      </c>
      <c r="M248" s="3">
        <v>15.259740259739999</v>
      </c>
      <c r="N248" s="3">
        <v>81.493506493506004</v>
      </c>
      <c r="O248" s="8">
        <v>31.980519480519</v>
      </c>
    </row>
    <row r="249" spans="3:15" x14ac:dyDescent="0.2">
      <c r="C249" s="90"/>
      <c r="D249" s="87"/>
      <c r="E249" s="1" t="s">
        <v>114</v>
      </c>
      <c r="F249" s="2"/>
      <c r="G249" s="59">
        <v>986</v>
      </c>
      <c r="H249" s="71" t="str">
        <f t="shared" si="6"/>
        <v xml:space="preserve"> </v>
      </c>
      <c r="I249" s="11">
        <v>13.894523326571999</v>
      </c>
      <c r="J249" s="3">
        <v>22.109533468559999</v>
      </c>
      <c r="K249" s="3">
        <v>27.484787018256</v>
      </c>
      <c r="L249" s="3">
        <v>16.83569979716</v>
      </c>
      <c r="M249" s="3">
        <v>19.675456389451998</v>
      </c>
      <c r="N249" s="3">
        <v>86.105476673428001</v>
      </c>
      <c r="O249" s="8">
        <v>36.511156186613</v>
      </c>
    </row>
    <row r="250" spans="3:15" ht="24" x14ac:dyDescent="0.2">
      <c r="C250" s="90"/>
      <c r="D250" s="87"/>
      <c r="E250" s="1" t="s">
        <v>115</v>
      </c>
      <c r="F250" s="2"/>
      <c r="G250" s="59">
        <v>938</v>
      </c>
      <c r="H250" s="71" t="str">
        <f t="shared" si="6"/>
        <v xml:space="preserve"> </v>
      </c>
      <c r="I250" s="11">
        <v>16.844349680171</v>
      </c>
      <c r="J250" s="3">
        <v>21.002132196162002</v>
      </c>
      <c r="K250" s="3">
        <v>26.972281449893</v>
      </c>
      <c r="L250" s="3">
        <v>17.270788912579999</v>
      </c>
      <c r="M250" s="3">
        <v>17.910447761194</v>
      </c>
      <c r="N250" s="3">
        <v>83.155650319828993</v>
      </c>
      <c r="O250" s="8">
        <v>35.181236673774002</v>
      </c>
    </row>
    <row r="251" spans="3:15" ht="24" x14ac:dyDescent="0.2">
      <c r="C251" s="90"/>
      <c r="D251" s="87"/>
      <c r="E251" s="1" t="s">
        <v>116</v>
      </c>
      <c r="F251" s="2"/>
      <c r="G251" s="59">
        <v>771</v>
      </c>
      <c r="H251" s="71" t="str">
        <f t="shared" si="6"/>
        <v xml:space="preserve"> </v>
      </c>
      <c r="I251" s="11">
        <v>16.472114137483999</v>
      </c>
      <c r="J251" s="3">
        <v>18.158236057069001</v>
      </c>
      <c r="K251" s="3">
        <v>24.254215304799001</v>
      </c>
      <c r="L251" s="3">
        <v>17.380025940336999</v>
      </c>
      <c r="M251" s="3">
        <v>23.735408560311001</v>
      </c>
      <c r="N251" s="3">
        <v>83.527885862516001</v>
      </c>
      <c r="O251" s="8">
        <v>41.115434500649002</v>
      </c>
    </row>
    <row r="252" spans="3:15" ht="24" x14ac:dyDescent="0.2">
      <c r="C252" s="90"/>
      <c r="D252" s="87"/>
      <c r="E252" s="1" t="s">
        <v>117</v>
      </c>
      <c r="F252" s="2"/>
      <c r="G252" s="59">
        <v>223</v>
      </c>
      <c r="H252" s="71" t="str">
        <f t="shared" si="6"/>
        <v xml:space="preserve"> </v>
      </c>
      <c r="I252" s="11">
        <v>8.9686098654710005</v>
      </c>
      <c r="J252" s="3">
        <v>21.076233183856999</v>
      </c>
      <c r="K252" s="3">
        <v>29.596412556053998</v>
      </c>
      <c r="L252" s="3">
        <v>19.282511210761999</v>
      </c>
      <c r="M252" s="3">
        <v>21.076233183856999</v>
      </c>
      <c r="N252" s="3">
        <v>91.031390134529005</v>
      </c>
      <c r="O252" s="8">
        <v>40.358744394619002</v>
      </c>
    </row>
    <row r="253" spans="3:15" x14ac:dyDescent="0.2">
      <c r="C253" s="90"/>
      <c r="D253" s="87"/>
      <c r="E253" s="1" t="s">
        <v>118</v>
      </c>
      <c r="F253" s="2"/>
      <c r="G253" s="59">
        <v>710</v>
      </c>
      <c r="H253" s="71" t="str">
        <f t="shared" si="6"/>
        <v xml:space="preserve"> </v>
      </c>
      <c r="I253" s="11">
        <v>20.704225352112999</v>
      </c>
      <c r="J253" s="3">
        <v>22.253521126761001</v>
      </c>
      <c r="K253" s="3">
        <v>28.450704225351998</v>
      </c>
      <c r="L253" s="3">
        <v>15.492957746479</v>
      </c>
      <c r="M253" s="3">
        <v>13.098591549296</v>
      </c>
      <c r="N253" s="3">
        <v>79.295774647887001</v>
      </c>
      <c r="O253" s="8">
        <v>28.591549295775</v>
      </c>
    </row>
    <row r="254" spans="3:15" x14ac:dyDescent="0.2">
      <c r="C254" s="90"/>
      <c r="D254" s="87"/>
      <c r="E254" s="1" t="s">
        <v>119</v>
      </c>
      <c r="F254" s="2"/>
      <c r="G254" s="59">
        <v>565</v>
      </c>
      <c r="H254" s="71" t="str">
        <f t="shared" si="6"/>
        <v xml:space="preserve"> </v>
      </c>
      <c r="I254" s="11">
        <v>18.761061946902998</v>
      </c>
      <c r="J254" s="3">
        <v>22.123893805310001</v>
      </c>
      <c r="K254" s="3">
        <v>26.017699115044</v>
      </c>
      <c r="L254" s="3">
        <v>15.575221238937999</v>
      </c>
      <c r="M254" s="3">
        <v>17.522123893804999</v>
      </c>
      <c r="N254" s="3">
        <v>81.238938053097002</v>
      </c>
      <c r="O254" s="8">
        <v>33.097345132743001</v>
      </c>
    </row>
    <row r="255" spans="3:15" x14ac:dyDescent="0.2">
      <c r="C255" s="90"/>
      <c r="D255" s="87"/>
      <c r="E255" s="1" t="s">
        <v>120</v>
      </c>
      <c r="F255" s="2"/>
      <c r="G255" s="59">
        <v>443</v>
      </c>
      <c r="H255" s="71" t="str">
        <f t="shared" si="6"/>
        <v xml:space="preserve"> </v>
      </c>
      <c r="I255" s="11">
        <v>26.636568848757999</v>
      </c>
      <c r="J255" s="3">
        <v>24.153498871332001</v>
      </c>
      <c r="K255" s="3">
        <v>25.733634311511999</v>
      </c>
      <c r="L255" s="3">
        <v>11.286681715576</v>
      </c>
      <c r="M255" s="3">
        <v>12.189616252822001</v>
      </c>
      <c r="N255" s="3">
        <v>73.363431151241997</v>
      </c>
      <c r="O255" s="8">
        <v>23.476297968396999</v>
      </c>
    </row>
    <row r="256" spans="3:15" x14ac:dyDescent="0.2">
      <c r="C256" s="90"/>
      <c r="D256" s="87"/>
      <c r="E256" s="1" t="s">
        <v>121</v>
      </c>
      <c r="F256" s="2"/>
      <c r="G256" s="59">
        <v>977</v>
      </c>
      <c r="H256" s="71" t="str">
        <f t="shared" si="6"/>
        <v xml:space="preserve"> </v>
      </c>
      <c r="I256" s="11">
        <v>19.140225179120002</v>
      </c>
      <c r="J256" s="3">
        <v>21.289662231320001</v>
      </c>
      <c r="K256" s="3">
        <v>24.872057318321001</v>
      </c>
      <c r="L256" s="3">
        <v>14.943705220061</v>
      </c>
      <c r="M256" s="3">
        <v>19.754350051176999</v>
      </c>
      <c r="N256" s="3">
        <v>80.859774820880006</v>
      </c>
      <c r="O256" s="8">
        <v>34.698055271237997</v>
      </c>
    </row>
    <row r="257" spans="3:15" x14ac:dyDescent="0.2">
      <c r="C257" s="90"/>
      <c r="D257" s="87"/>
      <c r="E257" s="1" t="s">
        <v>122</v>
      </c>
      <c r="F257" s="2"/>
      <c r="G257" s="59">
        <v>179</v>
      </c>
      <c r="H257" s="71" t="str">
        <f t="shared" si="6"/>
        <v xml:space="preserve"> </v>
      </c>
      <c r="I257" s="11">
        <v>16.759776536313002</v>
      </c>
      <c r="J257" s="3">
        <v>18.994413407821</v>
      </c>
      <c r="K257" s="3">
        <v>26.815642458100999</v>
      </c>
      <c r="L257" s="3">
        <v>8.9385474860340004</v>
      </c>
      <c r="M257" s="3">
        <v>28.491620111732001</v>
      </c>
      <c r="N257" s="3">
        <v>83.240223463687002</v>
      </c>
      <c r="O257" s="8">
        <v>37.430167597764999</v>
      </c>
    </row>
    <row r="258" spans="3:15" x14ac:dyDescent="0.2">
      <c r="C258" s="90"/>
      <c r="D258" s="87"/>
      <c r="E258" s="1" t="s">
        <v>32</v>
      </c>
      <c r="F258" s="2"/>
      <c r="G258" s="59">
        <v>22</v>
      </c>
      <c r="H258" s="71" t="str">
        <f t="shared" si="6"/>
        <v>*</v>
      </c>
      <c r="I258" s="11">
        <v>13.636363636364001</v>
      </c>
      <c r="J258" s="3">
        <v>22.727272727273</v>
      </c>
      <c r="K258" s="3">
        <v>22.727272727273</v>
      </c>
      <c r="L258" s="3">
        <v>13.636363636364001</v>
      </c>
      <c r="M258" s="3">
        <v>27.272727272727</v>
      </c>
      <c r="N258" s="3">
        <v>86.363636363636004</v>
      </c>
      <c r="O258" s="8">
        <v>40.909090909090999</v>
      </c>
    </row>
    <row r="259" spans="3:15" x14ac:dyDescent="0.2">
      <c r="C259" s="90"/>
      <c r="D259" s="87"/>
      <c r="E259" s="1" t="s">
        <v>22</v>
      </c>
      <c r="F259" s="2"/>
      <c r="G259" s="59">
        <v>13</v>
      </c>
      <c r="H259" s="71" t="str">
        <f t="shared" si="6"/>
        <v>*</v>
      </c>
      <c r="I259" s="11">
        <v>15.384615384615</v>
      </c>
      <c r="J259" s="3">
        <v>7.6923076923079998</v>
      </c>
      <c r="K259" s="3">
        <v>38.461538461537998</v>
      </c>
      <c r="L259" s="3">
        <v>7.6923076923079998</v>
      </c>
      <c r="M259" s="3">
        <v>30.769230769231001</v>
      </c>
      <c r="N259" s="3">
        <v>84.615384615384997</v>
      </c>
      <c r="O259" s="8">
        <v>38.461538461537998</v>
      </c>
    </row>
    <row r="260" spans="3:15" ht="24" x14ac:dyDescent="0.2">
      <c r="C260" s="91" t="s">
        <v>123</v>
      </c>
      <c r="D260" s="86" t="s">
        <v>17</v>
      </c>
      <c r="E260" s="6" t="s">
        <v>124</v>
      </c>
      <c r="F260" s="5"/>
      <c r="G260" s="58">
        <v>55</v>
      </c>
      <c r="H260" s="70" t="str">
        <f t="shared" si="6"/>
        <v xml:space="preserve"> </v>
      </c>
      <c r="I260" s="12">
        <v>20</v>
      </c>
      <c r="J260" s="4">
        <v>40</v>
      </c>
      <c r="K260" s="4">
        <v>23.636363636363999</v>
      </c>
      <c r="L260" s="4">
        <v>5.4545454545450003</v>
      </c>
      <c r="M260" s="4">
        <v>10.909090909091001</v>
      </c>
      <c r="N260" s="4">
        <v>80</v>
      </c>
      <c r="O260" s="13">
        <v>16.363636363636001</v>
      </c>
    </row>
    <row r="261" spans="3:15" ht="24" x14ac:dyDescent="0.2">
      <c r="C261" s="92"/>
      <c r="D261" s="87"/>
      <c r="E261" s="1" t="s">
        <v>125</v>
      </c>
      <c r="F261" s="2"/>
      <c r="G261" s="59">
        <v>205</v>
      </c>
      <c r="H261" s="71" t="str">
        <f t="shared" si="6"/>
        <v xml:space="preserve"> </v>
      </c>
      <c r="I261" s="11">
        <v>25.853658536585002</v>
      </c>
      <c r="J261" s="3">
        <v>21.951219512194999</v>
      </c>
      <c r="K261" s="3">
        <v>27.317073170732002</v>
      </c>
      <c r="L261" s="3">
        <v>17.073170731706998</v>
      </c>
      <c r="M261" s="3">
        <v>7.80487804878</v>
      </c>
      <c r="N261" s="3">
        <v>74.146341463414998</v>
      </c>
      <c r="O261" s="8">
        <v>24.878048780488001</v>
      </c>
    </row>
    <row r="262" spans="3:15" ht="24" x14ac:dyDescent="0.2">
      <c r="C262" s="92"/>
      <c r="D262" s="87"/>
      <c r="E262" s="1" t="s">
        <v>126</v>
      </c>
      <c r="F262" s="2"/>
      <c r="G262" s="59">
        <v>114</v>
      </c>
      <c r="H262" s="71" t="str">
        <f t="shared" si="6"/>
        <v xml:space="preserve"> </v>
      </c>
      <c r="I262" s="11">
        <v>13.157894736842</v>
      </c>
      <c r="J262" s="3">
        <v>14.912280701754</v>
      </c>
      <c r="K262" s="3">
        <v>34.210526315788996</v>
      </c>
      <c r="L262" s="3">
        <v>20.175438596490999</v>
      </c>
      <c r="M262" s="3">
        <v>17.543859649123</v>
      </c>
      <c r="N262" s="3">
        <v>86.842105263158004</v>
      </c>
      <c r="O262" s="8">
        <v>37.719298245613999</v>
      </c>
    </row>
    <row r="263" spans="3:15" ht="24" x14ac:dyDescent="0.2">
      <c r="C263" s="92"/>
      <c r="D263" s="87"/>
      <c r="E263" s="1" t="s">
        <v>127</v>
      </c>
      <c r="F263" s="2"/>
      <c r="G263" s="59">
        <v>187</v>
      </c>
      <c r="H263" s="71" t="str">
        <f t="shared" si="6"/>
        <v xml:space="preserve"> </v>
      </c>
      <c r="I263" s="11">
        <v>10.695187165775</v>
      </c>
      <c r="J263" s="3">
        <v>22.459893048127999</v>
      </c>
      <c r="K263" s="3">
        <v>33.689839572193002</v>
      </c>
      <c r="L263" s="3">
        <v>17.112299465241001</v>
      </c>
      <c r="M263" s="3">
        <v>16.042780748662999</v>
      </c>
      <c r="N263" s="3">
        <v>89.304812834225004</v>
      </c>
      <c r="O263" s="8">
        <v>33.155080213904</v>
      </c>
    </row>
    <row r="264" spans="3:15" ht="24" x14ac:dyDescent="0.2">
      <c r="C264" s="92"/>
      <c r="D264" s="87"/>
      <c r="E264" s="1" t="s">
        <v>128</v>
      </c>
      <c r="F264" s="2"/>
      <c r="G264" s="59">
        <v>1599</v>
      </c>
      <c r="H264" s="71" t="str">
        <f t="shared" si="6"/>
        <v xml:space="preserve"> </v>
      </c>
      <c r="I264" s="11">
        <v>17.886178861788999</v>
      </c>
      <c r="J264" s="3">
        <v>20.387742338961999</v>
      </c>
      <c r="K264" s="3">
        <v>26.829268292683</v>
      </c>
      <c r="L264" s="3">
        <v>16.885553470919</v>
      </c>
      <c r="M264" s="3">
        <v>18.011257035646999</v>
      </c>
      <c r="N264" s="3">
        <v>82.113821138210994</v>
      </c>
      <c r="O264" s="8">
        <v>34.896810506567</v>
      </c>
    </row>
    <row r="265" spans="3:15" ht="24" x14ac:dyDescent="0.2">
      <c r="C265" s="92"/>
      <c r="D265" s="87"/>
      <c r="E265" s="1" t="s">
        <v>129</v>
      </c>
      <c r="F265" s="2"/>
      <c r="G265" s="59">
        <v>1199</v>
      </c>
      <c r="H265" s="71" t="str">
        <f t="shared" si="6"/>
        <v xml:space="preserve"> </v>
      </c>
      <c r="I265" s="11">
        <v>16.847372810675999</v>
      </c>
      <c r="J265" s="3">
        <v>20.683903252711001</v>
      </c>
      <c r="K265" s="3">
        <v>26.522101751459999</v>
      </c>
      <c r="L265" s="3">
        <v>17.597998331943</v>
      </c>
      <c r="M265" s="3">
        <v>18.348623853210999</v>
      </c>
      <c r="N265" s="3">
        <v>83.152627189323994</v>
      </c>
      <c r="O265" s="8">
        <v>35.946622185153998</v>
      </c>
    </row>
    <row r="266" spans="3:15" ht="24" x14ac:dyDescent="0.2">
      <c r="C266" s="92"/>
      <c r="D266" s="87"/>
      <c r="E266" s="1" t="s">
        <v>130</v>
      </c>
      <c r="F266" s="2"/>
      <c r="G266" s="59">
        <v>950</v>
      </c>
      <c r="H266" s="71" t="str">
        <f t="shared" si="6"/>
        <v xml:space="preserve"> </v>
      </c>
      <c r="I266" s="11">
        <v>15.684210526316001</v>
      </c>
      <c r="J266" s="3">
        <v>20.947368421053</v>
      </c>
      <c r="K266" s="3">
        <v>26.631578947367998</v>
      </c>
      <c r="L266" s="3">
        <v>17.052631578947</v>
      </c>
      <c r="M266" s="3">
        <v>19.684210526316001</v>
      </c>
      <c r="N266" s="3">
        <v>84.315789473684006</v>
      </c>
      <c r="O266" s="8">
        <v>36.736842105263001</v>
      </c>
    </row>
    <row r="267" spans="3:15" x14ac:dyDescent="0.2">
      <c r="C267" s="92"/>
      <c r="D267" s="87"/>
      <c r="E267" s="1" t="s">
        <v>131</v>
      </c>
      <c r="F267" s="2"/>
      <c r="G267" s="59">
        <v>424</v>
      </c>
      <c r="H267" s="71" t="str">
        <f t="shared" si="6"/>
        <v xml:space="preserve"> </v>
      </c>
      <c r="I267" s="11">
        <v>19.103773584906001</v>
      </c>
      <c r="J267" s="3">
        <v>20.518867924527999</v>
      </c>
      <c r="K267" s="3">
        <v>27.122641509434001</v>
      </c>
      <c r="L267" s="3">
        <v>15.094339622642</v>
      </c>
      <c r="M267" s="3">
        <v>18.160377358491001</v>
      </c>
      <c r="N267" s="3">
        <v>80.896226415094006</v>
      </c>
      <c r="O267" s="8">
        <v>33.254716981131999</v>
      </c>
    </row>
    <row r="268" spans="3:15" ht="24" x14ac:dyDescent="0.2">
      <c r="C268" s="92"/>
      <c r="D268" s="87"/>
      <c r="E268" s="1" t="s">
        <v>132</v>
      </c>
      <c r="F268" s="2"/>
      <c r="G268" s="59">
        <v>213</v>
      </c>
      <c r="H268" s="71" t="str">
        <f t="shared" si="6"/>
        <v xml:space="preserve"> </v>
      </c>
      <c r="I268" s="11">
        <v>14.084507042254</v>
      </c>
      <c r="J268" s="3">
        <v>15.023474178403999</v>
      </c>
      <c r="K268" s="3">
        <v>30.046948356807999</v>
      </c>
      <c r="L268" s="3">
        <v>16.431924882629001</v>
      </c>
      <c r="M268" s="3">
        <v>24.413145539906001</v>
      </c>
      <c r="N268" s="3">
        <v>85.915492957745997</v>
      </c>
      <c r="O268" s="8">
        <v>40.845070422535002</v>
      </c>
    </row>
    <row r="269" spans="3:15" ht="24" x14ac:dyDescent="0.2">
      <c r="C269" s="92"/>
      <c r="D269" s="87"/>
      <c r="E269" s="1" t="s">
        <v>133</v>
      </c>
      <c r="F269" s="2"/>
      <c r="G269" s="59">
        <v>214</v>
      </c>
      <c r="H269" s="71" t="str">
        <f t="shared" si="6"/>
        <v xml:space="preserve"> </v>
      </c>
      <c r="I269" s="11">
        <v>9.3457943925230005</v>
      </c>
      <c r="J269" s="3">
        <v>19.626168224299001</v>
      </c>
      <c r="K269" s="3">
        <v>24.766355140186999</v>
      </c>
      <c r="L269" s="3">
        <v>19.626168224299001</v>
      </c>
      <c r="M269" s="3">
        <v>26.635514018692</v>
      </c>
      <c r="N269" s="3">
        <v>90.654205607476996</v>
      </c>
      <c r="O269" s="8">
        <v>46.261682242991</v>
      </c>
    </row>
    <row r="270" spans="3:15" ht="24" x14ac:dyDescent="0.2">
      <c r="C270" s="92"/>
      <c r="D270" s="87"/>
      <c r="E270" s="1" t="s">
        <v>134</v>
      </c>
      <c r="F270" s="2"/>
      <c r="G270" s="59">
        <v>15</v>
      </c>
      <c r="H270" s="71" t="str">
        <f t="shared" si="6"/>
        <v>*</v>
      </c>
      <c r="I270" s="11">
        <v>6.666666666667</v>
      </c>
      <c r="J270" s="3">
        <v>13.333333333333</v>
      </c>
      <c r="K270" s="3">
        <v>20</v>
      </c>
      <c r="L270" s="3">
        <v>6.666666666667</v>
      </c>
      <c r="M270" s="3">
        <v>53.333333333333002</v>
      </c>
      <c r="N270" s="3">
        <v>93.333333333333002</v>
      </c>
      <c r="O270" s="8">
        <v>60</v>
      </c>
    </row>
    <row r="271" spans="3:15" ht="24" x14ac:dyDescent="0.2">
      <c r="C271" s="92"/>
      <c r="D271" s="87"/>
      <c r="E271" s="1" t="s">
        <v>135</v>
      </c>
      <c r="F271" s="2"/>
      <c r="G271" s="59">
        <v>587</v>
      </c>
      <c r="H271" s="71" t="str">
        <f t="shared" si="6"/>
        <v xml:space="preserve"> </v>
      </c>
      <c r="I271" s="11">
        <v>17.546848381600999</v>
      </c>
      <c r="J271" s="3">
        <v>22.998296422487002</v>
      </c>
      <c r="K271" s="3">
        <v>25.383304940375002</v>
      </c>
      <c r="L271" s="3">
        <v>18.568994889267</v>
      </c>
      <c r="M271" s="3">
        <v>15.502555366269</v>
      </c>
      <c r="N271" s="3">
        <v>82.453151618399005</v>
      </c>
      <c r="O271" s="8">
        <v>34.071550255536998</v>
      </c>
    </row>
    <row r="272" spans="3:15" x14ac:dyDescent="0.2">
      <c r="C272" s="92"/>
      <c r="D272" s="87"/>
      <c r="E272" s="1" t="s">
        <v>136</v>
      </c>
      <c r="F272" s="2"/>
      <c r="G272" s="59">
        <v>63</v>
      </c>
      <c r="H272" s="71" t="str">
        <f t="shared" si="6"/>
        <v xml:space="preserve"> </v>
      </c>
      <c r="I272" s="11">
        <v>26.984126984126998</v>
      </c>
      <c r="J272" s="3">
        <v>26.984126984126998</v>
      </c>
      <c r="K272" s="3">
        <v>14.285714285714</v>
      </c>
      <c r="L272" s="3">
        <v>11.111111111111001</v>
      </c>
      <c r="M272" s="3">
        <v>20.634920634920999</v>
      </c>
      <c r="N272" s="3">
        <v>73.015873015872998</v>
      </c>
      <c r="O272" s="8">
        <v>31.746031746031999</v>
      </c>
    </row>
    <row r="273" spans="2:16" x14ac:dyDescent="0.2">
      <c r="C273" s="92"/>
      <c r="D273" s="87"/>
      <c r="E273" s="1" t="s">
        <v>137</v>
      </c>
      <c r="F273" s="2"/>
      <c r="G273" s="59">
        <v>290</v>
      </c>
      <c r="H273" s="71" t="str">
        <f t="shared" si="6"/>
        <v xml:space="preserve"> </v>
      </c>
      <c r="I273" s="11">
        <v>11.724137931034001</v>
      </c>
      <c r="J273" s="3">
        <v>17.586206896552</v>
      </c>
      <c r="K273" s="3">
        <v>22.758620689655</v>
      </c>
      <c r="L273" s="3">
        <v>14.827586206896999</v>
      </c>
      <c r="M273" s="3">
        <v>33.103448275862</v>
      </c>
      <c r="N273" s="3">
        <v>88.275862068966006</v>
      </c>
      <c r="O273" s="8">
        <v>47.931034482759003</v>
      </c>
    </row>
    <row r="274" spans="2:16" x14ac:dyDescent="0.2">
      <c r="C274" s="92"/>
      <c r="D274" s="87"/>
      <c r="E274" s="1" t="s">
        <v>22</v>
      </c>
      <c r="F274" s="2"/>
      <c r="G274" s="59">
        <v>42</v>
      </c>
      <c r="H274" s="71" t="str">
        <f t="shared" si="6"/>
        <v>*</v>
      </c>
      <c r="I274" s="26">
        <v>0</v>
      </c>
      <c r="J274" s="3">
        <v>9.5238095238099998</v>
      </c>
      <c r="K274" s="3">
        <v>16.666666666666998</v>
      </c>
      <c r="L274" s="3">
        <v>26.190476190476002</v>
      </c>
      <c r="M274" s="3">
        <v>47.619047619047997</v>
      </c>
      <c r="N274" s="3">
        <v>100</v>
      </c>
      <c r="O274" s="8">
        <v>73.809523809523995</v>
      </c>
    </row>
    <row r="275" spans="2:16" ht="24" x14ac:dyDescent="0.2">
      <c r="C275" s="92"/>
      <c r="D275" s="87"/>
      <c r="E275" s="1" t="s">
        <v>138</v>
      </c>
      <c r="F275" s="2"/>
      <c r="G275" s="59">
        <v>246</v>
      </c>
      <c r="H275" s="71" t="str">
        <f t="shared" si="6"/>
        <v xml:space="preserve"> </v>
      </c>
      <c r="I275" s="11">
        <v>25.203252032519998</v>
      </c>
      <c r="J275" s="3">
        <v>26.016260162601998</v>
      </c>
      <c r="K275" s="3">
        <v>26.016260162601998</v>
      </c>
      <c r="L275" s="3">
        <v>15.040650406504</v>
      </c>
      <c r="M275" s="3">
        <v>7.7235772357719998</v>
      </c>
      <c r="N275" s="3">
        <v>74.796747967480002</v>
      </c>
      <c r="O275" s="8">
        <v>22.764227642276001</v>
      </c>
    </row>
    <row r="276" spans="2:16" ht="24" x14ac:dyDescent="0.2">
      <c r="C276" s="92"/>
      <c r="D276" s="87"/>
      <c r="E276" s="1" t="s">
        <v>139</v>
      </c>
      <c r="F276" s="2"/>
      <c r="G276" s="59">
        <v>248</v>
      </c>
      <c r="H276" s="71" t="str">
        <f t="shared" ref="H276:H278" si="7">IF(G276&lt;49,"*"," ")</f>
        <v xml:space="preserve"> </v>
      </c>
      <c r="I276" s="11">
        <v>10.887096774193999</v>
      </c>
      <c r="J276" s="3">
        <v>20.564516129032</v>
      </c>
      <c r="K276" s="3">
        <v>33.467741935484</v>
      </c>
      <c r="L276" s="3">
        <v>18.145161290322999</v>
      </c>
      <c r="M276" s="3">
        <v>16.935483870968</v>
      </c>
      <c r="N276" s="3">
        <v>89.112903225805994</v>
      </c>
      <c r="O276" s="8">
        <v>35.080645161290001</v>
      </c>
    </row>
    <row r="277" spans="2:16" ht="24" x14ac:dyDescent="0.2">
      <c r="C277" s="92"/>
      <c r="D277" s="87"/>
      <c r="E277" s="1" t="s">
        <v>140</v>
      </c>
      <c r="F277" s="2"/>
      <c r="G277" s="59">
        <v>1582</v>
      </c>
      <c r="H277" s="71" t="str">
        <f t="shared" si="7"/>
        <v xml:space="preserve"> </v>
      </c>
      <c r="I277" s="11">
        <v>16.308470290771002</v>
      </c>
      <c r="J277" s="3">
        <v>20.796460176991001</v>
      </c>
      <c r="K277" s="3">
        <v>26.232616940582002</v>
      </c>
      <c r="L277" s="3">
        <v>17.446270543615999</v>
      </c>
      <c r="M277" s="3">
        <v>19.21618204804</v>
      </c>
      <c r="N277" s="3">
        <v>83.691529709229002</v>
      </c>
      <c r="O277" s="8">
        <v>36.662452591655999</v>
      </c>
    </row>
    <row r="278" spans="2:16" ht="24" x14ac:dyDescent="0.2">
      <c r="C278" s="93"/>
      <c r="D278" s="88"/>
      <c r="E278" s="27" t="s">
        <v>141</v>
      </c>
      <c r="F278" s="30"/>
      <c r="G278" s="60">
        <v>414</v>
      </c>
      <c r="H278" s="72" t="str">
        <f t="shared" si="7"/>
        <v xml:space="preserve"> </v>
      </c>
      <c r="I278" s="35">
        <v>11.835748792271</v>
      </c>
      <c r="J278" s="16">
        <v>16.908212560386001</v>
      </c>
      <c r="K278" s="16">
        <v>26.811594202898998</v>
      </c>
      <c r="L278" s="16">
        <v>18.357487922705001</v>
      </c>
      <c r="M278" s="16">
        <v>26.086956521739001</v>
      </c>
      <c r="N278" s="16">
        <v>88.164251207728995</v>
      </c>
      <c r="O278" s="36">
        <v>44.444444444444002</v>
      </c>
    </row>
    <row r="279" spans="2:16" x14ac:dyDescent="0.2">
      <c r="G279" s="61"/>
      <c r="H279" s="73"/>
    </row>
    <row r="280" spans="2:16" x14ac:dyDescent="0.2">
      <c r="B280" s="22" t="str">
        <f xml:space="preserve"> HYPERLINK("#'目次'!B9", "[3]")</f>
        <v>[3]</v>
      </c>
      <c r="C280" s="17" t="s">
        <v>158</v>
      </c>
      <c r="G280" s="61"/>
      <c r="H280" s="73"/>
    </row>
    <row r="281" spans="2:16" x14ac:dyDescent="0.2">
      <c r="G281" s="61"/>
      <c r="H281" s="73"/>
    </row>
    <row r="282" spans="2:16" x14ac:dyDescent="0.2">
      <c r="G282" s="61"/>
      <c r="H282" s="73"/>
    </row>
    <row r="283" spans="2:16" x14ac:dyDescent="0.2">
      <c r="C283" s="17" t="s">
        <v>12</v>
      </c>
      <c r="G283" s="61"/>
      <c r="H283" s="73"/>
    </row>
    <row r="284" spans="2:16" x14ac:dyDescent="0.2">
      <c r="C284" s="82"/>
      <c r="D284" s="83"/>
      <c r="E284" s="83"/>
      <c r="F284" s="83"/>
      <c r="G284" s="55" t="s">
        <v>13</v>
      </c>
      <c r="H284" s="68"/>
      <c r="I284" s="20" t="s">
        <v>159</v>
      </c>
      <c r="J284" s="10" t="s">
        <v>160</v>
      </c>
      <c r="K284" s="10" t="s">
        <v>161</v>
      </c>
      <c r="L284" s="10" t="s">
        <v>162</v>
      </c>
      <c r="M284" s="10" t="s">
        <v>163</v>
      </c>
      <c r="N284" s="10" t="s">
        <v>164</v>
      </c>
      <c r="O284" s="10" t="s">
        <v>165</v>
      </c>
      <c r="P284" s="23" t="s">
        <v>166</v>
      </c>
    </row>
    <row r="285" spans="2:16" x14ac:dyDescent="0.2">
      <c r="C285" s="84"/>
      <c r="D285" s="85"/>
      <c r="E285" s="85"/>
      <c r="F285" s="85"/>
      <c r="G285" s="56"/>
      <c r="H285" s="69"/>
      <c r="I285" s="24"/>
      <c r="J285" s="9"/>
      <c r="K285" s="9"/>
      <c r="L285" s="9"/>
      <c r="M285" s="9"/>
      <c r="N285" s="9"/>
      <c r="O285" s="9"/>
      <c r="P285" s="21"/>
    </row>
    <row r="286" spans="2:16" x14ac:dyDescent="0.2">
      <c r="C286" s="28"/>
      <c r="D286" s="29"/>
      <c r="E286" s="32" t="s">
        <v>13</v>
      </c>
      <c r="F286" s="31"/>
      <c r="G286" s="62">
        <v>2435</v>
      </c>
      <c r="H286" s="74" t="str">
        <f t="shared" ref="H286:H349" si="8">IF(G286&lt;49,"*"," ")</f>
        <v xml:space="preserve"> </v>
      </c>
      <c r="I286" s="50">
        <v>2435</v>
      </c>
      <c r="J286" s="42">
        <v>178054</v>
      </c>
      <c r="K286" s="42">
        <v>73.12</v>
      </c>
      <c r="L286" s="42">
        <v>60</v>
      </c>
      <c r="M286" s="42">
        <v>103</v>
      </c>
      <c r="N286" s="42">
        <v>72</v>
      </c>
      <c r="O286" s="42">
        <v>8.07</v>
      </c>
      <c r="P286" s="48">
        <v>65.09</v>
      </c>
    </row>
    <row r="287" spans="2:16" x14ac:dyDescent="0.2">
      <c r="C287" s="89" t="s">
        <v>16</v>
      </c>
      <c r="D287" s="86" t="s">
        <v>17</v>
      </c>
      <c r="E287" s="6" t="s">
        <v>18</v>
      </c>
      <c r="F287" s="5"/>
      <c r="G287" s="63">
        <v>344</v>
      </c>
      <c r="H287" s="75" t="str">
        <f t="shared" si="8"/>
        <v xml:space="preserve"> </v>
      </c>
      <c r="I287" s="38">
        <v>344</v>
      </c>
      <c r="J287" s="18">
        <v>25297</v>
      </c>
      <c r="K287" s="18">
        <v>73.540000000000006</v>
      </c>
      <c r="L287" s="18">
        <v>60</v>
      </c>
      <c r="M287" s="18">
        <v>103</v>
      </c>
      <c r="N287" s="18">
        <v>73</v>
      </c>
      <c r="O287" s="18">
        <v>7.93</v>
      </c>
      <c r="P287" s="37">
        <v>62.85</v>
      </c>
    </row>
    <row r="288" spans="2:16" x14ac:dyDescent="0.2">
      <c r="C288" s="90"/>
      <c r="D288" s="87"/>
      <c r="E288" s="1" t="s">
        <v>19</v>
      </c>
      <c r="F288" s="2"/>
      <c r="G288" s="64">
        <v>1502</v>
      </c>
      <c r="H288" s="76" t="str">
        <f t="shared" si="8"/>
        <v xml:space="preserve"> </v>
      </c>
      <c r="I288" s="39">
        <v>1502</v>
      </c>
      <c r="J288" s="19">
        <v>109721</v>
      </c>
      <c r="K288" s="19">
        <v>73.05</v>
      </c>
      <c r="L288" s="19">
        <v>60</v>
      </c>
      <c r="M288" s="19">
        <v>99</v>
      </c>
      <c r="N288" s="19">
        <v>72</v>
      </c>
      <c r="O288" s="19">
        <v>7.96</v>
      </c>
      <c r="P288" s="40">
        <v>63.33</v>
      </c>
    </row>
    <row r="289" spans="3:16" x14ac:dyDescent="0.2">
      <c r="C289" s="90"/>
      <c r="D289" s="87"/>
      <c r="E289" s="1" t="s">
        <v>20</v>
      </c>
      <c r="F289" s="2"/>
      <c r="G289" s="64">
        <v>465</v>
      </c>
      <c r="H289" s="76" t="str">
        <f t="shared" si="8"/>
        <v xml:space="preserve"> </v>
      </c>
      <c r="I289" s="39">
        <v>465</v>
      </c>
      <c r="J289" s="19">
        <v>33947</v>
      </c>
      <c r="K289" s="19">
        <v>73</v>
      </c>
      <c r="L289" s="19">
        <v>60</v>
      </c>
      <c r="M289" s="19">
        <v>99</v>
      </c>
      <c r="N289" s="19">
        <v>72</v>
      </c>
      <c r="O289" s="19">
        <v>7.93</v>
      </c>
      <c r="P289" s="40">
        <v>62.9</v>
      </c>
    </row>
    <row r="290" spans="3:16" x14ac:dyDescent="0.2">
      <c r="C290" s="90"/>
      <c r="D290" s="87"/>
      <c r="E290" s="1" t="s">
        <v>21</v>
      </c>
      <c r="F290" s="2"/>
      <c r="G290" s="64">
        <v>107</v>
      </c>
      <c r="H290" s="76" t="str">
        <f t="shared" si="8"/>
        <v xml:space="preserve"> </v>
      </c>
      <c r="I290" s="39">
        <v>107</v>
      </c>
      <c r="J290" s="19">
        <v>7820</v>
      </c>
      <c r="K290" s="19">
        <v>73.08</v>
      </c>
      <c r="L290" s="19">
        <v>60</v>
      </c>
      <c r="M290" s="19">
        <v>101</v>
      </c>
      <c r="N290" s="19">
        <v>71</v>
      </c>
      <c r="O290" s="19">
        <v>9.99</v>
      </c>
      <c r="P290" s="40">
        <v>99.87</v>
      </c>
    </row>
    <row r="291" spans="3:16" x14ac:dyDescent="0.2">
      <c r="C291" s="90"/>
      <c r="D291" s="87"/>
      <c r="E291" s="1" t="s">
        <v>22</v>
      </c>
      <c r="F291" s="2"/>
      <c r="G291" s="64">
        <v>17</v>
      </c>
      <c r="H291" s="76" t="str">
        <f t="shared" si="8"/>
        <v>*</v>
      </c>
      <c r="I291" s="39">
        <v>17</v>
      </c>
      <c r="J291" s="19">
        <v>1269</v>
      </c>
      <c r="K291" s="19">
        <v>74.650000000000006</v>
      </c>
      <c r="L291" s="19">
        <v>62</v>
      </c>
      <c r="M291" s="19">
        <v>90</v>
      </c>
      <c r="N291" s="19">
        <v>77</v>
      </c>
      <c r="O291" s="19">
        <v>10.02</v>
      </c>
      <c r="P291" s="40">
        <v>100.35</v>
      </c>
    </row>
    <row r="292" spans="3:16" x14ac:dyDescent="0.2">
      <c r="C292" s="91" t="s">
        <v>23</v>
      </c>
      <c r="D292" s="86" t="s">
        <v>17</v>
      </c>
      <c r="E292" s="6" t="s">
        <v>24</v>
      </c>
      <c r="F292" s="5"/>
      <c r="G292" s="63">
        <v>383</v>
      </c>
      <c r="H292" s="75" t="str">
        <f t="shared" si="8"/>
        <v xml:space="preserve"> </v>
      </c>
      <c r="I292" s="38">
        <v>383</v>
      </c>
      <c r="J292" s="18">
        <v>28742</v>
      </c>
      <c r="K292" s="18">
        <v>75.040000000000006</v>
      </c>
      <c r="L292" s="18">
        <v>60</v>
      </c>
      <c r="M292" s="18">
        <v>97</v>
      </c>
      <c r="N292" s="18">
        <v>74</v>
      </c>
      <c r="O292" s="18">
        <v>7.6</v>
      </c>
      <c r="P292" s="37">
        <v>57.78</v>
      </c>
    </row>
    <row r="293" spans="3:16" x14ac:dyDescent="0.2">
      <c r="C293" s="90"/>
      <c r="D293" s="87"/>
      <c r="E293" s="1" t="s">
        <v>25</v>
      </c>
      <c r="F293" s="2"/>
      <c r="G293" s="64">
        <v>333</v>
      </c>
      <c r="H293" s="76" t="str">
        <f t="shared" si="8"/>
        <v xml:space="preserve"> </v>
      </c>
      <c r="I293" s="39">
        <v>333</v>
      </c>
      <c r="J293" s="19">
        <v>25189</v>
      </c>
      <c r="K293" s="19">
        <v>75.64</v>
      </c>
      <c r="L293" s="19">
        <v>60</v>
      </c>
      <c r="M293" s="19">
        <v>95</v>
      </c>
      <c r="N293" s="19">
        <v>76</v>
      </c>
      <c r="O293" s="19">
        <v>7.1</v>
      </c>
      <c r="P293" s="40">
        <v>50.46</v>
      </c>
    </row>
    <row r="294" spans="3:16" ht="24" x14ac:dyDescent="0.2">
      <c r="C294" s="90"/>
      <c r="D294" s="87"/>
      <c r="E294" s="1" t="s">
        <v>26</v>
      </c>
      <c r="F294" s="2"/>
      <c r="G294" s="64">
        <v>464</v>
      </c>
      <c r="H294" s="76" t="str">
        <f t="shared" si="8"/>
        <v xml:space="preserve"> </v>
      </c>
      <c r="I294" s="39">
        <v>464</v>
      </c>
      <c r="J294" s="19">
        <v>34696</v>
      </c>
      <c r="K294" s="19">
        <v>74.78</v>
      </c>
      <c r="L294" s="19">
        <v>60</v>
      </c>
      <c r="M294" s="19">
        <v>95</v>
      </c>
      <c r="N294" s="19">
        <v>74</v>
      </c>
      <c r="O294" s="19">
        <v>7.65</v>
      </c>
      <c r="P294" s="40">
        <v>58.52</v>
      </c>
    </row>
    <row r="295" spans="3:16" ht="24" x14ac:dyDescent="0.2">
      <c r="C295" s="90"/>
      <c r="D295" s="87"/>
      <c r="E295" s="1" t="s">
        <v>27</v>
      </c>
      <c r="F295" s="2"/>
      <c r="G295" s="64">
        <v>163</v>
      </c>
      <c r="H295" s="76" t="str">
        <f t="shared" si="8"/>
        <v xml:space="preserve"> </v>
      </c>
      <c r="I295" s="39">
        <v>163</v>
      </c>
      <c r="J295" s="19">
        <v>12502</v>
      </c>
      <c r="K295" s="19">
        <v>76.7</v>
      </c>
      <c r="L295" s="19">
        <v>60</v>
      </c>
      <c r="M295" s="19">
        <v>101</v>
      </c>
      <c r="N295" s="19">
        <v>77</v>
      </c>
      <c r="O295" s="19">
        <v>8.06</v>
      </c>
      <c r="P295" s="40">
        <v>64.97</v>
      </c>
    </row>
    <row r="296" spans="3:16" x14ac:dyDescent="0.2">
      <c r="C296" s="90"/>
      <c r="D296" s="87"/>
      <c r="E296" s="1" t="s">
        <v>28</v>
      </c>
      <c r="F296" s="2"/>
      <c r="G296" s="64">
        <v>161</v>
      </c>
      <c r="H296" s="76" t="str">
        <f t="shared" si="8"/>
        <v xml:space="preserve"> </v>
      </c>
      <c r="I296" s="39">
        <v>161</v>
      </c>
      <c r="J296" s="19">
        <v>12412</v>
      </c>
      <c r="K296" s="19">
        <v>77.09</v>
      </c>
      <c r="L296" s="19">
        <v>60</v>
      </c>
      <c r="M296" s="19">
        <v>94</v>
      </c>
      <c r="N296" s="19">
        <v>77</v>
      </c>
      <c r="O296" s="19">
        <v>7.58</v>
      </c>
      <c r="P296" s="40">
        <v>57.48</v>
      </c>
    </row>
    <row r="297" spans="3:16" x14ac:dyDescent="0.2">
      <c r="C297" s="90"/>
      <c r="D297" s="87"/>
      <c r="E297" s="1" t="s">
        <v>29</v>
      </c>
      <c r="F297" s="2"/>
      <c r="G297" s="64">
        <v>1174</v>
      </c>
      <c r="H297" s="76" t="str">
        <f t="shared" si="8"/>
        <v xml:space="preserve"> </v>
      </c>
      <c r="I297" s="39">
        <v>1174</v>
      </c>
      <c r="J297" s="19">
        <v>86834</v>
      </c>
      <c r="K297" s="19">
        <v>73.959999999999994</v>
      </c>
      <c r="L297" s="19">
        <v>60</v>
      </c>
      <c r="M297" s="19">
        <v>99</v>
      </c>
      <c r="N297" s="19">
        <v>73</v>
      </c>
      <c r="O297" s="19">
        <v>7.61</v>
      </c>
      <c r="P297" s="40">
        <v>57.89</v>
      </c>
    </row>
    <row r="298" spans="3:16" x14ac:dyDescent="0.2">
      <c r="C298" s="90"/>
      <c r="D298" s="87"/>
      <c r="E298" s="1" t="s">
        <v>30</v>
      </c>
      <c r="F298" s="2"/>
      <c r="G298" s="64">
        <v>1349</v>
      </c>
      <c r="H298" s="76" t="str">
        <f t="shared" si="8"/>
        <v xml:space="preserve"> </v>
      </c>
      <c r="I298" s="39">
        <v>1349</v>
      </c>
      <c r="J298" s="19">
        <v>98742</v>
      </c>
      <c r="K298" s="19">
        <v>73.2</v>
      </c>
      <c r="L298" s="19">
        <v>60</v>
      </c>
      <c r="M298" s="19">
        <v>98</v>
      </c>
      <c r="N298" s="19">
        <v>73</v>
      </c>
      <c r="O298" s="19">
        <v>7.37</v>
      </c>
      <c r="P298" s="40">
        <v>54.3</v>
      </c>
    </row>
    <row r="299" spans="3:16" x14ac:dyDescent="0.2">
      <c r="C299" s="90"/>
      <c r="D299" s="87"/>
      <c r="E299" s="1" t="s">
        <v>31</v>
      </c>
      <c r="F299" s="2"/>
      <c r="G299" s="64">
        <v>2034</v>
      </c>
      <c r="H299" s="76" t="str">
        <f t="shared" si="8"/>
        <v xml:space="preserve"> </v>
      </c>
      <c r="I299" s="39">
        <v>2034</v>
      </c>
      <c r="J299" s="19">
        <v>147897</v>
      </c>
      <c r="K299" s="19">
        <v>72.709999999999994</v>
      </c>
      <c r="L299" s="19">
        <v>60</v>
      </c>
      <c r="M299" s="19">
        <v>103</v>
      </c>
      <c r="N299" s="19">
        <v>72</v>
      </c>
      <c r="O299" s="19">
        <v>7.88</v>
      </c>
      <c r="P299" s="40">
        <v>62.04</v>
      </c>
    </row>
    <row r="300" spans="3:16" x14ac:dyDescent="0.2">
      <c r="C300" s="90"/>
      <c r="D300" s="87"/>
      <c r="E300" s="1" t="s">
        <v>32</v>
      </c>
      <c r="F300" s="2"/>
      <c r="G300" s="64">
        <v>68</v>
      </c>
      <c r="H300" s="76" t="str">
        <f t="shared" si="8"/>
        <v xml:space="preserve"> </v>
      </c>
      <c r="I300" s="39">
        <v>68</v>
      </c>
      <c r="J300" s="19">
        <v>5255</v>
      </c>
      <c r="K300" s="19">
        <v>77.28</v>
      </c>
      <c r="L300" s="19">
        <v>61</v>
      </c>
      <c r="M300" s="19">
        <v>101</v>
      </c>
      <c r="N300" s="19">
        <v>77</v>
      </c>
      <c r="O300" s="19">
        <v>9.52</v>
      </c>
      <c r="P300" s="40">
        <v>90.55</v>
      </c>
    </row>
    <row r="301" spans="3:16" x14ac:dyDescent="0.2">
      <c r="C301" s="90"/>
      <c r="D301" s="87"/>
      <c r="E301" s="1" t="s">
        <v>22</v>
      </c>
      <c r="F301" s="2"/>
      <c r="G301" s="64">
        <v>17</v>
      </c>
      <c r="H301" s="76" t="str">
        <f t="shared" si="8"/>
        <v>*</v>
      </c>
      <c r="I301" s="39">
        <v>17</v>
      </c>
      <c r="J301" s="19">
        <v>1355</v>
      </c>
      <c r="K301" s="19">
        <v>79.709999999999994</v>
      </c>
      <c r="L301" s="19">
        <v>62</v>
      </c>
      <c r="M301" s="19">
        <v>98</v>
      </c>
      <c r="N301" s="19">
        <v>81</v>
      </c>
      <c r="O301" s="19">
        <v>9.77</v>
      </c>
      <c r="P301" s="40">
        <v>95.38</v>
      </c>
    </row>
    <row r="302" spans="3:16" x14ac:dyDescent="0.2">
      <c r="C302" s="91" t="s">
        <v>33</v>
      </c>
      <c r="D302" s="86" t="s">
        <v>17</v>
      </c>
      <c r="E302" s="6" t="s">
        <v>34</v>
      </c>
      <c r="F302" s="5"/>
      <c r="G302" s="63">
        <v>120</v>
      </c>
      <c r="H302" s="75" t="str">
        <f t="shared" si="8"/>
        <v xml:space="preserve"> </v>
      </c>
      <c r="I302" s="38">
        <v>120</v>
      </c>
      <c r="J302" s="18">
        <v>9018</v>
      </c>
      <c r="K302" s="18">
        <v>75.150000000000006</v>
      </c>
      <c r="L302" s="18">
        <v>60</v>
      </c>
      <c r="M302" s="18">
        <v>97</v>
      </c>
      <c r="N302" s="18">
        <v>75.5</v>
      </c>
      <c r="O302" s="18">
        <v>8.2799999999999994</v>
      </c>
      <c r="P302" s="37">
        <v>68.56</v>
      </c>
    </row>
    <row r="303" spans="3:16" x14ac:dyDescent="0.2">
      <c r="C303" s="90"/>
      <c r="D303" s="87"/>
      <c r="E303" s="1" t="s">
        <v>35</v>
      </c>
      <c r="F303" s="2"/>
      <c r="G303" s="64">
        <v>932</v>
      </c>
      <c r="H303" s="76" t="str">
        <f t="shared" si="8"/>
        <v xml:space="preserve"> </v>
      </c>
      <c r="I303" s="39">
        <v>932</v>
      </c>
      <c r="J303" s="19">
        <v>68356</v>
      </c>
      <c r="K303" s="19">
        <v>73.34</v>
      </c>
      <c r="L303" s="19">
        <v>60</v>
      </c>
      <c r="M303" s="19">
        <v>99</v>
      </c>
      <c r="N303" s="19">
        <v>73</v>
      </c>
      <c r="O303" s="19">
        <v>7.64</v>
      </c>
      <c r="P303" s="40">
        <v>58.31</v>
      </c>
    </row>
    <row r="304" spans="3:16" x14ac:dyDescent="0.2">
      <c r="C304" s="90"/>
      <c r="D304" s="87"/>
      <c r="E304" s="1" t="s">
        <v>36</v>
      </c>
      <c r="F304" s="2"/>
      <c r="G304" s="64">
        <v>854</v>
      </c>
      <c r="H304" s="76" t="str">
        <f t="shared" si="8"/>
        <v xml:space="preserve"> </v>
      </c>
      <c r="I304" s="39">
        <v>854</v>
      </c>
      <c r="J304" s="19">
        <v>62082</v>
      </c>
      <c r="K304" s="19">
        <v>72.7</v>
      </c>
      <c r="L304" s="19">
        <v>60</v>
      </c>
      <c r="M304" s="19">
        <v>98</v>
      </c>
      <c r="N304" s="19">
        <v>72</v>
      </c>
      <c r="O304" s="19">
        <v>7.72</v>
      </c>
      <c r="P304" s="40">
        <v>59.64</v>
      </c>
    </row>
    <row r="305" spans="3:16" ht="24" x14ac:dyDescent="0.2">
      <c r="C305" s="90"/>
      <c r="D305" s="87"/>
      <c r="E305" s="1" t="s">
        <v>37</v>
      </c>
      <c r="F305" s="2"/>
      <c r="G305" s="64">
        <v>356</v>
      </c>
      <c r="H305" s="76" t="str">
        <f t="shared" si="8"/>
        <v xml:space="preserve"> </v>
      </c>
      <c r="I305" s="39">
        <v>356</v>
      </c>
      <c r="J305" s="19">
        <v>25739</v>
      </c>
      <c r="K305" s="19">
        <v>72.3</v>
      </c>
      <c r="L305" s="19">
        <v>60</v>
      </c>
      <c r="M305" s="19">
        <v>101</v>
      </c>
      <c r="N305" s="19">
        <v>71</v>
      </c>
      <c r="O305" s="19">
        <v>8.93</v>
      </c>
      <c r="P305" s="40">
        <v>79.739999999999995</v>
      </c>
    </row>
    <row r="306" spans="3:16" x14ac:dyDescent="0.2">
      <c r="C306" s="90"/>
      <c r="D306" s="87"/>
      <c r="E306" s="1" t="s">
        <v>38</v>
      </c>
      <c r="F306" s="2"/>
      <c r="G306" s="64">
        <v>157</v>
      </c>
      <c r="H306" s="76" t="str">
        <f t="shared" si="8"/>
        <v xml:space="preserve"> </v>
      </c>
      <c r="I306" s="39">
        <v>157</v>
      </c>
      <c r="J306" s="19">
        <v>11645</v>
      </c>
      <c r="K306" s="19">
        <v>74.17</v>
      </c>
      <c r="L306" s="19">
        <v>60</v>
      </c>
      <c r="M306" s="19">
        <v>103</v>
      </c>
      <c r="N306" s="19">
        <v>73</v>
      </c>
      <c r="O306" s="19">
        <v>9.43</v>
      </c>
      <c r="P306" s="40">
        <v>88.89</v>
      </c>
    </row>
    <row r="307" spans="3:16" x14ac:dyDescent="0.2">
      <c r="C307" s="90"/>
      <c r="D307" s="87"/>
      <c r="E307" s="1" t="s">
        <v>22</v>
      </c>
      <c r="F307" s="2"/>
      <c r="G307" s="64">
        <v>16</v>
      </c>
      <c r="H307" s="76" t="str">
        <f t="shared" si="8"/>
        <v>*</v>
      </c>
      <c r="I307" s="39">
        <v>16</v>
      </c>
      <c r="J307" s="19">
        <v>1214</v>
      </c>
      <c r="K307" s="19">
        <v>75.88</v>
      </c>
      <c r="L307" s="19">
        <v>62</v>
      </c>
      <c r="M307" s="19">
        <v>94</v>
      </c>
      <c r="N307" s="19">
        <v>74.5</v>
      </c>
      <c r="O307" s="19">
        <v>9.4</v>
      </c>
      <c r="P307" s="40">
        <v>88.36</v>
      </c>
    </row>
    <row r="308" spans="3:16" x14ac:dyDescent="0.2">
      <c r="C308" s="91" t="s">
        <v>39</v>
      </c>
      <c r="D308" s="86" t="s">
        <v>17</v>
      </c>
      <c r="E308" s="6" t="s">
        <v>40</v>
      </c>
      <c r="F308" s="5"/>
      <c r="G308" s="63">
        <v>350</v>
      </c>
      <c r="H308" s="75" t="str">
        <f t="shared" si="8"/>
        <v xml:space="preserve"> </v>
      </c>
      <c r="I308" s="38">
        <v>350</v>
      </c>
      <c r="J308" s="18">
        <v>25619</v>
      </c>
      <c r="K308" s="18">
        <v>73.2</v>
      </c>
      <c r="L308" s="18">
        <v>60</v>
      </c>
      <c r="M308" s="18">
        <v>94</v>
      </c>
      <c r="N308" s="18">
        <v>73</v>
      </c>
      <c r="O308" s="18">
        <v>7.22</v>
      </c>
      <c r="P308" s="37">
        <v>52.07</v>
      </c>
    </row>
    <row r="309" spans="3:16" ht="24" x14ac:dyDescent="0.2">
      <c r="C309" s="90"/>
      <c r="D309" s="87"/>
      <c r="E309" s="1" t="s">
        <v>41</v>
      </c>
      <c r="F309" s="2"/>
      <c r="G309" s="64">
        <v>1147</v>
      </c>
      <c r="H309" s="76" t="str">
        <f t="shared" si="8"/>
        <v xml:space="preserve"> </v>
      </c>
      <c r="I309" s="39">
        <v>1147</v>
      </c>
      <c r="J309" s="19">
        <v>82736</v>
      </c>
      <c r="K309" s="19">
        <v>72.13</v>
      </c>
      <c r="L309" s="19">
        <v>60</v>
      </c>
      <c r="M309" s="19">
        <v>94</v>
      </c>
      <c r="N309" s="19">
        <v>72</v>
      </c>
      <c r="O309" s="19">
        <v>7.52</v>
      </c>
      <c r="P309" s="40">
        <v>56.58</v>
      </c>
    </row>
    <row r="310" spans="3:16" x14ac:dyDescent="0.2">
      <c r="C310" s="90"/>
      <c r="D310" s="87"/>
      <c r="E310" s="1" t="s">
        <v>42</v>
      </c>
      <c r="F310" s="2"/>
      <c r="G310" s="64">
        <v>816</v>
      </c>
      <c r="H310" s="76" t="str">
        <f t="shared" si="8"/>
        <v xml:space="preserve"> </v>
      </c>
      <c r="I310" s="39">
        <v>816</v>
      </c>
      <c r="J310" s="19">
        <v>60061</v>
      </c>
      <c r="K310" s="19">
        <v>73.599999999999994</v>
      </c>
      <c r="L310" s="19">
        <v>60</v>
      </c>
      <c r="M310" s="19">
        <v>99</v>
      </c>
      <c r="N310" s="19">
        <v>73</v>
      </c>
      <c r="O310" s="19">
        <v>8.5500000000000007</v>
      </c>
      <c r="P310" s="40">
        <v>73.05</v>
      </c>
    </row>
    <row r="311" spans="3:16" x14ac:dyDescent="0.2">
      <c r="C311" s="90"/>
      <c r="D311" s="87"/>
      <c r="E311" s="1" t="s">
        <v>43</v>
      </c>
      <c r="F311" s="2"/>
      <c r="G311" s="64">
        <v>78</v>
      </c>
      <c r="H311" s="76" t="str">
        <f t="shared" si="8"/>
        <v xml:space="preserve"> </v>
      </c>
      <c r="I311" s="39">
        <v>78</v>
      </c>
      <c r="J311" s="19">
        <v>6239</v>
      </c>
      <c r="K311" s="19">
        <v>79.989999999999995</v>
      </c>
      <c r="L311" s="19">
        <v>62</v>
      </c>
      <c r="M311" s="19">
        <v>103</v>
      </c>
      <c r="N311" s="19">
        <v>81</v>
      </c>
      <c r="O311" s="19">
        <v>9.7899999999999991</v>
      </c>
      <c r="P311" s="40">
        <v>95.91</v>
      </c>
    </row>
    <row r="312" spans="3:16" x14ac:dyDescent="0.2">
      <c r="C312" s="90"/>
      <c r="D312" s="87"/>
      <c r="E312" s="1" t="s">
        <v>22</v>
      </c>
      <c r="F312" s="2"/>
      <c r="G312" s="64">
        <v>44</v>
      </c>
      <c r="H312" s="76" t="str">
        <f t="shared" si="8"/>
        <v>*</v>
      </c>
      <c r="I312" s="39">
        <v>44</v>
      </c>
      <c r="J312" s="19">
        <v>3399</v>
      </c>
      <c r="K312" s="19">
        <v>77.25</v>
      </c>
      <c r="L312" s="19">
        <v>62</v>
      </c>
      <c r="M312" s="19">
        <v>92</v>
      </c>
      <c r="N312" s="19">
        <v>77</v>
      </c>
      <c r="O312" s="19">
        <v>7.61</v>
      </c>
      <c r="P312" s="40">
        <v>57.96</v>
      </c>
    </row>
    <row r="313" spans="3:16" x14ac:dyDescent="0.2">
      <c r="C313" s="91" t="s">
        <v>44</v>
      </c>
      <c r="D313" s="86" t="s">
        <v>17</v>
      </c>
      <c r="E313" s="6" t="s">
        <v>45</v>
      </c>
      <c r="F313" s="5"/>
      <c r="G313" s="63">
        <v>1358</v>
      </c>
      <c r="H313" s="75" t="str">
        <f t="shared" si="8"/>
        <v xml:space="preserve"> </v>
      </c>
      <c r="I313" s="38">
        <v>1358</v>
      </c>
      <c r="J313" s="18">
        <v>97937</v>
      </c>
      <c r="K313" s="18">
        <v>72.12</v>
      </c>
      <c r="L313" s="18">
        <v>60</v>
      </c>
      <c r="M313" s="18">
        <v>95</v>
      </c>
      <c r="N313" s="18">
        <v>72</v>
      </c>
      <c r="O313" s="18">
        <v>7.09</v>
      </c>
      <c r="P313" s="37">
        <v>50.26</v>
      </c>
    </row>
    <row r="314" spans="3:16" x14ac:dyDescent="0.2">
      <c r="C314" s="90"/>
      <c r="D314" s="87"/>
      <c r="E314" s="1" t="s">
        <v>46</v>
      </c>
      <c r="F314" s="2"/>
      <c r="G314" s="64">
        <v>735</v>
      </c>
      <c r="H314" s="76" t="str">
        <f t="shared" si="8"/>
        <v xml:space="preserve"> </v>
      </c>
      <c r="I314" s="39">
        <v>735</v>
      </c>
      <c r="J314" s="19">
        <v>53925</v>
      </c>
      <c r="K314" s="19">
        <v>73.37</v>
      </c>
      <c r="L314" s="19">
        <v>60</v>
      </c>
      <c r="M314" s="19">
        <v>98</v>
      </c>
      <c r="N314" s="19">
        <v>73</v>
      </c>
      <c r="O314" s="19">
        <v>8.31</v>
      </c>
      <c r="P314" s="40">
        <v>69.02</v>
      </c>
    </row>
    <row r="315" spans="3:16" x14ac:dyDescent="0.2">
      <c r="C315" s="90"/>
      <c r="D315" s="87"/>
      <c r="E315" s="1" t="s">
        <v>47</v>
      </c>
      <c r="F315" s="2"/>
      <c r="G315" s="64">
        <v>177</v>
      </c>
      <c r="H315" s="76" t="str">
        <f t="shared" si="8"/>
        <v xml:space="preserve"> </v>
      </c>
      <c r="I315" s="39">
        <v>177</v>
      </c>
      <c r="J315" s="19">
        <v>13040</v>
      </c>
      <c r="K315" s="19">
        <v>73.67</v>
      </c>
      <c r="L315" s="19">
        <v>60</v>
      </c>
      <c r="M315" s="19">
        <v>97</v>
      </c>
      <c r="N315" s="19">
        <v>73</v>
      </c>
      <c r="O315" s="19">
        <v>8.66</v>
      </c>
      <c r="P315" s="40">
        <v>75.069999999999993</v>
      </c>
    </row>
    <row r="316" spans="3:16" x14ac:dyDescent="0.2">
      <c r="C316" s="90"/>
      <c r="D316" s="87"/>
      <c r="E316" s="1" t="s">
        <v>48</v>
      </c>
      <c r="F316" s="2"/>
      <c r="G316" s="64">
        <v>128</v>
      </c>
      <c r="H316" s="76" t="str">
        <f t="shared" si="8"/>
        <v xml:space="preserve"> </v>
      </c>
      <c r="I316" s="39">
        <v>128</v>
      </c>
      <c r="J316" s="19">
        <v>10346</v>
      </c>
      <c r="K316" s="19">
        <v>80.83</v>
      </c>
      <c r="L316" s="19">
        <v>60</v>
      </c>
      <c r="M316" s="19">
        <v>103</v>
      </c>
      <c r="N316" s="19">
        <v>82</v>
      </c>
      <c r="O316" s="19">
        <v>10.59</v>
      </c>
      <c r="P316" s="40">
        <v>112.24</v>
      </c>
    </row>
    <row r="317" spans="3:16" x14ac:dyDescent="0.2">
      <c r="C317" s="90"/>
      <c r="D317" s="87"/>
      <c r="E317" s="1" t="s">
        <v>22</v>
      </c>
      <c r="F317" s="2"/>
      <c r="G317" s="64">
        <v>37</v>
      </c>
      <c r="H317" s="76" t="str">
        <f t="shared" si="8"/>
        <v>*</v>
      </c>
      <c r="I317" s="39">
        <v>37</v>
      </c>
      <c r="J317" s="19">
        <v>2806</v>
      </c>
      <c r="K317" s="19">
        <v>75.84</v>
      </c>
      <c r="L317" s="19">
        <v>61</v>
      </c>
      <c r="M317" s="19">
        <v>90</v>
      </c>
      <c r="N317" s="19">
        <v>74</v>
      </c>
      <c r="O317" s="19">
        <v>8.26</v>
      </c>
      <c r="P317" s="40">
        <v>68.19</v>
      </c>
    </row>
    <row r="318" spans="3:16" ht="24" x14ac:dyDescent="0.2">
      <c r="C318" s="91" t="s">
        <v>49</v>
      </c>
      <c r="D318" s="86" t="s">
        <v>17</v>
      </c>
      <c r="E318" s="6" t="s">
        <v>50</v>
      </c>
      <c r="F318" s="5"/>
      <c r="G318" s="63">
        <v>141</v>
      </c>
      <c r="H318" s="75" t="str">
        <f t="shared" si="8"/>
        <v xml:space="preserve"> </v>
      </c>
      <c r="I318" s="38">
        <v>141</v>
      </c>
      <c r="J318" s="18">
        <v>10412</v>
      </c>
      <c r="K318" s="18">
        <v>73.84</v>
      </c>
      <c r="L318" s="18">
        <v>60</v>
      </c>
      <c r="M318" s="18">
        <v>90</v>
      </c>
      <c r="N318" s="18">
        <v>74</v>
      </c>
      <c r="O318" s="18">
        <v>7.4</v>
      </c>
      <c r="P318" s="37">
        <v>54.83</v>
      </c>
    </row>
    <row r="319" spans="3:16" ht="36" x14ac:dyDescent="0.2">
      <c r="C319" s="90"/>
      <c r="D319" s="87"/>
      <c r="E319" s="1" t="s">
        <v>51</v>
      </c>
      <c r="F319" s="2"/>
      <c r="G319" s="64">
        <v>349</v>
      </c>
      <c r="H319" s="76" t="str">
        <f t="shared" si="8"/>
        <v xml:space="preserve"> </v>
      </c>
      <c r="I319" s="39">
        <v>349</v>
      </c>
      <c r="J319" s="19">
        <v>24233</v>
      </c>
      <c r="K319" s="19">
        <v>69.44</v>
      </c>
      <c r="L319" s="19">
        <v>60</v>
      </c>
      <c r="M319" s="19">
        <v>90</v>
      </c>
      <c r="N319" s="19">
        <v>69</v>
      </c>
      <c r="O319" s="19">
        <v>6.61</v>
      </c>
      <c r="P319" s="40">
        <v>43.66</v>
      </c>
    </row>
    <row r="320" spans="3:16" ht="48" x14ac:dyDescent="0.2">
      <c r="C320" s="90"/>
      <c r="D320" s="87"/>
      <c r="E320" s="1" t="s">
        <v>52</v>
      </c>
      <c r="F320" s="2"/>
      <c r="G320" s="64">
        <v>1860</v>
      </c>
      <c r="H320" s="76" t="str">
        <f t="shared" si="8"/>
        <v xml:space="preserve"> </v>
      </c>
      <c r="I320" s="39">
        <v>1860</v>
      </c>
      <c r="J320" s="19">
        <v>133020</v>
      </c>
      <c r="K320" s="19">
        <v>71.52</v>
      </c>
      <c r="L320" s="19">
        <v>60</v>
      </c>
      <c r="M320" s="19">
        <v>98</v>
      </c>
      <c r="N320" s="19">
        <v>71</v>
      </c>
      <c r="O320" s="19">
        <v>7.1</v>
      </c>
      <c r="P320" s="40">
        <v>50.37</v>
      </c>
    </row>
    <row r="321" spans="3:16" ht="24" x14ac:dyDescent="0.2">
      <c r="C321" s="90"/>
      <c r="D321" s="87"/>
      <c r="E321" s="1" t="s">
        <v>53</v>
      </c>
      <c r="F321" s="2"/>
      <c r="G321" s="64">
        <v>719</v>
      </c>
      <c r="H321" s="76" t="str">
        <f t="shared" si="8"/>
        <v xml:space="preserve"> </v>
      </c>
      <c r="I321" s="39">
        <v>719</v>
      </c>
      <c r="J321" s="19">
        <v>49048</v>
      </c>
      <c r="K321" s="19">
        <v>68.22</v>
      </c>
      <c r="L321" s="19">
        <v>60</v>
      </c>
      <c r="M321" s="19">
        <v>94</v>
      </c>
      <c r="N321" s="19">
        <v>67</v>
      </c>
      <c r="O321" s="19">
        <v>6.04</v>
      </c>
      <c r="P321" s="40">
        <v>36.46</v>
      </c>
    </row>
    <row r="322" spans="3:16" ht="48" x14ac:dyDescent="0.2">
      <c r="C322" s="90"/>
      <c r="D322" s="87"/>
      <c r="E322" s="1" t="s">
        <v>54</v>
      </c>
      <c r="F322" s="2"/>
      <c r="G322" s="64">
        <v>404</v>
      </c>
      <c r="H322" s="76" t="str">
        <f t="shared" si="8"/>
        <v xml:space="preserve"> </v>
      </c>
      <c r="I322" s="39">
        <v>404</v>
      </c>
      <c r="J322" s="19">
        <v>27553</v>
      </c>
      <c r="K322" s="19">
        <v>68.2</v>
      </c>
      <c r="L322" s="19">
        <v>60</v>
      </c>
      <c r="M322" s="19">
        <v>90</v>
      </c>
      <c r="N322" s="19">
        <v>67</v>
      </c>
      <c r="O322" s="19">
        <v>6.01</v>
      </c>
      <c r="P322" s="40">
        <v>36.08</v>
      </c>
    </row>
    <row r="323" spans="3:16" ht="36" x14ac:dyDescent="0.2">
      <c r="C323" s="90"/>
      <c r="D323" s="87"/>
      <c r="E323" s="1" t="s">
        <v>55</v>
      </c>
      <c r="F323" s="2"/>
      <c r="G323" s="64">
        <v>41</v>
      </c>
      <c r="H323" s="76" t="str">
        <f t="shared" si="8"/>
        <v>*</v>
      </c>
      <c r="I323" s="39">
        <v>41</v>
      </c>
      <c r="J323" s="19">
        <v>2711</v>
      </c>
      <c r="K323" s="19">
        <v>66.12</v>
      </c>
      <c r="L323" s="19">
        <v>60</v>
      </c>
      <c r="M323" s="19">
        <v>76</v>
      </c>
      <c r="N323" s="19">
        <v>65</v>
      </c>
      <c r="O323" s="19">
        <v>4.5199999999999996</v>
      </c>
      <c r="P323" s="40">
        <v>20.399999999999999</v>
      </c>
    </row>
    <row r="324" spans="3:16" ht="36" x14ac:dyDescent="0.2">
      <c r="C324" s="90"/>
      <c r="D324" s="87"/>
      <c r="E324" s="1" t="s">
        <v>56</v>
      </c>
      <c r="F324" s="2"/>
      <c r="G324" s="64">
        <v>168</v>
      </c>
      <c r="H324" s="76" t="str">
        <f t="shared" si="8"/>
        <v xml:space="preserve"> </v>
      </c>
      <c r="I324" s="39">
        <v>168</v>
      </c>
      <c r="J324" s="19">
        <v>11372</v>
      </c>
      <c r="K324" s="19">
        <v>67.69</v>
      </c>
      <c r="L324" s="19">
        <v>60</v>
      </c>
      <c r="M324" s="19">
        <v>90</v>
      </c>
      <c r="N324" s="19">
        <v>66</v>
      </c>
      <c r="O324" s="19">
        <v>6.4</v>
      </c>
      <c r="P324" s="40">
        <v>40.94</v>
      </c>
    </row>
    <row r="325" spans="3:16" ht="36" x14ac:dyDescent="0.2">
      <c r="C325" s="90"/>
      <c r="D325" s="87"/>
      <c r="E325" s="1" t="s">
        <v>57</v>
      </c>
      <c r="F325" s="2"/>
      <c r="G325" s="64">
        <v>146</v>
      </c>
      <c r="H325" s="76" t="str">
        <f t="shared" si="8"/>
        <v xml:space="preserve"> </v>
      </c>
      <c r="I325" s="39">
        <v>146</v>
      </c>
      <c r="J325" s="19">
        <v>9857</v>
      </c>
      <c r="K325" s="19">
        <v>67.510000000000005</v>
      </c>
      <c r="L325" s="19">
        <v>60</v>
      </c>
      <c r="M325" s="19">
        <v>85</v>
      </c>
      <c r="N325" s="19">
        <v>66.5</v>
      </c>
      <c r="O325" s="19">
        <v>5.53</v>
      </c>
      <c r="P325" s="40">
        <v>30.54</v>
      </c>
    </row>
    <row r="326" spans="3:16" x14ac:dyDescent="0.2">
      <c r="C326" s="90"/>
      <c r="D326" s="87"/>
      <c r="E326" s="1" t="s">
        <v>58</v>
      </c>
      <c r="F326" s="2"/>
      <c r="G326" s="64">
        <v>364</v>
      </c>
      <c r="H326" s="76" t="str">
        <f t="shared" si="8"/>
        <v xml:space="preserve"> </v>
      </c>
      <c r="I326" s="39">
        <v>364</v>
      </c>
      <c r="J326" s="19">
        <v>29176</v>
      </c>
      <c r="K326" s="19">
        <v>80.150000000000006</v>
      </c>
      <c r="L326" s="19">
        <v>60</v>
      </c>
      <c r="M326" s="19">
        <v>103</v>
      </c>
      <c r="N326" s="19">
        <v>80.5</v>
      </c>
      <c r="O326" s="19">
        <v>8.5399999999999991</v>
      </c>
      <c r="P326" s="40">
        <v>72.94</v>
      </c>
    </row>
    <row r="327" spans="3:16" x14ac:dyDescent="0.2">
      <c r="C327" s="90"/>
      <c r="D327" s="87"/>
      <c r="E327" s="1" t="s">
        <v>22</v>
      </c>
      <c r="F327" s="2"/>
      <c r="G327" s="64">
        <v>134</v>
      </c>
      <c r="H327" s="76" t="str">
        <f t="shared" si="8"/>
        <v xml:space="preserve"> </v>
      </c>
      <c r="I327" s="39">
        <v>134</v>
      </c>
      <c r="J327" s="19">
        <v>10453</v>
      </c>
      <c r="K327" s="19">
        <v>78.010000000000005</v>
      </c>
      <c r="L327" s="19">
        <v>60</v>
      </c>
      <c r="M327" s="19">
        <v>97</v>
      </c>
      <c r="N327" s="19">
        <v>78</v>
      </c>
      <c r="O327" s="19">
        <v>7.56</v>
      </c>
      <c r="P327" s="40">
        <v>57.14</v>
      </c>
    </row>
    <row r="328" spans="3:16" ht="24" x14ac:dyDescent="0.2">
      <c r="C328" s="90"/>
      <c r="D328" s="87"/>
      <c r="E328" s="1" t="s">
        <v>59</v>
      </c>
      <c r="F328" s="2"/>
      <c r="G328" s="64">
        <v>1920</v>
      </c>
      <c r="H328" s="76" t="str">
        <f t="shared" si="8"/>
        <v xml:space="preserve"> </v>
      </c>
      <c r="I328" s="39">
        <v>1920</v>
      </c>
      <c r="J328" s="19">
        <v>137179</v>
      </c>
      <c r="K328" s="19">
        <v>71.45</v>
      </c>
      <c r="L328" s="19">
        <v>60</v>
      </c>
      <c r="M328" s="19">
        <v>98</v>
      </c>
      <c r="N328" s="19">
        <v>71</v>
      </c>
      <c r="O328" s="19">
        <v>7.09</v>
      </c>
      <c r="P328" s="40">
        <v>50.29</v>
      </c>
    </row>
    <row r="329" spans="3:16" ht="24" x14ac:dyDescent="0.2">
      <c r="C329" s="90"/>
      <c r="D329" s="87"/>
      <c r="E329" s="1" t="s">
        <v>60</v>
      </c>
      <c r="F329" s="2"/>
      <c r="G329" s="64">
        <v>479</v>
      </c>
      <c r="H329" s="76" t="str">
        <f t="shared" si="8"/>
        <v xml:space="preserve"> </v>
      </c>
      <c r="I329" s="39">
        <v>479</v>
      </c>
      <c r="J329" s="19">
        <v>32771</v>
      </c>
      <c r="K329" s="19">
        <v>68.42</v>
      </c>
      <c r="L329" s="19">
        <v>60</v>
      </c>
      <c r="M329" s="19">
        <v>90</v>
      </c>
      <c r="N329" s="19">
        <v>67</v>
      </c>
      <c r="O329" s="19">
        <v>6.2</v>
      </c>
      <c r="P329" s="40">
        <v>38.450000000000003</v>
      </c>
    </row>
    <row r="330" spans="3:16" ht="24" x14ac:dyDescent="0.2">
      <c r="C330" s="91" t="s">
        <v>61</v>
      </c>
      <c r="D330" s="86" t="s">
        <v>17</v>
      </c>
      <c r="E330" s="6" t="s">
        <v>62</v>
      </c>
      <c r="F330" s="5"/>
      <c r="G330" s="63">
        <v>354</v>
      </c>
      <c r="H330" s="75" t="str">
        <f t="shared" si="8"/>
        <v xml:space="preserve"> </v>
      </c>
      <c r="I330" s="38">
        <v>354</v>
      </c>
      <c r="J330" s="18">
        <v>25912</v>
      </c>
      <c r="K330" s="18">
        <v>73.2</v>
      </c>
      <c r="L330" s="18">
        <v>60</v>
      </c>
      <c r="M330" s="18">
        <v>95</v>
      </c>
      <c r="N330" s="18">
        <v>73</v>
      </c>
      <c r="O330" s="18">
        <v>7.56</v>
      </c>
      <c r="P330" s="37">
        <v>57.16</v>
      </c>
    </row>
    <row r="331" spans="3:16" ht="24" x14ac:dyDescent="0.2">
      <c r="C331" s="90"/>
      <c r="D331" s="87"/>
      <c r="E331" s="1" t="s">
        <v>63</v>
      </c>
      <c r="F331" s="2"/>
      <c r="G331" s="64">
        <v>645</v>
      </c>
      <c r="H331" s="76" t="str">
        <f t="shared" si="8"/>
        <v xml:space="preserve"> </v>
      </c>
      <c r="I331" s="39">
        <v>645</v>
      </c>
      <c r="J331" s="19">
        <v>47265</v>
      </c>
      <c r="K331" s="19">
        <v>73.28</v>
      </c>
      <c r="L331" s="19">
        <v>60</v>
      </c>
      <c r="M331" s="19">
        <v>99</v>
      </c>
      <c r="N331" s="19">
        <v>73</v>
      </c>
      <c r="O331" s="19">
        <v>7.23</v>
      </c>
      <c r="P331" s="40">
        <v>52.28</v>
      </c>
    </row>
    <row r="332" spans="3:16" ht="36" x14ac:dyDescent="0.2">
      <c r="C332" s="90"/>
      <c r="D332" s="87"/>
      <c r="E332" s="1" t="s">
        <v>64</v>
      </c>
      <c r="F332" s="2"/>
      <c r="G332" s="64">
        <v>166</v>
      </c>
      <c r="H332" s="76" t="str">
        <f t="shared" si="8"/>
        <v xml:space="preserve"> </v>
      </c>
      <c r="I332" s="39">
        <v>166</v>
      </c>
      <c r="J332" s="19">
        <v>12249</v>
      </c>
      <c r="K332" s="19">
        <v>73.790000000000006</v>
      </c>
      <c r="L332" s="19">
        <v>60</v>
      </c>
      <c r="M332" s="19">
        <v>93</v>
      </c>
      <c r="N332" s="19">
        <v>73</v>
      </c>
      <c r="O332" s="19">
        <v>6.75</v>
      </c>
      <c r="P332" s="40">
        <v>45.5</v>
      </c>
    </row>
    <row r="333" spans="3:16" ht="36" x14ac:dyDescent="0.2">
      <c r="C333" s="90"/>
      <c r="D333" s="87"/>
      <c r="E333" s="1" t="s">
        <v>65</v>
      </c>
      <c r="F333" s="2"/>
      <c r="G333" s="64">
        <v>110</v>
      </c>
      <c r="H333" s="76" t="str">
        <f t="shared" si="8"/>
        <v xml:space="preserve"> </v>
      </c>
      <c r="I333" s="39">
        <v>110</v>
      </c>
      <c r="J333" s="19">
        <v>7888</v>
      </c>
      <c r="K333" s="19">
        <v>71.709999999999994</v>
      </c>
      <c r="L333" s="19">
        <v>60</v>
      </c>
      <c r="M333" s="19">
        <v>93</v>
      </c>
      <c r="N333" s="19">
        <v>71</v>
      </c>
      <c r="O333" s="19">
        <v>7.04</v>
      </c>
      <c r="P333" s="40">
        <v>49.5</v>
      </c>
    </row>
    <row r="334" spans="3:16" ht="36" x14ac:dyDescent="0.2">
      <c r="C334" s="90"/>
      <c r="D334" s="87"/>
      <c r="E334" s="1" t="s">
        <v>66</v>
      </c>
      <c r="F334" s="2"/>
      <c r="G334" s="64">
        <v>239</v>
      </c>
      <c r="H334" s="76" t="str">
        <f t="shared" si="8"/>
        <v xml:space="preserve"> </v>
      </c>
      <c r="I334" s="39">
        <v>239</v>
      </c>
      <c r="J334" s="19">
        <v>17208</v>
      </c>
      <c r="K334" s="19">
        <v>72</v>
      </c>
      <c r="L334" s="19">
        <v>60</v>
      </c>
      <c r="M334" s="19">
        <v>89</v>
      </c>
      <c r="N334" s="19">
        <v>71</v>
      </c>
      <c r="O334" s="19">
        <v>6.68</v>
      </c>
      <c r="P334" s="40">
        <v>44.66</v>
      </c>
    </row>
    <row r="335" spans="3:16" ht="24" x14ac:dyDescent="0.2">
      <c r="C335" s="90"/>
      <c r="D335" s="87"/>
      <c r="E335" s="1" t="s">
        <v>67</v>
      </c>
      <c r="F335" s="2"/>
      <c r="G335" s="64">
        <v>143</v>
      </c>
      <c r="H335" s="76" t="str">
        <f t="shared" si="8"/>
        <v xml:space="preserve"> </v>
      </c>
      <c r="I335" s="39">
        <v>143</v>
      </c>
      <c r="J335" s="19">
        <v>10369</v>
      </c>
      <c r="K335" s="19">
        <v>72.510000000000005</v>
      </c>
      <c r="L335" s="19">
        <v>60</v>
      </c>
      <c r="M335" s="19">
        <v>93</v>
      </c>
      <c r="N335" s="19">
        <v>72</v>
      </c>
      <c r="O335" s="19">
        <v>7.03</v>
      </c>
      <c r="P335" s="40">
        <v>49.38</v>
      </c>
    </row>
    <row r="336" spans="3:16" ht="24" x14ac:dyDescent="0.2">
      <c r="C336" s="90"/>
      <c r="D336" s="87"/>
      <c r="E336" s="1" t="s">
        <v>68</v>
      </c>
      <c r="F336" s="2"/>
      <c r="G336" s="64">
        <v>56</v>
      </c>
      <c r="H336" s="76" t="str">
        <f t="shared" si="8"/>
        <v xml:space="preserve"> </v>
      </c>
      <c r="I336" s="39">
        <v>56</v>
      </c>
      <c r="J336" s="19">
        <v>4149</v>
      </c>
      <c r="K336" s="19">
        <v>74.09</v>
      </c>
      <c r="L336" s="19">
        <v>60</v>
      </c>
      <c r="M336" s="19">
        <v>99</v>
      </c>
      <c r="N336" s="19">
        <v>73</v>
      </c>
      <c r="O336" s="19">
        <v>8.86</v>
      </c>
      <c r="P336" s="40">
        <v>78.55</v>
      </c>
    </row>
    <row r="337" spans="3:16" ht="24" x14ac:dyDescent="0.2">
      <c r="C337" s="90"/>
      <c r="D337" s="87"/>
      <c r="E337" s="1" t="s">
        <v>69</v>
      </c>
      <c r="F337" s="2"/>
      <c r="G337" s="64">
        <v>51</v>
      </c>
      <c r="H337" s="76" t="str">
        <f t="shared" si="8"/>
        <v xml:space="preserve"> </v>
      </c>
      <c r="I337" s="39">
        <v>51</v>
      </c>
      <c r="J337" s="19">
        <v>3585</v>
      </c>
      <c r="K337" s="19">
        <v>70.290000000000006</v>
      </c>
      <c r="L337" s="19">
        <v>61</v>
      </c>
      <c r="M337" s="19">
        <v>87</v>
      </c>
      <c r="N337" s="19">
        <v>70</v>
      </c>
      <c r="O337" s="19">
        <v>6.28</v>
      </c>
      <c r="P337" s="40">
        <v>39.380000000000003</v>
      </c>
    </row>
    <row r="338" spans="3:16" ht="24" x14ac:dyDescent="0.2">
      <c r="C338" s="90"/>
      <c r="D338" s="87"/>
      <c r="E338" s="1" t="s">
        <v>70</v>
      </c>
      <c r="F338" s="2"/>
      <c r="G338" s="64">
        <v>312</v>
      </c>
      <c r="H338" s="76" t="str">
        <f t="shared" si="8"/>
        <v xml:space="preserve"> </v>
      </c>
      <c r="I338" s="39">
        <v>312</v>
      </c>
      <c r="J338" s="19">
        <v>22678</v>
      </c>
      <c r="K338" s="19">
        <v>72.69</v>
      </c>
      <c r="L338" s="19">
        <v>60</v>
      </c>
      <c r="M338" s="19">
        <v>90</v>
      </c>
      <c r="N338" s="19">
        <v>73</v>
      </c>
      <c r="O338" s="19">
        <v>6.92</v>
      </c>
      <c r="P338" s="40">
        <v>47.85</v>
      </c>
    </row>
    <row r="339" spans="3:16" x14ac:dyDescent="0.2">
      <c r="C339" s="90"/>
      <c r="D339" s="87"/>
      <c r="E339" s="1" t="s">
        <v>32</v>
      </c>
      <c r="F339" s="2"/>
      <c r="G339" s="64">
        <v>51</v>
      </c>
      <c r="H339" s="76" t="str">
        <f t="shared" si="8"/>
        <v xml:space="preserve"> </v>
      </c>
      <c r="I339" s="39">
        <v>51</v>
      </c>
      <c r="J339" s="19">
        <v>3821</v>
      </c>
      <c r="K339" s="19">
        <v>74.92</v>
      </c>
      <c r="L339" s="19">
        <v>60</v>
      </c>
      <c r="M339" s="19">
        <v>94</v>
      </c>
      <c r="N339" s="19">
        <v>73</v>
      </c>
      <c r="O339" s="19">
        <v>8.67</v>
      </c>
      <c r="P339" s="40">
        <v>75.17</v>
      </c>
    </row>
    <row r="340" spans="3:16" ht="24" x14ac:dyDescent="0.2">
      <c r="C340" s="90"/>
      <c r="D340" s="87"/>
      <c r="E340" s="1" t="s">
        <v>71</v>
      </c>
      <c r="F340" s="2"/>
      <c r="G340" s="64">
        <v>1237</v>
      </c>
      <c r="H340" s="76" t="str">
        <f t="shared" si="8"/>
        <v xml:space="preserve"> </v>
      </c>
      <c r="I340" s="39">
        <v>1237</v>
      </c>
      <c r="J340" s="19">
        <v>90214</v>
      </c>
      <c r="K340" s="19">
        <v>72.930000000000007</v>
      </c>
      <c r="L340" s="19">
        <v>60</v>
      </c>
      <c r="M340" s="19">
        <v>99</v>
      </c>
      <c r="N340" s="19">
        <v>73</v>
      </c>
      <c r="O340" s="19">
        <v>7.39</v>
      </c>
      <c r="P340" s="40">
        <v>54.62</v>
      </c>
    </row>
    <row r="341" spans="3:16" ht="24" x14ac:dyDescent="0.2">
      <c r="C341" s="90"/>
      <c r="D341" s="87"/>
      <c r="E341" s="1" t="s">
        <v>72</v>
      </c>
      <c r="F341" s="2"/>
      <c r="G341" s="64">
        <v>1015</v>
      </c>
      <c r="H341" s="76" t="str">
        <f t="shared" si="8"/>
        <v xml:space="preserve"> </v>
      </c>
      <c r="I341" s="39">
        <v>1015</v>
      </c>
      <c r="J341" s="19">
        <v>73754</v>
      </c>
      <c r="K341" s="19">
        <v>72.66</v>
      </c>
      <c r="L341" s="19">
        <v>60</v>
      </c>
      <c r="M341" s="19">
        <v>103</v>
      </c>
      <c r="N341" s="19">
        <v>71</v>
      </c>
      <c r="O341" s="19">
        <v>8.68</v>
      </c>
      <c r="P341" s="40">
        <v>75.31</v>
      </c>
    </row>
    <row r="342" spans="3:16" x14ac:dyDescent="0.2">
      <c r="C342" s="90"/>
      <c r="D342" s="87"/>
      <c r="E342" s="1" t="s">
        <v>22</v>
      </c>
      <c r="F342" s="2"/>
      <c r="G342" s="64">
        <v>183</v>
      </c>
      <c r="H342" s="76" t="str">
        <f t="shared" si="8"/>
        <v xml:space="preserve"> </v>
      </c>
      <c r="I342" s="39">
        <v>183</v>
      </c>
      <c r="J342" s="19">
        <v>14086</v>
      </c>
      <c r="K342" s="19">
        <v>76.97</v>
      </c>
      <c r="L342" s="19">
        <v>60</v>
      </c>
      <c r="M342" s="19">
        <v>98</v>
      </c>
      <c r="N342" s="19">
        <v>77</v>
      </c>
      <c r="O342" s="19">
        <v>7.93</v>
      </c>
      <c r="P342" s="40">
        <v>62.91</v>
      </c>
    </row>
    <row r="343" spans="3:16" x14ac:dyDescent="0.2">
      <c r="C343" s="91" t="s">
        <v>73</v>
      </c>
      <c r="D343" s="86" t="s">
        <v>17</v>
      </c>
      <c r="E343" s="6" t="s">
        <v>74</v>
      </c>
      <c r="F343" s="5"/>
      <c r="G343" s="63">
        <v>247</v>
      </c>
      <c r="H343" s="75" t="str">
        <f t="shared" si="8"/>
        <v xml:space="preserve"> </v>
      </c>
      <c r="I343" s="38">
        <v>247</v>
      </c>
      <c r="J343" s="18">
        <v>19363</v>
      </c>
      <c r="K343" s="18">
        <v>78.39</v>
      </c>
      <c r="L343" s="18">
        <v>60</v>
      </c>
      <c r="M343" s="18">
        <v>98</v>
      </c>
      <c r="N343" s="18">
        <v>78</v>
      </c>
      <c r="O343" s="18">
        <v>6.6</v>
      </c>
      <c r="P343" s="37">
        <v>43.55</v>
      </c>
    </row>
    <row r="344" spans="3:16" x14ac:dyDescent="0.2">
      <c r="C344" s="90"/>
      <c r="D344" s="87"/>
      <c r="E344" s="1" t="s">
        <v>75</v>
      </c>
      <c r="F344" s="2"/>
      <c r="G344" s="64">
        <v>531</v>
      </c>
      <c r="H344" s="76" t="str">
        <f t="shared" si="8"/>
        <v xml:space="preserve"> </v>
      </c>
      <c r="I344" s="39">
        <v>531</v>
      </c>
      <c r="J344" s="19">
        <v>38589</v>
      </c>
      <c r="K344" s="19">
        <v>72.67</v>
      </c>
      <c r="L344" s="19">
        <v>60</v>
      </c>
      <c r="M344" s="19">
        <v>95</v>
      </c>
      <c r="N344" s="19">
        <v>72</v>
      </c>
      <c r="O344" s="19">
        <v>7.23</v>
      </c>
      <c r="P344" s="40">
        <v>52.21</v>
      </c>
    </row>
    <row r="345" spans="3:16" x14ac:dyDescent="0.2">
      <c r="C345" s="90"/>
      <c r="D345" s="87"/>
      <c r="E345" s="1" t="s">
        <v>76</v>
      </c>
      <c r="F345" s="2"/>
      <c r="G345" s="64">
        <v>58</v>
      </c>
      <c r="H345" s="76" t="str">
        <f t="shared" si="8"/>
        <v xml:space="preserve"> </v>
      </c>
      <c r="I345" s="39">
        <v>58</v>
      </c>
      <c r="J345" s="19">
        <v>4169</v>
      </c>
      <c r="K345" s="19">
        <v>71.88</v>
      </c>
      <c r="L345" s="19">
        <v>60</v>
      </c>
      <c r="M345" s="19">
        <v>85</v>
      </c>
      <c r="N345" s="19">
        <v>71</v>
      </c>
      <c r="O345" s="19">
        <v>6.14</v>
      </c>
      <c r="P345" s="40">
        <v>37.659999999999997</v>
      </c>
    </row>
    <row r="346" spans="3:16" x14ac:dyDescent="0.2">
      <c r="C346" s="90"/>
      <c r="D346" s="87"/>
      <c r="E346" s="1" t="s">
        <v>77</v>
      </c>
      <c r="F346" s="2"/>
      <c r="G346" s="64">
        <v>400</v>
      </c>
      <c r="H346" s="76" t="str">
        <f t="shared" si="8"/>
        <v xml:space="preserve"> </v>
      </c>
      <c r="I346" s="39">
        <v>400</v>
      </c>
      <c r="J346" s="19">
        <v>29484</v>
      </c>
      <c r="K346" s="19">
        <v>73.709999999999994</v>
      </c>
      <c r="L346" s="19">
        <v>60</v>
      </c>
      <c r="M346" s="19">
        <v>97</v>
      </c>
      <c r="N346" s="19">
        <v>73</v>
      </c>
      <c r="O346" s="19">
        <v>7.25</v>
      </c>
      <c r="P346" s="40">
        <v>52.61</v>
      </c>
    </row>
    <row r="347" spans="3:16" ht="24" x14ac:dyDescent="0.2">
      <c r="C347" s="90"/>
      <c r="D347" s="87"/>
      <c r="E347" s="1" t="s">
        <v>78</v>
      </c>
      <c r="F347" s="2"/>
      <c r="G347" s="64">
        <v>422</v>
      </c>
      <c r="H347" s="76" t="str">
        <f t="shared" si="8"/>
        <v xml:space="preserve"> </v>
      </c>
      <c r="I347" s="39">
        <v>422</v>
      </c>
      <c r="J347" s="19">
        <v>30700</v>
      </c>
      <c r="K347" s="19">
        <v>72.75</v>
      </c>
      <c r="L347" s="19">
        <v>60</v>
      </c>
      <c r="M347" s="19">
        <v>99</v>
      </c>
      <c r="N347" s="19">
        <v>73</v>
      </c>
      <c r="O347" s="19">
        <v>7.01</v>
      </c>
      <c r="P347" s="40">
        <v>49.18</v>
      </c>
    </row>
    <row r="348" spans="3:16" ht="24" x14ac:dyDescent="0.2">
      <c r="C348" s="90"/>
      <c r="D348" s="87"/>
      <c r="E348" s="1" t="s">
        <v>79</v>
      </c>
      <c r="F348" s="2"/>
      <c r="G348" s="64">
        <v>102</v>
      </c>
      <c r="H348" s="76" t="str">
        <f t="shared" si="8"/>
        <v xml:space="preserve"> </v>
      </c>
      <c r="I348" s="39">
        <v>102</v>
      </c>
      <c r="J348" s="19">
        <v>7450</v>
      </c>
      <c r="K348" s="19">
        <v>73.040000000000006</v>
      </c>
      <c r="L348" s="19">
        <v>60</v>
      </c>
      <c r="M348" s="19">
        <v>93</v>
      </c>
      <c r="N348" s="19">
        <v>72.5</v>
      </c>
      <c r="O348" s="19">
        <v>7.26</v>
      </c>
      <c r="P348" s="40">
        <v>52.68</v>
      </c>
    </row>
    <row r="349" spans="3:16" ht="24" x14ac:dyDescent="0.2">
      <c r="C349" s="90"/>
      <c r="D349" s="87"/>
      <c r="E349" s="1" t="s">
        <v>80</v>
      </c>
      <c r="F349" s="2"/>
      <c r="G349" s="64">
        <v>44</v>
      </c>
      <c r="H349" s="76" t="str">
        <f t="shared" si="8"/>
        <v>*</v>
      </c>
      <c r="I349" s="39">
        <v>44</v>
      </c>
      <c r="J349" s="19">
        <v>3129</v>
      </c>
      <c r="K349" s="19">
        <v>71.11</v>
      </c>
      <c r="L349" s="19">
        <v>64</v>
      </c>
      <c r="M349" s="19">
        <v>89</v>
      </c>
      <c r="N349" s="19">
        <v>71</v>
      </c>
      <c r="O349" s="19">
        <v>5.65</v>
      </c>
      <c r="P349" s="40">
        <v>31.87</v>
      </c>
    </row>
    <row r="350" spans="3:16" ht="24" x14ac:dyDescent="0.2">
      <c r="C350" s="90"/>
      <c r="D350" s="87"/>
      <c r="E350" s="1" t="s">
        <v>81</v>
      </c>
      <c r="F350" s="2"/>
      <c r="G350" s="64">
        <v>99</v>
      </c>
      <c r="H350" s="76" t="str">
        <f t="shared" ref="H350:H413" si="9">IF(G350&lt;49,"*"," ")</f>
        <v xml:space="preserve"> </v>
      </c>
      <c r="I350" s="39">
        <v>99</v>
      </c>
      <c r="J350" s="19">
        <v>7121</v>
      </c>
      <c r="K350" s="19">
        <v>71.930000000000007</v>
      </c>
      <c r="L350" s="19">
        <v>60</v>
      </c>
      <c r="M350" s="19">
        <v>93</v>
      </c>
      <c r="N350" s="19">
        <v>70</v>
      </c>
      <c r="O350" s="19">
        <v>7.59</v>
      </c>
      <c r="P350" s="40">
        <v>57.64</v>
      </c>
    </row>
    <row r="351" spans="3:16" ht="24" x14ac:dyDescent="0.2">
      <c r="C351" s="90"/>
      <c r="D351" s="87"/>
      <c r="E351" s="1" t="s">
        <v>82</v>
      </c>
      <c r="F351" s="2"/>
      <c r="G351" s="64">
        <v>128</v>
      </c>
      <c r="H351" s="76" t="str">
        <f t="shared" si="9"/>
        <v xml:space="preserve"> </v>
      </c>
      <c r="I351" s="39">
        <v>128</v>
      </c>
      <c r="J351" s="19">
        <v>9327</v>
      </c>
      <c r="K351" s="19">
        <v>72.87</v>
      </c>
      <c r="L351" s="19">
        <v>61</v>
      </c>
      <c r="M351" s="19">
        <v>92</v>
      </c>
      <c r="N351" s="19">
        <v>73</v>
      </c>
      <c r="O351" s="19">
        <v>6.36</v>
      </c>
      <c r="P351" s="40">
        <v>40.44</v>
      </c>
    </row>
    <row r="352" spans="3:16" x14ac:dyDescent="0.2">
      <c r="C352" s="90"/>
      <c r="D352" s="87"/>
      <c r="E352" s="1" t="s">
        <v>83</v>
      </c>
      <c r="F352" s="2"/>
      <c r="G352" s="64">
        <v>47</v>
      </c>
      <c r="H352" s="76" t="str">
        <f t="shared" si="9"/>
        <v>*</v>
      </c>
      <c r="I352" s="39">
        <v>47</v>
      </c>
      <c r="J352" s="19">
        <v>3271</v>
      </c>
      <c r="K352" s="19">
        <v>69.599999999999994</v>
      </c>
      <c r="L352" s="19">
        <v>60</v>
      </c>
      <c r="M352" s="19">
        <v>88</v>
      </c>
      <c r="N352" s="19">
        <v>67</v>
      </c>
      <c r="O352" s="19">
        <v>6.87</v>
      </c>
      <c r="P352" s="40">
        <v>47.26</v>
      </c>
    </row>
    <row r="353" spans="3:16" ht="24" x14ac:dyDescent="0.2">
      <c r="C353" s="90"/>
      <c r="D353" s="87"/>
      <c r="E353" s="1" t="s">
        <v>84</v>
      </c>
      <c r="F353" s="2"/>
      <c r="G353" s="64">
        <v>151</v>
      </c>
      <c r="H353" s="76" t="str">
        <f t="shared" si="9"/>
        <v xml:space="preserve"> </v>
      </c>
      <c r="I353" s="39">
        <v>151</v>
      </c>
      <c r="J353" s="19">
        <v>11194</v>
      </c>
      <c r="K353" s="19">
        <v>74.13</v>
      </c>
      <c r="L353" s="19">
        <v>60</v>
      </c>
      <c r="M353" s="19">
        <v>93</v>
      </c>
      <c r="N353" s="19">
        <v>73</v>
      </c>
      <c r="O353" s="19">
        <v>6.94</v>
      </c>
      <c r="P353" s="40">
        <v>48.17</v>
      </c>
    </row>
    <row r="354" spans="3:16" ht="24" x14ac:dyDescent="0.2">
      <c r="C354" s="90"/>
      <c r="D354" s="87"/>
      <c r="E354" s="1" t="s">
        <v>85</v>
      </c>
      <c r="F354" s="2"/>
      <c r="G354" s="64">
        <v>60</v>
      </c>
      <c r="H354" s="76" t="str">
        <f t="shared" si="9"/>
        <v xml:space="preserve"> </v>
      </c>
      <c r="I354" s="39">
        <v>60</v>
      </c>
      <c r="J354" s="19">
        <v>4387</v>
      </c>
      <c r="K354" s="19">
        <v>73.12</v>
      </c>
      <c r="L354" s="19">
        <v>61</v>
      </c>
      <c r="M354" s="19">
        <v>85</v>
      </c>
      <c r="N354" s="19">
        <v>73</v>
      </c>
      <c r="O354" s="19">
        <v>5.4</v>
      </c>
      <c r="P354" s="40">
        <v>29.17</v>
      </c>
    </row>
    <row r="355" spans="3:16" x14ac:dyDescent="0.2">
      <c r="C355" s="90"/>
      <c r="D355" s="87"/>
      <c r="E355" s="1" t="s">
        <v>32</v>
      </c>
      <c r="F355" s="2"/>
      <c r="G355" s="64">
        <v>49</v>
      </c>
      <c r="H355" s="76" t="s">
        <v>673</v>
      </c>
      <c r="I355" s="39">
        <v>49</v>
      </c>
      <c r="J355" s="19">
        <v>3671</v>
      </c>
      <c r="K355" s="19">
        <v>74.92</v>
      </c>
      <c r="L355" s="19">
        <v>62</v>
      </c>
      <c r="M355" s="19">
        <v>94</v>
      </c>
      <c r="N355" s="19">
        <v>74</v>
      </c>
      <c r="O355" s="19">
        <v>8.42</v>
      </c>
      <c r="P355" s="40">
        <v>70.930000000000007</v>
      </c>
    </row>
    <row r="356" spans="3:16" ht="24" x14ac:dyDescent="0.2">
      <c r="C356" s="90"/>
      <c r="D356" s="87"/>
      <c r="E356" s="1" t="s">
        <v>86</v>
      </c>
      <c r="F356" s="2"/>
      <c r="G356" s="64">
        <v>1336</v>
      </c>
      <c r="H356" s="76" t="str">
        <f t="shared" si="9"/>
        <v xml:space="preserve"> </v>
      </c>
      <c r="I356" s="39">
        <v>1336</v>
      </c>
      <c r="J356" s="19">
        <v>97779</v>
      </c>
      <c r="K356" s="19">
        <v>73.19</v>
      </c>
      <c r="L356" s="19">
        <v>60</v>
      </c>
      <c r="M356" s="19">
        <v>99</v>
      </c>
      <c r="N356" s="19">
        <v>73</v>
      </c>
      <c r="O356" s="19">
        <v>7.46</v>
      </c>
      <c r="P356" s="40">
        <v>55.64</v>
      </c>
    </row>
    <row r="357" spans="3:16" ht="24" x14ac:dyDescent="0.2">
      <c r="C357" s="90"/>
      <c r="D357" s="87"/>
      <c r="E357" s="1" t="s">
        <v>87</v>
      </c>
      <c r="F357" s="2"/>
      <c r="G357" s="64">
        <v>311</v>
      </c>
      <c r="H357" s="76" t="str">
        <f t="shared" si="9"/>
        <v xml:space="preserve"> </v>
      </c>
      <c r="I357" s="39">
        <v>311</v>
      </c>
      <c r="J357" s="19">
        <v>21694</v>
      </c>
      <c r="K357" s="19">
        <v>69.760000000000005</v>
      </c>
      <c r="L357" s="19">
        <v>60</v>
      </c>
      <c r="M357" s="19">
        <v>99</v>
      </c>
      <c r="N357" s="19">
        <v>69</v>
      </c>
      <c r="O357" s="19">
        <v>6.9</v>
      </c>
      <c r="P357" s="40">
        <v>47.61</v>
      </c>
    </row>
    <row r="358" spans="3:16" ht="24" x14ac:dyDescent="0.2">
      <c r="C358" s="90"/>
      <c r="D358" s="87"/>
      <c r="E358" s="1" t="s">
        <v>88</v>
      </c>
      <c r="F358" s="2"/>
      <c r="G358" s="64">
        <v>620</v>
      </c>
      <c r="H358" s="76" t="str">
        <f t="shared" si="9"/>
        <v xml:space="preserve"> </v>
      </c>
      <c r="I358" s="39">
        <v>620</v>
      </c>
      <c r="J358" s="19">
        <v>45523</v>
      </c>
      <c r="K358" s="19">
        <v>73.42</v>
      </c>
      <c r="L358" s="19">
        <v>60</v>
      </c>
      <c r="M358" s="19">
        <v>103</v>
      </c>
      <c r="N358" s="19">
        <v>72</v>
      </c>
      <c r="O358" s="19">
        <v>9.07</v>
      </c>
      <c r="P358" s="40">
        <v>82.22</v>
      </c>
    </row>
    <row r="359" spans="3:16" x14ac:dyDescent="0.2">
      <c r="C359" s="90"/>
      <c r="D359" s="87"/>
      <c r="E359" s="1" t="s">
        <v>22</v>
      </c>
      <c r="F359" s="2"/>
      <c r="G359" s="64">
        <v>168</v>
      </c>
      <c r="H359" s="76" t="str">
        <f t="shared" si="9"/>
        <v xml:space="preserve"> </v>
      </c>
      <c r="I359" s="39">
        <v>168</v>
      </c>
      <c r="J359" s="19">
        <v>13058</v>
      </c>
      <c r="K359" s="19">
        <v>77.73</v>
      </c>
      <c r="L359" s="19">
        <v>60</v>
      </c>
      <c r="M359" s="19">
        <v>98</v>
      </c>
      <c r="N359" s="19">
        <v>78</v>
      </c>
      <c r="O359" s="19">
        <v>8.18</v>
      </c>
      <c r="P359" s="40">
        <v>66.849999999999994</v>
      </c>
    </row>
    <row r="360" spans="3:16" ht="24" x14ac:dyDescent="0.2">
      <c r="C360" s="91" t="s">
        <v>89</v>
      </c>
      <c r="D360" s="86" t="s">
        <v>17</v>
      </c>
      <c r="E360" s="6" t="s">
        <v>90</v>
      </c>
      <c r="F360" s="5"/>
      <c r="G360" s="63">
        <v>166</v>
      </c>
      <c r="H360" s="75" t="str">
        <f t="shared" si="9"/>
        <v xml:space="preserve"> </v>
      </c>
      <c r="I360" s="38">
        <v>166</v>
      </c>
      <c r="J360" s="18">
        <v>12145</v>
      </c>
      <c r="K360" s="18">
        <v>73.16</v>
      </c>
      <c r="L360" s="18">
        <v>60</v>
      </c>
      <c r="M360" s="18">
        <v>98</v>
      </c>
      <c r="N360" s="18">
        <v>73</v>
      </c>
      <c r="O360" s="18">
        <v>7.31</v>
      </c>
      <c r="P360" s="37">
        <v>53.43</v>
      </c>
    </row>
    <row r="361" spans="3:16" ht="48" x14ac:dyDescent="0.2">
      <c r="C361" s="90"/>
      <c r="D361" s="87"/>
      <c r="E361" s="1" t="s">
        <v>91</v>
      </c>
      <c r="F361" s="2"/>
      <c r="G361" s="64">
        <v>97</v>
      </c>
      <c r="H361" s="76" t="str">
        <f t="shared" si="9"/>
        <v xml:space="preserve"> </v>
      </c>
      <c r="I361" s="39">
        <v>97</v>
      </c>
      <c r="J361" s="19">
        <v>7392</v>
      </c>
      <c r="K361" s="19">
        <v>76.209999999999994</v>
      </c>
      <c r="L361" s="19">
        <v>62</v>
      </c>
      <c r="M361" s="19">
        <v>93</v>
      </c>
      <c r="N361" s="19">
        <v>76</v>
      </c>
      <c r="O361" s="19">
        <v>6.85</v>
      </c>
      <c r="P361" s="40">
        <v>46.91</v>
      </c>
    </row>
    <row r="362" spans="3:16" ht="36" x14ac:dyDescent="0.2">
      <c r="C362" s="90"/>
      <c r="D362" s="87"/>
      <c r="E362" s="1" t="s">
        <v>92</v>
      </c>
      <c r="F362" s="2"/>
      <c r="G362" s="64">
        <v>88</v>
      </c>
      <c r="H362" s="76" t="str">
        <f t="shared" si="9"/>
        <v xml:space="preserve"> </v>
      </c>
      <c r="I362" s="39">
        <v>88</v>
      </c>
      <c r="J362" s="19">
        <v>6392</v>
      </c>
      <c r="K362" s="19">
        <v>72.64</v>
      </c>
      <c r="L362" s="19">
        <v>60</v>
      </c>
      <c r="M362" s="19">
        <v>87</v>
      </c>
      <c r="N362" s="19">
        <v>72</v>
      </c>
      <c r="O362" s="19">
        <v>6.59</v>
      </c>
      <c r="P362" s="40">
        <v>43.48</v>
      </c>
    </row>
    <row r="363" spans="3:16" ht="48" x14ac:dyDescent="0.2">
      <c r="C363" s="90"/>
      <c r="D363" s="87"/>
      <c r="E363" s="1" t="s">
        <v>93</v>
      </c>
      <c r="F363" s="2"/>
      <c r="G363" s="64">
        <v>157</v>
      </c>
      <c r="H363" s="76" t="str">
        <f t="shared" si="9"/>
        <v xml:space="preserve"> </v>
      </c>
      <c r="I363" s="39">
        <v>157</v>
      </c>
      <c r="J363" s="19">
        <v>11333</v>
      </c>
      <c r="K363" s="19">
        <v>72.180000000000007</v>
      </c>
      <c r="L363" s="19">
        <v>60</v>
      </c>
      <c r="M363" s="19">
        <v>93</v>
      </c>
      <c r="N363" s="19">
        <v>71</v>
      </c>
      <c r="O363" s="19">
        <v>7.61</v>
      </c>
      <c r="P363" s="40">
        <v>57.84</v>
      </c>
    </row>
    <row r="364" spans="3:16" x14ac:dyDescent="0.2">
      <c r="C364" s="90"/>
      <c r="D364" s="87"/>
      <c r="E364" s="1" t="s">
        <v>94</v>
      </c>
      <c r="F364" s="2"/>
      <c r="G364" s="64">
        <v>9</v>
      </c>
      <c r="H364" s="76" t="str">
        <f t="shared" si="9"/>
        <v>*</v>
      </c>
      <c r="I364" s="39">
        <v>9</v>
      </c>
      <c r="J364" s="19">
        <v>607</v>
      </c>
      <c r="K364" s="19">
        <v>67.44</v>
      </c>
      <c r="L364" s="19">
        <v>60</v>
      </c>
      <c r="M364" s="19">
        <v>73</v>
      </c>
      <c r="N364" s="19">
        <v>68</v>
      </c>
      <c r="O364" s="19">
        <v>3.98</v>
      </c>
      <c r="P364" s="40">
        <v>15.8</v>
      </c>
    </row>
    <row r="365" spans="3:16" x14ac:dyDescent="0.2">
      <c r="C365" s="90"/>
      <c r="D365" s="87"/>
      <c r="E365" s="1" t="s">
        <v>95</v>
      </c>
      <c r="F365" s="2"/>
      <c r="G365" s="64">
        <v>5</v>
      </c>
      <c r="H365" s="76" t="str">
        <f t="shared" si="9"/>
        <v>*</v>
      </c>
      <c r="I365" s="39">
        <v>5</v>
      </c>
      <c r="J365" s="19">
        <v>349</v>
      </c>
      <c r="K365" s="19">
        <v>69.8</v>
      </c>
      <c r="L365" s="19">
        <v>61</v>
      </c>
      <c r="M365" s="19">
        <v>80</v>
      </c>
      <c r="N365" s="19">
        <v>70</v>
      </c>
      <c r="O365" s="19">
        <v>6.55</v>
      </c>
      <c r="P365" s="40">
        <v>42.96</v>
      </c>
    </row>
    <row r="366" spans="3:16" x14ac:dyDescent="0.2">
      <c r="C366" s="90"/>
      <c r="D366" s="87"/>
      <c r="E366" s="1" t="s">
        <v>32</v>
      </c>
      <c r="F366" s="2"/>
      <c r="G366" s="64">
        <v>41</v>
      </c>
      <c r="H366" s="76" t="str">
        <f t="shared" si="9"/>
        <v>*</v>
      </c>
      <c r="I366" s="39">
        <v>41</v>
      </c>
      <c r="J366" s="19">
        <v>2974</v>
      </c>
      <c r="K366" s="19">
        <v>72.540000000000006</v>
      </c>
      <c r="L366" s="19">
        <v>60</v>
      </c>
      <c r="M366" s="19">
        <v>94</v>
      </c>
      <c r="N366" s="19">
        <v>72</v>
      </c>
      <c r="O366" s="19">
        <v>7.04</v>
      </c>
      <c r="P366" s="40">
        <v>49.57</v>
      </c>
    </row>
    <row r="367" spans="3:16" ht="24" x14ac:dyDescent="0.2">
      <c r="C367" s="90"/>
      <c r="D367" s="87"/>
      <c r="E367" s="1" t="s">
        <v>96</v>
      </c>
      <c r="F367" s="2"/>
      <c r="G367" s="64">
        <v>455</v>
      </c>
      <c r="H367" s="76" t="str">
        <f t="shared" si="9"/>
        <v xml:space="preserve"> </v>
      </c>
      <c r="I367" s="39">
        <v>455</v>
      </c>
      <c r="J367" s="19">
        <v>33214</v>
      </c>
      <c r="K367" s="19">
        <v>73</v>
      </c>
      <c r="L367" s="19">
        <v>60</v>
      </c>
      <c r="M367" s="19">
        <v>98</v>
      </c>
      <c r="N367" s="19">
        <v>73</v>
      </c>
      <c r="O367" s="19">
        <v>7.17</v>
      </c>
      <c r="P367" s="40">
        <v>51.36</v>
      </c>
    </row>
    <row r="368" spans="3:16" ht="24" x14ac:dyDescent="0.2">
      <c r="C368" s="90"/>
      <c r="D368" s="87"/>
      <c r="E368" s="1" t="s">
        <v>87</v>
      </c>
      <c r="F368" s="2"/>
      <c r="G368" s="64">
        <v>623</v>
      </c>
      <c r="H368" s="76" t="str">
        <f t="shared" si="9"/>
        <v xml:space="preserve"> </v>
      </c>
      <c r="I368" s="39">
        <v>623</v>
      </c>
      <c r="J368" s="19">
        <v>44054</v>
      </c>
      <c r="K368" s="19">
        <v>70.709999999999994</v>
      </c>
      <c r="L368" s="19">
        <v>60</v>
      </c>
      <c r="M368" s="19">
        <v>99</v>
      </c>
      <c r="N368" s="19">
        <v>70</v>
      </c>
      <c r="O368" s="19">
        <v>7.12</v>
      </c>
      <c r="P368" s="40">
        <v>50.66</v>
      </c>
    </row>
    <row r="369" spans="3:16" ht="24" x14ac:dyDescent="0.2">
      <c r="C369" s="90"/>
      <c r="D369" s="87"/>
      <c r="E369" s="1" t="s">
        <v>88</v>
      </c>
      <c r="F369" s="2"/>
      <c r="G369" s="64">
        <v>1112</v>
      </c>
      <c r="H369" s="76" t="str">
        <f t="shared" si="9"/>
        <v xml:space="preserve"> </v>
      </c>
      <c r="I369" s="39">
        <v>1112</v>
      </c>
      <c r="J369" s="19">
        <v>81916</v>
      </c>
      <c r="K369" s="19">
        <v>73.67</v>
      </c>
      <c r="L369" s="19">
        <v>60</v>
      </c>
      <c r="M369" s="19">
        <v>103</v>
      </c>
      <c r="N369" s="19">
        <v>73</v>
      </c>
      <c r="O369" s="19">
        <v>8.5399999999999991</v>
      </c>
      <c r="P369" s="40">
        <v>72.959999999999994</v>
      </c>
    </row>
    <row r="370" spans="3:16" x14ac:dyDescent="0.2">
      <c r="C370" s="90"/>
      <c r="D370" s="87"/>
      <c r="E370" s="1" t="s">
        <v>22</v>
      </c>
      <c r="F370" s="2"/>
      <c r="G370" s="64">
        <v>245</v>
      </c>
      <c r="H370" s="76" t="str">
        <f t="shared" si="9"/>
        <v xml:space="preserve"> </v>
      </c>
      <c r="I370" s="39">
        <v>245</v>
      </c>
      <c r="J370" s="19">
        <v>18870</v>
      </c>
      <c r="K370" s="19">
        <v>77.02</v>
      </c>
      <c r="L370" s="19">
        <v>60</v>
      </c>
      <c r="M370" s="19">
        <v>98</v>
      </c>
      <c r="N370" s="19">
        <v>77</v>
      </c>
      <c r="O370" s="19">
        <v>7.76</v>
      </c>
      <c r="P370" s="40">
        <v>60.22</v>
      </c>
    </row>
    <row r="371" spans="3:16" x14ac:dyDescent="0.2">
      <c r="C371" s="91" t="s">
        <v>97</v>
      </c>
      <c r="D371" s="86" t="s">
        <v>17</v>
      </c>
      <c r="E371" s="6" t="s">
        <v>98</v>
      </c>
      <c r="F371" s="5"/>
      <c r="G371" s="63">
        <v>83</v>
      </c>
      <c r="H371" s="75" t="str">
        <f t="shared" si="9"/>
        <v xml:space="preserve"> </v>
      </c>
      <c r="I371" s="38">
        <v>83</v>
      </c>
      <c r="J371" s="18">
        <v>5945</v>
      </c>
      <c r="K371" s="18">
        <v>71.63</v>
      </c>
      <c r="L371" s="18">
        <v>60</v>
      </c>
      <c r="M371" s="18">
        <v>92</v>
      </c>
      <c r="N371" s="18">
        <v>71</v>
      </c>
      <c r="O371" s="18">
        <v>7.98</v>
      </c>
      <c r="P371" s="37">
        <v>63.75</v>
      </c>
    </row>
    <row r="372" spans="3:16" x14ac:dyDescent="0.2">
      <c r="C372" s="90"/>
      <c r="D372" s="87"/>
      <c r="E372" s="1" t="s">
        <v>99</v>
      </c>
      <c r="F372" s="2"/>
      <c r="G372" s="64">
        <v>401</v>
      </c>
      <c r="H372" s="76" t="str">
        <f t="shared" si="9"/>
        <v xml:space="preserve"> </v>
      </c>
      <c r="I372" s="39">
        <v>401</v>
      </c>
      <c r="J372" s="19">
        <v>28959</v>
      </c>
      <c r="K372" s="19">
        <v>72.22</v>
      </c>
      <c r="L372" s="19">
        <v>60</v>
      </c>
      <c r="M372" s="19">
        <v>98</v>
      </c>
      <c r="N372" s="19">
        <v>72</v>
      </c>
      <c r="O372" s="19">
        <v>7.51</v>
      </c>
      <c r="P372" s="40">
        <v>56.38</v>
      </c>
    </row>
    <row r="373" spans="3:16" x14ac:dyDescent="0.2">
      <c r="C373" s="90"/>
      <c r="D373" s="87"/>
      <c r="E373" s="1" t="s">
        <v>100</v>
      </c>
      <c r="F373" s="2"/>
      <c r="G373" s="64">
        <v>686</v>
      </c>
      <c r="H373" s="76" t="str">
        <f t="shared" si="9"/>
        <v xml:space="preserve"> </v>
      </c>
      <c r="I373" s="39">
        <v>686</v>
      </c>
      <c r="J373" s="19">
        <v>49731</v>
      </c>
      <c r="K373" s="19">
        <v>72.489999999999995</v>
      </c>
      <c r="L373" s="19">
        <v>60</v>
      </c>
      <c r="M373" s="19">
        <v>97</v>
      </c>
      <c r="N373" s="19">
        <v>72</v>
      </c>
      <c r="O373" s="19">
        <v>7.56</v>
      </c>
      <c r="P373" s="40">
        <v>57.14</v>
      </c>
    </row>
    <row r="374" spans="3:16" x14ac:dyDescent="0.2">
      <c r="C374" s="90"/>
      <c r="D374" s="87"/>
      <c r="E374" s="1" t="s">
        <v>101</v>
      </c>
      <c r="F374" s="2"/>
      <c r="G374" s="64">
        <v>1118</v>
      </c>
      <c r="H374" s="76" t="str">
        <f t="shared" si="9"/>
        <v xml:space="preserve"> </v>
      </c>
      <c r="I374" s="39">
        <v>1118</v>
      </c>
      <c r="J374" s="19">
        <v>82120</v>
      </c>
      <c r="K374" s="19">
        <v>73.45</v>
      </c>
      <c r="L374" s="19">
        <v>60</v>
      </c>
      <c r="M374" s="19">
        <v>103</v>
      </c>
      <c r="N374" s="19">
        <v>72.5</v>
      </c>
      <c r="O374" s="19">
        <v>8.36</v>
      </c>
      <c r="P374" s="40">
        <v>69.83</v>
      </c>
    </row>
    <row r="375" spans="3:16" x14ac:dyDescent="0.2">
      <c r="C375" s="90"/>
      <c r="D375" s="87"/>
      <c r="E375" s="1" t="s">
        <v>22</v>
      </c>
      <c r="F375" s="2"/>
      <c r="G375" s="64">
        <v>147</v>
      </c>
      <c r="H375" s="76" t="str">
        <f t="shared" si="9"/>
        <v xml:space="preserve"> </v>
      </c>
      <c r="I375" s="39">
        <v>147</v>
      </c>
      <c r="J375" s="19">
        <v>11299</v>
      </c>
      <c r="K375" s="19">
        <v>76.86</v>
      </c>
      <c r="L375" s="19">
        <v>60</v>
      </c>
      <c r="M375" s="19">
        <v>98</v>
      </c>
      <c r="N375" s="19">
        <v>77</v>
      </c>
      <c r="O375" s="19">
        <v>8.4</v>
      </c>
      <c r="P375" s="40">
        <v>70.48</v>
      </c>
    </row>
    <row r="376" spans="3:16" x14ac:dyDescent="0.2">
      <c r="C376" s="91" t="s">
        <v>102</v>
      </c>
      <c r="D376" s="86" t="s">
        <v>17</v>
      </c>
      <c r="E376" s="6" t="s">
        <v>103</v>
      </c>
      <c r="F376" s="5"/>
      <c r="G376" s="63">
        <v>562</v>
      </c>
      <c r="H376" s="75" t="str">
        <f t="shared" si="9"/>
        <v xml:space="preserve"> </v>
      </c>
      <c r="I376" s="38">
        <v>562</v>
      </c>
      <c r="J376" s="18">
        <v>40697</v>
      </c>
      <c r="K376" s="18">
        <v>72.41</v>
      </c>
      <c r="L376" s="18">
        <v>60</v>
      </c>
      <c r="M376" s="18">
        <v>93</v>
      </c>
      <c r="N376" s="18">
        <v>72</v>
      </c>
      <c r="O376" s="18">
        <v>7.4</v>
      </c>
      <c r="P376" s="37">
        <v>54.71</v>
      </c>
    </row>
    <row r="377" spans="3:16" x14ac:dyDescent="0.2">
      <c r="C377" s="90"/>
      <c r="D377" s="87"/>
      <c r="E377" s="1" t="s">
        <v>104</v>
      </c>
      <c r="F377" s="2"/>
      <c r="G377" s="64">
        <v>1221</v>
      </c>
      <c r="H377" s="76" t="str">
        <f t="shared" si="9"/>
        <v xml:space="preserve"> </v>
      </c>
      <c r="I377" s="39">
        <v>1221</v>
      </c>
      <c r="J377" s="19">
        <v>88469</v>
      </c>
      <c r="K377" s="19">
        <v>72.459999999999994</v>
      </c>
      <c r="L377" s="19">
        <v>60</v>
      </c>
      <c r="M377" s="19">
        <v>101</v>
      </c>
      <c r="N377" s="19">
        <v>72</v>
      </c>
      <c r="O377" s="19">
        <v>7.78</v>
      </c>
      <c r="P377" s="40">
        <v>60.57</v>
      </c>
    </row>
    <row r="378" spans="3:16" x14ac:dyDescent="0.2">
      <c r="C378" s="90"/>
      <c r="D378" s="87"/>
      <c r="E378" s="1" t="s">
        <v>105</v>
      </c>
      <c r="F378" s="2"/>
      <c r="G378" s="64">
        <v>430</v>
      </c>
      <c r="H378" s="76" t="str">
        <f t="shared" si="9"/>
        <v xml:space="preserve"> </v>
      </c>
      <c r="I378" s="39">
        <v>430</v>
      </c>
      <c r="J378" s="19">
        <v>31819</v>
      </c>
      <c r="K378" s="19">
        <v>74</v>
      </c>
      <c r="L378" s="19">
        <v>60</v>
      </c>
      <c r="M378" s="19">
        <v>99</v>
      </c>
      <c r="N378" s="19">
        <v>73</v>
      </c>
      <c r="O378" s="19">
        <v>8.6</v>
      </c>
      <c r="P378" s="40">
        <v>74.03</v>
      </c>
    </row>
    <row r="379" spans="3:16" x14ac:dyDescent="0.2">
      <c r="C379" s="90"/>
      <c r="D379" s="87"/>
      <c r="E379" s="1" t="s">
        <v>106</v>
      </c>
      <c r="F379" s="2"/>
      <c r="G379" s="64">
        <v>63</v>
      </c>
      <c r="H379" s="76" t="str">
        <f t="shared" si="9"/>
        <v xml:space="preserve"> </v>
      </c>
      <c r="I379" s="39">
        <v>63</v>
      </c>
      <c r="J379" s="19">
        <v>4843</v>
      </c>
      <c r="K379" s="19">
        <v>76.87</v>
      </c>
      <c r="L379" s="19">
        <v>61</v>
      </c>
      <c r="M379" s="19">
        <v>103</v>
      </c>
      <c r="N379" s="19">
        <v>78</v>
      </c>
      <c r="O379" s="19">
        <v>10.33</v>
      </c>
      <c r="P379" s="40">
        <v>106.62</v>
      </c>
    </row>
    <row r="380" spans="3:16" x14ac:dyDescent="0.2">
      <c r="C380" s="90"/>
      <c r="D380" s="87"/>
      <c r="E380" s="1" t="s">
        <v>22</v>
      </c>
      <c r="F380" s="2"/>
      <c r="G380" s="64">
        <v>159</v>
      </c>
      <c r="H380" s="76" t="str">
        <f t="shared" si="9"/>
        <v xml:space="preserve"> </v>
      </c>
      <c r="I380" s="39">
        <v>159</v>
      </c>
      <c r="J380" s="19">
        <v>12226</v>
      </c>
      <c r="K380" s="19">
        <v>76.89</v>
      </c>
      <c r="L380" s="19">
        <v>60</v>
      </c>
      <c r="M380" s="19">
        <v>98</v>
      </c>
      <c r="N380" s="19">
        <v>76</v>
      </c>
      <c r="O380" s="19">
        <v>8.3000000000000007</v>
      </c>
      <c r="P380" s="40">
        <v>68.88</v>
      </c>
    </row>
    <row r="381" spans="3:16" x14ac:dyDescent="0.2">
      <c r="C381" s="90"/>
      <c r="D381" s="87"/>
      <c r="E381" s="1" t="s">
        <v>107</v>
      </c>
      <c r="F381" s="2"/>
      <c r="G381" s="64">
        <v>1783</v>
      </c>
      <c r="H381" s="76" t="str">
        <f t="shared" si="9"/>
        <v xml:space="preserve"> </v>
      </c>
      <c r="I381" s="39">
        <v>1783</v>
      </c>
      <c r="J381" s="19">
        <v>129166</v>
      </c>
      <c r="K381" s="19">
        <v>72.44</v>
      </c>
      <c r="L381" s="19">
        <v>60</v>
      </c>
      <c r="M381" s="19">
        <v>101</v>
      </c>
      <c r="N381" s="19">
        <v>72</v>
      </c>
      <c r="O381" s="19">
        <v>7.66</v>
      </c>
      <c r="P381" s="40">
        <v>58.72</v>
      </c>
    </row>
    <row r="382" spans="3:16" x14ac:dyDescent="0.2">
      <c r="C382" s="90"/>
      <c r="D382" s="87"/>
      <c r="E382" s="1" t="s">
        <v>108</v>
      </c>
      <c r="F382" s="2"/>
      <c r="G382" s="64">
        <v>493</v>
      </c>
      <c r="H382" s="76" t="str">
        <f t="shared" si="9"/>
        <v xml:space="preserve"> </v>
      </c>
      <c r="I382" s="39">
        <v>493</v>
      </c>
      <c r="J382" s="19">
        <v>36662</v>
      </c>
      <c r="K382" s="19">
        <v>74.37</v>
      </c>
      <c r="L382" s="19">
        <v>60</v>
      </c>
      <c r="M382" s="19">
        <v>103</v>
      </c>
      <c r="N382" s="19">
        <v>73</v>
      </c>
      <c r="O382" s="19">
        <v>8.89</v>
      </c>
      <c r="P382" s="40">
        <v>79.11</v>
      </c>
    </row>
    <row r="383" spans="3:16" x14ac:dyDescent="0.2">
      <c r="C383" s="91" t="s">
        <v>109</v>
      </c>
      <c r="D383" s="86" t="s">
        <v>17</v>
      </c>
      <c r="E383" s="6" t="s">
        <v>110</v>
      </c>
      <c r="F383" s="5"/>
      <c r="G383" s="63">
        <v>551</v>
      </c>
      <c r="H383" s="75" t="str">
        <f t="shared" si="9"/>
        <v xml:space="preserve"> </v>
      </c>
      <c r="I383" s="38">
        <v>551</v>
      </c>
      <c r="J383" s="18">
        <v>38838</v>
      </c>
      <c r="K383" s="18">
        <v>70.489999999999995</v>
      </c>
      <c r="L383" s="18">
        <v>60</v>
      </c>
      <c r="M383" s="18">
        <v>97</v>
      </c>
      <c r="N383" s="18">
        <v>69</v>
      </c>
      <c r="O383" s="18">
        <v>7.48</v>
      </c>
      <c r="P383" s="37">
        <v>55.99</v>
      </c>
    </row>
    <row r="384" spans="3:16" ht="24" x14ac:dyDescent="0.2">
      <c r="C384" s="90"/>
      <c r="D384" s="87"/>
      <c r="E384" s="1" t="s">
        <v>111</v>
      </c>
      <c r="F384" s="2"/>
      <c r="G384" s="64">
        <v>298</v>
      </c>
      <c r="H384" s="76" t="str">
        <f t="shared" si="9"/>
        <v xml:space="preserve"> </v>
      </c>
      <c r="I384" s="39">
        <v>298</v>
      </c>
      <c r="J384" s="19">
        <v>21385</v>
      </c>
      <c r="K384" s="19">
        <v>71.760000000000005</v>
      </c>
      <c r="L384" s="19">
        <v>60</v>
      </c>
      <c r="M384" s="19">
        <v>94</v>
      </c>
      <c r="N384" s="19">
        <v>71</v>
      </c>
      <c r="O384" s="19">
        <v>7.44</v>
      </c>
      <c r="P384" s="40">
        <v>55.37</v>
      </c>
    </row>
    <row r="385" spans="3:16" ht="24" x14ac:dyDescent="0.2">
      <c r="C385" s="90"/>
      <c r="D385" s="87"/>
      <c r="E385" s="1" t="s">
        <v>112</v>
      </c>
      <c r="F385" s="2"/>
      <c r="G385" s="64">
        <v>954</v>
      </c>
      <c r="H385" s="76" t="str">
        <f t="shared" si="9"/>
        <v xml:space="preserve"> </v>
      </c>
      <c r="I385" s="39">
        <v>954</v>
      </c>
      <c r="J385" s="19">
        <v>68431</v>
      </c>
      <c r="K385" s="19">
        <v>71.73</v>
      </c>
      <c r="L385" s="19">
        <v>60</v>
      </c>
      <c r="M385" s="19">
        <v>99</v>
      </c>
      <c r="N385" s="19">
        <v>71</v>
      </c>
      <c r="O385" s="19">
        <v>6.99</v>
      </c>
      <c r="P385" s="40">
        <v>48.86</v>
      </c>
    </row>
    <row r="386" spans="3:16" x14ac:dyDescent="0.2">
      <c r="C386" s="90"/>
      <c r="D386" s="87"/>
      <c r="E386" s="1" t="s">
        <v>113</v>
      </c>
      <c r="F386" s="2"/>
      <c r="G386" s="64">
        <v>616</v>
      </c>
      <c r="H386" s="76" t="str">
        <f t="shared" si="9"/>
        <v xml:space="preserve"> </v>
      </c>
      <c r="I386" s="39">
        <v>616</v>
      </c>
      <c r="J386" s="19">
        <v>44047</v>
      </c>
      <c r="K386" s="19">
        <v>71.5</v>
      </c>
      <c r="L386" s="19">
        <v>60</v>
      </c>
      <c r="M386" s="19">
        <v>93</v>
      </c>
      <c r="N386" s="19">
        <v>71</v>
      </c>
      <c r="O386" s="19">
        <v>7.06</v>
      </c>
      <c r="P386" s="40">
        <v>49.84</v>
      </c>
    </row>
    <row r="387" spans="3:16" x14ac:dyDescent="0.2">
      <c r="C387" s="90"/>
      <c r="D387" s="87"/>
      <c r="E387" s="1" t="s">
        <v>114</v>
      </c>
      <c r="F387" s="2"/>
      <c r="G387" s="64">
        <v>986</v>
      </c>
      <c r="H387" s="76" t="str">
        <f t="shared" si="9"/>
        <v xml:space="preserve"> </v>
      </c>
      <c r="I387" s="39">
        <v>986</v>
      </c>
      <c r="J387" s="19">
        <v>71846</v>
      </c>
      <c r="K387" s="19">
        <v>72.87</v>
      </c>
      <c r="L387" s="19">
        <v>60</v>
      </c>
      <c r="M387" s="19">
        <v>101</v>
      </c>
      <c r="N387" s="19">
        <v>72</v>
      </c>
      <c r="O387" s="19">
        <v>7.62</v>
      </c>
      <c r="P387" s="40">
        <v>58.07</v>
      </c>
    </row>
    <row r="388" spans="3:16" ht="24" x14ac:dyDescent="0.2">
      <c r="C388" s="90"/>
      <c r="D388" s="87"/>
      <c r="E388" s="1" t="s">
        <v>115</v>
      </c>
      <c r="F388" s="2"/>
      <c r="G388" s="64">
        <v>938</v>
      </c>
      <c r="H388" s="76" t="str">
        <f t="shared" si="9"/>
        <v xml:space="preserve"> </v>
      </c>
      <c r="I388" s="39">
        <v>938</v>
      </c>
      <c r="J388" s="19">
        <v>67779</v>
      </c>
      <c r="K388" s="19">
        <v>72.260000000000005</v>
      </c>
      <c r="L388" s="19">
        <v>60</v>
      </c>
      <c r="M388" s="19">
        <v>99</v>
      </c>
      <c r="N388" s="19">
        <v>72</v>
      </c>
      <c r="O388" s="19">
        <v>7.41</v>
      </c>
      <c r="P388" s="40">
        <v>54.88</v>
      </c>
    </row>
    <row r="389" spans="3:16" ht="24" x14ac:dyDescent="0.2">
      <c r="C389" s="90"/>
      <c r="D389" s="87"/>
      <c r="E389" s="1" t="s">
        <v>116</v>
      </c>
      <c r="F389" s="2"/>
      <c r="G389" s="64">
        <v>771</v>
      </c>
      <c r="H389" s="76" t="str">
        <f t="shared" si="9"/>
        <v xml:space="preserve"> </v>
      </c>
      <c r="I389" s="39">
        <v>771</v>
      </c>
      <c r="J389" s="19">
        <v>56520</v>
      </c>
      <c r="K389" s="19">
        <v>73.31</v>
      </c>
      <c r="L389" s="19">
        <v>60</v>
      </c>
      <c r="M389" s="19">
        <v>101</v>
      </c>
      <c r="N389" s="19">
        <v>73</v>
      </c>
      <c r="O389" s="19">
        <v>7.99</v>
      </c>
      <c r="P389" s="40">
        <v>63.88</v>
      </c>
    </row>
    <row r="390" spans="3:16" ht="24" x14ac:dyDescent="0.2">
      <c r="C390" s="90"/>
      <c r="D390" s="87"/>
      <c r="E390" s="1" t="s">
        <v>117</v>
      </c>
      <c r="F390" s="2"/>
      <c r="G390" s="64">
        <v>223</v>
      </c>
      <c r="H390" s="76" t="str">
        <f t="shared" si="9"/>
        <v xml:space="preserve"> </v>
      </c>
      <c r="I390" s="39">
        <v>223</v>
      </c>
      <c r="J390" s="19">
        <v>16382</v>
      </c>
      <c r="K390" s="19">
        <v>73.459999999999994</v>
      </c>
      <c r="L390" s="19">
        <v>60</v>
      </c>
      <c r="M390" s="19">
        <v>92</v>
      </c>
      <c r="N390" s="19">
        <v>73</v>
      </c>
      <c r="O390" s="19">
        <v>6.93</v>
      </c>
      <c r="P390" s="40">
        <v>48.04</v>
      </c>
    </row>
    <row r="391" spans="3:16" x14ac:dyDescent="0.2">
      <c r="C391" s="90"/>
      <c r="D391" s="87"/>
      <c r="E391" s="1" t="s">
        <v>118</v>
      </c>
      <c r="F391" s="2"/>
      <c r="G391" s="64">
        <v>710</v>
      </c>
      <c r="H391" s="76" t="str">
        <f t="shared" si="9"/>
        <v xml:space="preserve"> </v>
      </c>
      <c r="I391" s="39">
        <v>710</v>
      </c>
      <c r="J391" s="19">
        <v>50468</v>
      </c>
      <c r="K391" s="19">
        <v>71.08</v>
      </c>
      <c r="L391" s="19">
        <v>60</v>
      </c>
      <c r="M391" s="19">
        <v>92</v>
      </c>
      <c r="N391" s="19">
        <v>71</v>
      </c>
      <c r="O391" s="19">
        <v>6.96</v>
      </c>
      <c r="P391" s="40">
        <v>48.39</v>
      </c>
    </row>
    <row r="392" spans="3:16" x14ac:dyDescent="0.2">
      <c r="C392" s="90"/>
      <c r="D392" s="87"/>
      <c r="E392" s="1" t="s">
        <v>119</v>
      </c>
      <c r="F392" s="2"/>
      <c r="G392" s="64">
        <v>565</v>
      </c>
      <c r="H392" s="76" t="str">
        <f t="shared" si="9"/>
        <v xml:space="preserve"> </v>
      </c>
      <c r="I392" s="39">
        <v>565</v>
      </c>
      <c r="J392" s="19">
        <v>40619</v>
      </c>
      <c r="K392" s="19">
        <v>71.89</v>
      </c>
      <c r="L392" s="19">
        <v>60</v>
      </c>
      <c r="M392" s="19">
        <v>97</v>
      </c>
      <c r="N392" s="19">
        <v>71</v>
      </c>
      <c r="O392" s="19">
        <v>7.52</v>
      </c>
      <c r="P392" s="40">
        <v>56.48</v>
      </c>
    </row>
    <row r="393" spans="3:16" x14ac:dyDescent="0.2">
      <c r="C393" s="90"/>
      <c r="D393" s="87"/>
      <c r="E393" s="1" t="s">
        <v>120</v>
      </c>
      <c r="F393" s="2"/>
      <c r="G393" s="64">
        <v>443</v>
      </c>
      <c r="H393" s="76" t="str">
        <f t="shared" si="9"/>
        <v xml:space="preserve"> </v>
      </c>
      <c r="I393" s="39">
        <v>443</v>
      </c>
      <c r="J393" s="19">
        <v>31094</v>
      </c>
      <c r="K393" s="19">
        <v>70.19</v>
      </c>
      <c r="L393" s="19">
        <v>60</v>
      </c>
      <c r="M393" s="19">
        <v>96</v>
      </c>
      <c r="N393" s="19">
        <v>69</v>
      </c>
      <c r="O393" s="19">
        <v>7.44</v>
      </c>
      <c r="P393" s="40">
        <v>55.42</v>
      </c>
    </row>
    <row r="394" spans="3:16" x14ac:dyDescent="0.2">
      <c r="C394" s="90"/>
      <c r="D394" s="87"/>
      <c r="E394" s="1" t="s">
        <v>121</v>
      </c>
      <c r="F394" s="2"/>
      <c r="G394" s="64">
        <v>977</v>
      </c>
      <c r="H394" s="76" t="str">
        <f t="shared" si="9"/>
        <v xml:space="preserve"> </v>
      </c>
      <c r="I394" s="39">
        <v>977</v>
      </c>
      <c r="J394" s="19">
        <v>70563</v>
      </c>
      <c r="K394" s="19">
        <v>72.22</v>
      </c>
      <c r="L394" s="19">
        <v>60</v>
      </c>
      <c r="M394" s="19">
        <v>99</v>
      </c>
      <c r="N394" s="19">
        <v>71</v>
      </c>
      <c r="O394" s="19">
        <v>7.89</v>
      </c>
      <c r="P394" s="40">
        <v>62.22</v>
      </c>
    </row>
    <row r="395" spans="3:16" x14ac:dyDescent="0.2">
      <c r="C395" s="90"/>
      <c r="D395" s="87"/>
      <c r="E395" s="1" t="s">
        <v>122</v>
      </c>
      <c r="F395" s="2"/>
      <c r="G395" s="64">
        <v>179</v>
      </c>
      <c r="H395" s="76" t="str">
        <f t="shared" si="9"/>
        <v xml:space="preserve"> </v>
      </c>
      <c r="I395" s="39">
        <v>179</v>
      </c>
      <c r="J395" s="19">
        <v>13106</v>
      </c>
      <c r="K395" s="19">
        <v>73.22</v>
      </c>
      <c r="L395" s="19">
        <v>60</v>
      </c>
      <c r="M395" s="19">
        <v>99</v>
      </c>
      <c r="N395" s="19">
        <v>72</v>
      </c>
      <c r="O395" s="19">
        <v>8.44</v>
      </c>
      <c r="P395" s="40">
        <v>71.3</v>
      </c>
    </row>
    <row r="396" spans="3:16" x14ac:dyDescent="0.2">
      <c r="C396" s="90"/>
      <c r="D396" s="87"/>
      <c r="E396" s="1" t="s">
        <v>32</v>
      </c>
      <c r="F396" s="2"/>
      <c r="G396" s="64">
        <v>22</v>
      </c>
      <c r="H396" s="76" t="str">
        <f t="shared" si="9"/>
        <v>*</v>
      </c>
      <c r="I396" s="39">
        <v>22</v>
      </c>
      <c r="J396" s="19">
        <v>1624</v>
      </c>
      <c r="K396" s="19">
        <v>73.819999999999993</v>
      </c>
      <c r="L396" s="19">
        <v>61</v>
      </c>
      <c r="M396" s="19">
        <v>93</v>
      </c>
      <c r="N396" s="19">
        <v>73</v>
      </c>
      <c r="O396" s="19">
        <v>8.7799999999999994</v>
      </c>
      <c r="P396" s="40">
        <v>77.150000000000006</v>
      </c>
    </row>
    <row r="397" spans="3:16" x14ac:dyDescent="0.2">
      <c r="C397" s="90"/>
      <c r="D397" s="87"/>
      <c r="E397" s="1" t="s">
        <v>22</v>
      </c>
      <c r="F397" s="2"/>
      <c r="G397" s="64">
        <v>13</v>
      </c>
      <c r="H397" s="76" t="str">
        <f t="shared" si="9"/>
        <v>*</v>
      </c>
      <c r="I397" s="39">
        <v>13</v>
      </c>
      <c r="J397" s="19">
        <v>972</v>
      </c>
      <c r="K397" s="19">
        <v>74.77</v>
      </c>
      <c r="L397" s="19">
        <v>60</v>
      </c>
      <c r="M397" s="19">
        <v>90</v>
      </c>
      <c r="N397" s="19">
        <v>74</v>
      </c>
      <c r="O397" s="19">
        <v>8</v>
      </c>
      <c r="P397" s="40">
        <v>64.02</v>
      </c>
    </row>
    <row r="398" spans="3:16" ht="24" x14ac:dyDescent="0.2">
      <c r="C398" s="91" t="s">
        <v>123</v>
      </c>
      <c r="D398" s="86" t="s">
        <v>17</v>
      </c>
      <c r="E398" s="6" t="s">
        <v>124</v>
      </c>
      <c r="F398" s="5"/>
      <c r="G398" s="63">
        <v>55</v>
      </c>
      <c r="H398" s="75" t="str">
        <f t="shared" si="9"/>
        <v xml:space="preserve"> </v>
      </c>
      <c r="I398" s="38">
        <v>55</v>
      </c>
      <c r="J398" s="18">
        <v>3840</v>
      </c>
      <c r="K398" s="18">
        <v>69.819999999999993</v>
      </c>
      <c r="L398" s="18">
        <v>60</v>
      </c>
      <c r="M398" s="18">
        <v>87</v>
      </c>
      <c r="N398" s="18">
        <v>69</v>
      </c>
      <c r="O398" s="18">
        <v>6.25</v>
      </c>
      <c r="P398" s="37">
        <v>39.020000000000003</v>
      </c>
    </row>
    <row r="399" spans="3:16" ht="24" x14ac:dyDescent="0.2">
      <c r="C399" s="92"/>
      <c r="D399" s="87"/>
      <c r="E399" s="1" t="s">
        <v>125</v>
      </c>
      <c r="F399" s="2"/>
      <c r="G399" s="64">
        <v>205</v>
      </c>
      <c r="H399" s="76" t="str">
        <f t="shared" si="9"/>
        <v xml:space="preserve"> </v>
      </c>
      <c r="I399" s="39">
        <v>205</v>
      </c>
      <c r="J399" s="19">
        <v>14353</v>
      </c>
      <c r="K399" s="19">
        <v>70.010000000000005</v>
      </c>
      <c r="L399" s="19">
        <v>60</v>
      </c>
      <c r="M399" s="19">
        <v>92</v>
      </c>
      <c r="N399" s="19">
        <v>70</v>
      </c>
      <c r="O399" s="19">
        <v>6.7</v>
      </c>
      <c r="P399" s="40">
        <v>44.82</v>
      </c>
    </row>
    <row r="400" spans="3:16" ht="24" x14ac:dyDescent="0.2">
      <c r="C400" s="92"/>
      <c r="D400" s="87"/>
      <c r="E400" s="1" t="s">
        <v>126</v>
      </c>
      <c r="F400" s="2"/>
      <c r="G400" s="64">
        <v>114</v>
      </c>
      <c r="H400" s="76" t="str">
        <f t="shared" si="9"/>
        <v xml:space="preserve"> </v>
      </c>
      <c r="I400" s="39">
        <v>114</v>
      </c>
      <c r="J400" s="19">
        <v>8380</v>
      </c>
      <c r="K400" s="19">
        <v>73.510000000000005</v>
      </c>
      <c r="L400" s="19">
        <v>60</v>
      </c>
      <c r="M400" s="19">
        <v>92</v>
      </c>
      <c r="N400" s="19">
        <v>73</v>
      </c>
      <c r="O400" s="19">
        <v>7.15</v>
      </c>
      <c r="P400" s="40">
        <v>51.11</v>
      </c>
    </row>
    <row r="401" spans="3:16" ht="24" x14ac:dyDescent="0.2">
      <c r="C401" s="92"/>
      <c r="D401" s="87"/>
      <c r="E401" s="1" t="s">
        <v>127</v>
      </c>
      <c r="F401" s="2"/>
      <c r="G401" s="64">
        <v>187</v>
      </c>
      <c r="H401" s="76" t="str">
        <f t="shared" si="9"/>
        <v xml:space="preserve"> </v>
      </c>
      <c r="I401" s="39">
        <v>187</v>
      </c>
      <c r="J401" s="19">
        <v>13593</v>
      </c>
      <c r="K401" s="19">
        <v>72.69</v>
      </c>
      <c r="L401" s="19">
        <v>60</v>
      </c>
      <c r="M401" s="19">
        <v>92</v>
      </c>
      <c r="N401" s="19">
        <v>72</v>
      </c>
      <c r="O401" s="19">
        <v>6.81</v>
      </c>
      <c r="P401" s="40">
        <v>46.36</v>
      </c>
    </row>
    <row r="402" spans="3:16" ht="24" x14ac:dyDescent="0.2">
      <c r="C402" s="92"/>
      <c r="D402" s="87"/>
      <c r="E402" s="1" t="s">
        <v>128</v>
      </c>
      <c r="F402" s="2"/>
      <c r="G402" s="64">
        <v>1599</v>
      </c>
      <c r="H402" s="76" t="str">
        <f t="shared" si="9"/>
        <v xml:space="preserve"> </v>
      </c>
      <c r="I402" s="39">
        <v>1599</v>
      </c>
      <c r="J402" s="19">
        <v>115497</v>
      </c>
      <c r="K402" s="19">
        <v>72.23</v>
      </c>
      <c r="L402" s="19">
        <v>60</v>
      </c>
      <c r="M402" s="19">
        <v>98</v>
      </c>
      <c r="N402" s="19">
        <v>72</v>
      </c>
      <c r="O402" s="19">
        <v>7.53</v>
      </c>
      <c r="P402" s="40">
        <v>56.7</v>
      </c>
    </row>
    <row r="403" spans="3:16" ht="24" x14ac:dyDescent="0.2">
      <c r="C403" s="92"/>
      <c r="D403" s="87"/>
      <c r="E403" s="1" t="s">
        <v>129</v>
      </c>
      <c r="F403" s="2"/>
      <c r="G403" s="64">
        <v>1199</v>
      </c>
      <c r="H403" s="76" t="str">
        <f t="shared" si="9"/>
        <v xml:space="preserve"> </v>
      </c>
      <c r="I403" s="39">
        <v>1199</v>
      </c>
      <c r="J403" s="19">
        <v>86787</v>
      </c>
      <c r="K403" s="19">
        <v>72.38</v>
      </c>
      <c r="L403" s="19">
        <v>60</v>
      </c>
      <c r="M403" s="19">
        <v>97</v>
      </c>
      <c r="N403" s="19">
        <v>72</v>
      </c>
      <c r="O403" s="19">
        <v>7.49</v>
      </c>
      <c r="P403" s="40">
        <v>56.11</v>
      </c>
    </row>
    <row r="404" spans="3:16" ht="24" x14ac:dyDescent="0.2">
      <c r="C404" s="92"/>
      <c r="D404" s="87"/>
      <c r="E404" s="1" t="s">
        <v>130</v>
      </c>
      <c r="F404" s="2"/>
      <c r="G404" s="64">
        <v>950</v>
      </c>
      <c r="H404" s="76" t="str">
        <f t="shared" si="9"/>
        <v xml:space="preserve"> </v>
      </c>
      <c r="I404" s="39">
        <v>950</v>
      </c>
      <c r="J404" s="19">
        <v>69068</v>
      </c>
      <c r="K404" s="19">
        <v>72.7</v>
      </c>
      <c r="L404" s="19">
        <v>60</v>
      </c>
      <c r="M404" s="19">
        <v>98</v>
      </c>
      <c r="N404" s="19">
        <v>72</v>
      </c>
      <c r="O404" s="19">
        <v>7.71</v>
      </c>
      <c r="P404" s="40">
        <v>59.44</v>
      </c>
    </row>
    <row r="405" spans="3:16" x14ac:dyDescent="0.2">
      <c r="C405" s="92"/>
      <c r="D405" s="87"/>
      <c r="E405" s="1" t="s">
        <v>131</v>
      </c>
      <c r="F405" s="2"/>
      <c r="G405" s="64">
        <v>424</v>
      </c>
      <c r="H405" s="76" t="str">
        <f t="shared" si="9"/>
        <v xml:space="preserve"> </v>
      </c>
      <c r="I405" s="39">
        <v>424</v>
      </c>
      <c r="J405" s="19">
        <v>30555</v>
      </c>
      <c r="K405" s="19">
        <v>72.06</v>
      </c>
      <c r="L405" s="19">
        <v>60</v>
      </c>
      <c r="M405" s="19">
        <v>95</v>
      </c>
      <c r="N405" s="19">
        <v>72</v>
      </c>
      <c r="O405" s="19">
        <v>7.61</v>
      </c>
      <c r="P405" s="40">
        <v>57.94</v>
      </c>
    </row>
    <row r="406" spans="3:16" ht="24" x14ac:dyDescent="0.2">
      <c r="C406" s="92"/>
      <c r="D406" s="87"/>
      <c r="E406" s="1" t="s">
        <v>132</v>
      </c>
      <c r="F406" s="2"/>
      <c r="G406" s="64">
        <v>213</v>
      </c>
      <c r="H406" s="76" t="str">
        <f t="shared" si="9"/>
        <v xml:space="preserve"> </v>
      </c>
      <c r="I406" s="39">
        <v>213</v>
      </c>
      <c r="J406" s="19">
        <v>15723</v>
      </c>
      <c r="K406" s="19">
        <v>73.819999999999993</v>
      </c>
      <c r="L406" s="19">
        <v>60</v>
      </c>
      <c r="M406" s="19">
        <v>94</v>
      </c>
      <c r="N406" s="19">
        <v>73</v>
      </c>
      <c r="O406" s="19">
        <v>8.32</v>
      </c>
      <c r="P406" s="40">
        <v>69.28</v>
      </c>
    </row>
    <row r="407" spans="3:16" ht="24" x14ac:dyDescent="0.2">
      <c r="C407" s="92"/>
      <c r="D407" s="87"/>
      <c r="E407" s="1" t="s">
        <v>133</v>
      </c>
      <c r="F407" s="2"/>
      <c r="G407" s="64">
        <v>214</v>
      </c>
      <c r="H407" s="76" t="str">
        <f t="shared" si="9"/>
        <v xml:space="preserve"> </v>
      </c>
      <c r="I407" s="39">
        <v>214</v>
      </c>
      <c r="J407" s="19">
        <v>15956</v>
      </c>
      <c r="K407" s="19">
        <v>74.56</v>
      </c>
      <c r="L407" s="19">
        <v>60</v>
      </c>
      <c r="M407" s="19">
        <v>94</v>
      </c>
      <c r="N407" s="19">
        <v>74</v>
      </c>
      <c r="O407" s="19">
        <v>7.77</v>
      </c>
      <c r="P407" s="40">
        <v>60.37</v>
      </c>
    </row>
    <row r="408" spans="3:16" ht="24" x14ac:dyDescent="0.2">
      <c r="C408" s="92"/>
      <c r="D408" s="87"/>
      <c r="E408" s="1" t="s">
        <v>134</v>
      </c>
      <c r="F408" s="2"/>
      <c r="G408" s="64">
        <v>15</v>
      </c>
      <c r="H408" s="76" t="str">
        <f t="shared" si="9"/>
        <v>*</v>
      </c>
      <c r="I408" s="39">
        <v>15</v>
      </c>
      <c r="J408" s="19">
        <v>1184</v>
      </c>
      <c r="K408" s="19">
        <v>78.930000000000007</v>
      </c>
      <c r="L408" s="19">
        <v>64</v>
      </c>
      <c r="M408" s="19">
        <v>93</v>
      </c>
      <c r="N408" s="19">
        <v>82</v>
      </c>
      <c r="O408" s="19">
        <v>9.43</v>
      </c>
      <c r="P408" s="40">
        <v>88.86</v>
      </c>
    </row>
    <row r="409" spans="3:16" ht="24" x14ac:dyDescent="0.2">
      <c r="C409" s="92"/>
      <c r="D409" s="87"/>
      <c r="E409" s="1" t="s">
        <v>135</v>
      </c>
      <c r="F409" s="2"/>
      <c r="G409" s="64">
        <v>587</v>
      </c>
      <c r="H409" s="76" t="str">
        <f t="shared" si="9"/>
        <v xml:space="preserve"> </v>
      </c>
      <c r="I409" s="39">
        <v>587</v>
      </c>
      <c r="J409" s="19">
        <v>42147</v>
      </c>
      <c r="K409" s="19">
        <v>71.8</v>
      </c>
      <c r="L409" s="19">
        <v>60</v>
      </c>
      <c r="M409" s="19">
        <v>94</v>
      </c>
      <c r="N409" s="19">
        <v>71</v>
      </c>
      <c r="O409" s="19">
        <v>7.03</v>
      </c>
      <c r="P409" s="40">
        <v>49.43</v>
      </c>
    </row>
    <row r="410" spans="3:16" x14ac:dyDescent="0.2">
      <c r="C410" s="92"/>
      <c r="D410" s="87"/>
      <c r="E410" s="1" t="s">
        <v>136</v>
      </c>
      <c r="F410" s="2"/>
      <c r="G410" s="64">
        <v>63</v>
      </c>
      <c r="H410" s="76" t="str">
        <f t="shared" si="9"/>
        <v xml:space="preserve"> </v>
      </c>
      <c r="I410" s="39">
        <v>63</v>
      </c>
      <c r="J410" s="19">
        <v>4507</v>
      </c>
      <c r="K410" s="19">
        <v>71.540000000000006</v>
      </c>
      <c r="L410" s="19">
        <v>60</v>
      </c>
      <c r="M410" s="19">
        <v>92</v>
      </c>
      <c r="N410" s="19">
        <v>69</v>
      </c>
      <c r="O410" s="19">
        <v>8.84</v>
      </c>
      <c r="P410" s="40">
        <v>78.180000000000007</v>
      </c>
    </row>
    <row r="411" spans="3:16" x14ac:dyDescent="0.2">
      <c r="C411" s="92"/>
      <c r="D411" s="87"/>
      <c r="E411" s="1" t="s">
        <v>137</v>
      </c>
      <c r="F411" s="2"/>
      <c r="G411" s="64">
        <v>290</v>
      </c>
      <c r="H411" s="76" t="str">
        <f t="shared" si="9"/>
        <v xml:space="preserve"> </v>
      </c>
      <c r="I411" s="39">
        <v>290</v>
      </c>
      <c r="J411" s="19">
        <v>21869</v>
      </c>
      <c r="K411" s="19">
        <v>75.41</v>
      </c>
      <c r="L411" s="19">
        <v>60</v>
      </c>
      <c r="M411" s="19">
        <v>103</v>
      </c>
      <c r="N411" s="19">
        <v>74</v>
      </c>
      <c r="O411" s="19">
        <v>9.32</v>
      </c>
      <c r="P411" s="40">
        <v>86.77</v>
      </c>
    </row>
    <row r="412" spans="3:16" x14ac:dyDescent="0.2">
      <c r="C412" s="92"/>
      <c r="D412" s="87"/>
      <c r="E412" s="1" t="s">
        <v>22</v>
      </c>
      <c r="F412" s="2"/>
      <c r="G412" s="64">
        <v>42</v>
      </c>
      <c r="H412" s="76" t="str">
        <f t="shared" si="9"/>
        <v>*</v>
      </c>
      <c r="I412" s="39">
        <v>42</v>
      </c>
      <c r="J412" s="19">
        <v>3344</v>
      </c>
      <c r="K412" s="19">
        <v>79.62</v>
      </c>
      <c r="L412" s="19">
        <v>65</v>
      </c>
      <c r="M412" s="19">
        <v>96</v>
      </c>
      <c r="N412" s="19">
        <v>79</v>
      </c>
      <c r="O412" s="19">
        <v>7.38</v>
      </c>
      <c r="P412" s="40">
        <v>54.47</v>
      </c>
    </row>
    <row r="413" spans="3:16" ht="24" x14ac:dyDescent="0.2">
      <c r="C413" s="92"/>
      <c r="D413" s="87"/>
      <c r="E413" s="1" t="s">
        <v>138</v>
      </c>
      <c r="F413" s="2"/>
      <c r="G413" s="64">
        <v>246</v>
      </c>
      <c r="H413" s="76" t="str">
        <f t="shared" si="9"/>
        <v xml:space="preserve"> </v>
      </c>
      <c r="I413" s="39">
        <v>246</v>
      </c>
      <c r="J413" s="19">
        <v>17186</v>
      </c>
      <c r="K413" s="19">
        <v>69.86</v>
      </c>
      <c r="L413" s="19">
        <v>60</v>
      </c>
      <c r="M413" s="19">
        <v>92</v>
      </c>
      <c r="N413" s="19">
        <v>69</v>
      </c>
      <c r="O413" s="19">
        <v>6.57</v>
      </c>
      <c r="P413" s="40">
        <v>43.21</v>
      </c>
    </row>
    <row r="414" spans="3:16" ht="24" x14ac:dyDescent="0.2">
      <c r="C414" s="92"/>
      <c r="D414" s="87"/>
      <c r="E414" s="1" t="s">
        <v>139</v>
      </c>
      <c r="F414" s="2"/>
      <c r="G414" s="64">
        <v>248</v>
      </c>
      <c r="H414" s="76" t="str">
        <f t="shared" ref="H414:H416" si="10">IF(G414&lt;49,"*"," ")</f>
        <v xml:space="preserve"> </v>
      </c>
      <c r="I414" s="39">
        <v>248</v>
      </c>
      <c r="J414" s="19">
        <v>18100</v>
      </c>
      <c r="K414" s="19">
        <v>72.98</v>
      </c>
      <c r="L414" s="19">
        <v>60</v>
      </c>
      <c r="M414" s="19">
        <v>92</v>
      </c>
      <c r="N414" s="19">
        <v>73</v>
      </c>
      <c r="O414" s="19">
        <v>6.84</v>
      </c>
      <c r="P414" s="40">
        <v>46.83</v>
      </c>
    </row>
    <row r="415" spans="3:16" ht="24" x14ac:dyDescent="0.2">
      <c r="C415" s="92"/>
      <c r="D415" s="87"/>
      <c r="E415" s="1" t="s">
        <v>140</v>
      </c>
      <c r="F415" s="2"/>
      <c r="G415" s="64">
        <v>1582</v>
      </c>
      <c r="H415" s="76" t="str">
        <f t="shared" si="10"/>
        <v xml:space="preserve"> </v>
      </c>
      <c r="I415" s="39">
        <v>1582</v>
      </c>
      <c r="J415" s="19">
        <v>114812</v>
      </c>
      <c r="K415" s="19">
        <v>72.569999999999993</v>
      </c>
      <c r="L415" s="19">
        <v>60</v>
      </c>
      <c r="M415" s="19">
        <v>98</v>
      </c>
      <c r="N415" s="19">
        <v>72</v>
      </c>
      <c r="O415" s="19">
        <v>7.63</v>
      </c>
      <c r="P415" s="40">
        <v>58.29</v>
      </c>
    </row>
    <row r="416" spans="3:16" ht="24" x14ac:dyDescent="0.2">
      <c r="C416" s="93"/>
      <c r="D416" s="88"/>
      <c r="E416" s="27" t="s">
        <v>141</v>
      </c>
      <c r="F416" s="30"/>
      <c r="G416" s="65">
        <v>414</v>
      </c>
      <c r="H416" s="77" t="str">
        <f t="shared" si="10"/>
        <v xml:space="preserve"> </v>
      </c>
      <c r="I416" s="49">
        <v>414</v>
      </c>
      <c r="J416" s="41">
        <v>30779</v>
      </c>
      <c r="K416" s="41">
        <v>74.349999999999994</v>
      </c>
      <c r="L416" s="41">
        <v>60</v>
      </c>
      <c r="M416" s="41">
        <v>94</v>
      </c>
      <c r="N416" s="41">
        <v>74</v>
      </c>
      <c r="O416" s="41">
        <v>8.15</v>
      </c>
      <c r="P416" s="51">
        <v>66.400000000000006</v>
      </c>
    </row>
    <row r="417" spans="2:13" x14ac:dyDescent="0.2">
      <c r="G417" s="61"/>
      <c r="H417" s="73"/>
    </row>
    <row r="418" spans="2:13" x14ac:dyDescent="0.2">
      <c r="B418" s="22" t="str">
        <f xml:space="preserve"> HYPERLINK("#'目次'!B10", "[4]")</f>
        <v>[4]</v>
      </c>
      <c r="C418" s="17" t="s">
        <v>170</v>
      </c>
      <c r="G418" s="61"/>
      <c r="H418" s="73"/>
    </row>
    <row r="419" spans="2:13" x14ac:dyDescent="0.2">
      <c r="G419" s="61"/>
      <c r="H419" s="73"/>
    </row>
    <row r="420" spans="2:13" x14ac:dyDescent="0.2">
      <c r="G420" s="61"/>
      <c r="H420" s="73"/>
    </row>
    <row r="421" spans="2:13" x14ac:dyDescent="0.2">
      <c r="C421" s="17" t="s">
        <v>12</v>
      </c>
      <c r="G421" s="61"/>
      <c r="H421" s="73"/>
    </row>
    <row r="422" spans="2:13" ht="48" x14ac:dyDescent="0.2">
      <c r="C422" s="82"/>
      <c r="D422" s="83"/>
      <c r="E422" s="83"/>
      <c r="F422" s="83"/>
      <c r="G422" s="55" t="s">
        <v>13</v>
      </c>
      <c r="H422" s="68"/>
      <c r="I422" s="20" t="s">
        <v>171</v>
      </c>
      <c r="J422" s="10" t="s">
        <v>172</v>
      </c>
      <c r="K422" s="10" t="s">
        <v>173</v>
      </c>
      <c r="L422" s="10" t="s">
        <v>174</v>
      </c>
      <c r="M422" s="23" t="s">
        <v>22</v>
      </c>
    </row>
    <row r="423" spans="2:13" x14ac:dyDescent="0.2">
      <c r="C423" s="84"/>
      <c r="D423" s="85"/>
      <c r="E423" s="85"/>
      <c r="F423" s="85"/>
      <c r="G423" s="56"/>
      <c r="H423" s="69"/>
      <c r="I423" s="24"/>
      <c r="J423" s="9"/>
      <c r="K423" s="9"/>
      <c r="L423" s="9"/>
      <c r="M423" s="21"/>
    </row>
    <row r="424" spans="2:13" x14ac:dyDescent="0.2">
      <c r="C424" s="28"/>
      <c r="D424" s="29"/>
      <c r="E424" s="32" t="s">
        <v>13</v>
      </c>
      <c r="F424" s="31"/>
      <c r="G424" s="57">
        <v>2435</v>
      </c>
      <c r="H424" s="66" t="str">
        <f t="shared" ref="H424:H487" si="11">IF(G424&lt;49,"*"," ")</f>
        <v xml:space="preserve"> </v>
      </c>
      <c r="I424" s="15">
        <v>6.036960985626</v>
      </c>
      <c r="J424" s="15">
        <v>70.061601642710002</v>
      </c>
      <c r="K424" s="15">
        <v>5.6262833675559998</v>
      </c>
      <c r="L424" s="15">
        <v>18.069815195072</v>
      </c>
      <c r="M424" s="34">
        <v>0.20533880903499999</v>
      </c>
    </row>
    <row r="425" spans="2:13" x14ac:dyDescent="0.2">
      <c r="C425" s="89" t="s">
        <v>16</v>
      </c>
      <c r="D425" s="86" t="s">
        <v>17</v>
      </c>
      <c r="E425" s="6" t="s">
        <v>18</v>
      </c>
      <c r="F425" s="5"/>
      <c r="G425" s="58">
        <v>344</v>
      </c>
      <c r="H425" s="70" t="str">
        <f t="shared" si="11"/>
        <v xml:space="preserve"> </v>
      </c>
      <c r="I425" s="12">
        <v>3.488372093023</v>
      </c>
      <c r="J425" s="4">
        <v>72.093023255814003</v>
      </c>
      <c r="K425" s="4">
        <v>4.9418604651160001</v>
      </c>
      <c r="L425" s="4">
        <v>19.186046511628</v>
      </c>
      <c r="M425" s="13">
        <v>0.29069767441900002</v>
      </c>
    </row>
    <row r="426" spans="2:13" x14ac:dyDescent="0.2">
      <c r="C426" s="90"/>
      <c r="D426" s="87"/>
      <c r="E426" s="1" t="s">
        <v>19</v>
      </c>
      <c r="F426" s="2"/>
      <c r="G426" s="59">
        <v>1502</v>
      </c>
      <c r="H426" s="71" t="str">
        <f t="shared" si="11"/>
        <v xml:space="preserve"> </v>
      </c>
      <c r="I426" s="11">
        <v>5.1264980026630003</v>
      </c>
      <c r="J426" s="3">
        <v>73.035952063915005</v>
      </c>
      <c r="K426" s="3">
        <v>4.5938748335549997</v>
      </c>
      <c r="L426" s="3">
        <v>17.177097203728</v>
      </c>
      <c r="M426" s="8">
        <v>6.6577896137999998E-2</v>
      </c>
    </row>
    <row r="427" spans="2:13" x14ac:dyDescent="0.2">
      <c r="C427" s="90"/>
      <c r="D427" s="87"/>
      <c r="E427" s="1" t="s">
        <v>20</v>
      </c>
      <c r="F427" s="2"/>
      <c r="G427" s="59">
        <v>465</v>
      </c>
      <c r="H427" s="71" t="str">
        <f t="shared" si="11"/>
        <v xml:space="preserve"> </v>
      </c>
      <c r="I427" s="11">
        <v>8.3870967741939992</v>
      </c>
      <c r="J427" s="3">
        <v>62.795698924730999</v>
      </c>
      <c r="K427" s="3">
        <v>8.8172043010749999</v>
      </c>
      <c r="L427" s="3">
        <v>19.784946236559001</v>
      </c>
      <c r="M427" s="8">
        <v>0.215053763441</v>
      </c>
    </row>
    <row r="428" spans="2:13" x14ac:dyDescent="0.2">
      <c r="C428" s="90"/>
      <c r="D428" s="87"/>
      <c r="E428" s="1" t="s">
        <v>21</v>
      </c>
      <c r="F428" s="2"/>
      <c r="G428" s="59">
        <v>107</v>
      </c>
      <c r="H428" s="71" t="str">
        <f t="shared" si="11"/>
        <v xml:space="preserve"> </v>
      </c>
      <c r="I428" s="11">
        <v>15.887850467290001</v>
      </c>
      <c r="J428" s="3">
        <v>57.009345794392999</v>
      </c>
      <c r="K428" s="3">
        <v>9.3457943925230005</v>
      </c>
      <c r="L428" s="3">
        <v>15.887850467290001</v>
      </c>
      <c r="M428" s="8">
        <v>1.869158878505</v>
      </c>
    </row>
    <row r="429" spans="2:13" x14ac:dyDescent="0.2">
      <c r="C429" s="90"/>
      <c r="D429" s="87"/>
      <c r="E429" s="1" t="s">
        <v>22</v>
      </c>
      <c r="F429" s="2"/>
      <c r="G429" s="59">
        <v>17</v>
      </c>
      <c r="H429" s="71" t="str">
        <f t="shared" si="11"/>
        <v>*</v>
      </c>
      <c r="I429" s="11">
        <v>11.764705882353001</v>
      </c>
      <c r="J429" s="3">
        <v>47.058823529412003</v>
      </c>
      <c r="K429" s="7">
        <v>0</v>
      </c>
      <c r="L429" s="3">
        <v>41.176470588234999</v>
      </c>
      <c r="M429" s="14">
        <v>0</v>
      </c>
    </row>
    <row r="430" spans="2:13" x14ac:dyDescent="0.2">
      <c r="C430" s="91" t="s">
        <v>23</v>
      </c>
      <c r="D430" s="86" t="s">
        <v>17</v>
      </c>
      <c r="E430" s="6" t="s">
        <v>24</v>
      </c>
      <c r="F430" s="5"/>
      <c r="G430" s="58">
        <v>383</v>
      </c>
      <c r="H430" s="70" t="str">
        <f t="shared" si="11"/>
        <v xml:space="preserve"> </v>
      </c>
      <c r="I430" s="12">
        <v>1.8276762402090001</v>
      </c>
      <c r="J430" s="4">
        <v>66.579634464752004</v>
      </c>
      <c r="K430" s="4">
        <v>4.1775456919060003</v>
      </c>
      <c r="L430" s="4">
        <v>27.415143603133</v>
      </c>
      <c r="M430" s="33">
        <v>0</v>
      </c>
    </row>
    <row r="431" spans="2:13" x14ac:dyDescent="0.2">
      <c r="C431" s="90"/>
      <c r="D431" s="87"/>
      <c r="E431" s="1" t="s">
        <v>25</v>
      </c>
      <c r="F431" s="2"/>
      <c r="G431" s="59">
        <v>333</v>
      </c>
      <c r="H431" s="71" t="str">
        <f t="shared" si="11"/>
        <v xml:space="preserve"> </v>
      </c>
      <c r="I431" s="11">
        <v>2.4024024024020001</v>
      </c>
      <c r="J431" s="3">
        <v>71.471471471471006</v>
      </c>
      <c r="K431" s="3">
        <v>3.9039039039040002</v>
      </c>
      <c r="L431" s="3">
        <v>22.222222222222001</v>
      </c>
      <c r="M431" s="14">
        <v>0</v>
      </c>
    </row>
    <row r="432" spans="2:13" ht="24" x14ac:dyDescent="0.2">
      <c r="C432" s="90"/>
      <c r="D432" s="87"/>
      <c r="E432" s="1" t="s">
        <v>26</v>
      </c>
      <c r="F432" s="2"/>
      <c r="G432" s="59">
        <v>464</v>
      </c>
      <c r="H432" s="71" t="str">
        <f t="shared" si="11"/>
        <v xml:space="preserve"> </v>
      </c>
      <c r="I432" s="11">
        <v>4.5258620689660001</v>
      </c>
      <c r="J432" s="3">
        <v>70.689655172414007</v>
      </c>
      <c r="K432" s="3">
        <v>3.663793103448</v>
      </c>
      <c r="L432" s="3">
        <v>21.120689655172001</v>
      </c>
      <c r="M432" s="14">
        <v>0</v>
      </c>
    </row>
    <row r="433" spans="3:13" ht="24" x14ac:dyDescent="0.2">
      <c r="C433" s="90"/>
      <c r="D433" s="87"/>
      <c r="E433" s="1" t="s">
        <v>27</v>
      </c>
      <c r="F433" s="2"/>
      <c r="G433" s="59">
        <v>163</v>
      </c>
      <c r="H433" s="71" t="str">
        <f t="shared" si="11"/>
        <v xml:space="preserve"> </v>
      </c>
      <c r="I433" s="11">
        <v>6.7484662576690004</v>
      </c>
      <c r="J433" s="3">
        <v>65.030674846625999</v>
      </c>
      <c r="K433" s="3">
        <v>1.8404907975460001</v>
      </c>
      <c r="L433" s="3">
        <v>26.380368098160002</v>
      </c>
      <c r="M433" s="14">
        <v>0</v>
      </c>
    </row>
    <row r="434" spans="3:13" x14ac:dyDescent="0.2">
      <c r="C434" s="90"/>
      <c r="D434" s="87"/>
      <c r="E434" s="1" t="s">
        <v>28</v>
      </c>
      <c r="F434" s="2"/>
      <c r="G434" s="59">
        <v>161</v>
      </c>
      <c r="H434" s="71" t="str">
        <f t="shared" si="11"/>
        <v xml:space="preserve"> </v>
      </c>
      <c r="I434" s="11">
        <v>5.5900621118010001</v>
      </c>
      <c r="J434" s="3">
        <v>63.354037267080997</v>
      </c>
      <c r="K434" s="3">
        <v>6.2111801242239997</v>
      </c>
      <c r="L434" s="3">
        <v>24.844720496893999</v>
      </c>
      <c r="M434" s="14">
        <v>0</v>
      </c>
    </row>
    <row r="435" spans="3:13" x14ac:dyDescent="0.2">
      <c r="C435" s="90"/>
      <c r="D435" s="87"/>
      <c r="E435" s="1" t="s">
        <v>29</v>
      </c>
      <c r="F435" s="2"/>
      <c r="G435" s="59">
        <v>1174</v>
      </c>
      <c r="H435" s="71" t="str">
        <f t="shared" si="11"/>
        <v xml:space="preserve"> </v>
      </c>
      <c r="I435" s="11">
        <v>3.7478705281089999</v>
      </c>
      <c r="J435" s="3">
        <v>73.083475298126004</v>
      </c>
      <c r="K435" s="3">
        <v>4.0885860306639996</v>
      </c>
      <c r="L435" s="3">
        <v>18.994889267462</v>
      </c>
      <c r="M435" s="8">
        <v>8.5178875639000007E-2</v>
      </c>
    </row>
    <row r="436" spans="3:13" x14ac:dyDescent="0.2">
      <c r="C436" s="90"/>
      <c r="D436" s="87"/>
      <c r="E436" s="1" t="s">
        <v>30</v>
      </c>
      <c r="F436" s="2"/>
      <c r="G436" s="59">
        <v>1349</v>
      </c>
      <c r="H436" s="71" t="str">
        <f t="shared" si="11"/>
        <v xml:space="preserve"> </v>
      </c>
      <c r="I436" s="11">
        <v>4.7442550037059998</v>
      </c>
      <c r="J436" s="3">
        <v>73.461823573017</v>
      </c>
      <c r="K436" s="3">
        <v>4.0029651593770001</v>
      </c>
      <c r="L436" s="3">
        <v>17.568569310600001</v>
      </c>
      <c r="M436" s="8">
        <v>0.22238695329899999</v>
      </c>
    </row>
    <row r="437" spans="3:13" x14ac:dyDescent="0.2">
      <c r="C437" s="90"/>
      <c r="D437" s="87"/>
      <c r="E437" s="1" t="s">
        <v>31</v>
      </c>
      <c r="F437" s="2"/>
      <c r="G437" s="59">
        <v>2034</v>
      </c>
      <c r="H437" s="71" t="str">
        <f t="shared" si="11"/>
        <v xml:space="preserve"> </v>
      </c>
      <c r="I437" s="11">
        <v>6.0963618485740003</v>
      </c>
      <c r="J437" s="3">
        <v>71.484759095379005</v>
      </c>
      <c r="K437" s="3">
        <v>5.3097345132739999</v>
      </c>
      <c r="L437" s="3">
        <v>16.912487708947999</v>
      </c>
      <c r="M437" s="8">
        <v>0.19665683382499999</v>
      </c>
    </row>
    <row r="438" spans="3:13" x14ac:dyDescent="0.2">
      <c r="C438" s="90"/>
      <c r="D438" s="87"/>
      <c r="E438" s="1" t="s">
        <v>32</v>
      </c>
      <c r="F438" s="2"/>
      <c r="G438" s="59">
        <v>68</v>
      </c>
      <c r="H438" s="71" t="str">
        <f t="shared" si="11"/>
        <v xml:space="preserve"> </v>
      </c>
      <c r="I438" s="11">
        <v>11.764705882353001</v>
      </c>
      <c r="J438" s="3">
        <v>39.705882352941003</v>
      </c>
      <c r="K438" s="3">
        <v>7.352941176471</v>
      </c>
      <c r="L438" s="3">
        <v>41.176470588234999</v>
      </c>
      <c r="M438" s="14">
        <v>0</v>
      </c>
    </row>
    <row r="439" spans="3:13" x14ac:dyDescent="0.2">
      <c r="C439" s="90"/>
      <c r="D439" s="87"/>
      <c r="E439" s="1" t="s">
        <v>22</v>
      </c>
      <c r="F439" s="2"/>
      <c r="G439" s="59">
        <v>17</v>
      </c>
      <c r="H439" s="71" t="str">
        <f t="shared" si="11"/>
        <v>*</v>
      </c>
      <c r="I439" s="11">
        <v>5.8823529411760003</v>
      </c>
      <c r="J439" s="3">
        <v>47.058823529412003</v>
      </c>
      <c r="K439" s="7">
        <v>0</v>
      </c>
      <c r="L439" s="3">
        <v>47.058823529412003</v>
      </c>
      <c r="M439" s="14">
        <v>0</v>
      </c>
    </row>
    <row r="440" spans="3:13" x14ac:dyDescent="0.2">
      <c r="C440" s="91" t="s">
        <v>33</v>
      </c>
      <c r="D440" s="86" t="s">
        <v>17</v>
      </c>
      <c r="E440" s="6" t="s">
        <v>34</v>
      </c>
      <c r="F440" s="5"/>
      <c r="G440" s="58">
        <v>120</v>
      </c>
      <c r="H440" s="70" t="str">
        <f t="shared" si="11"/>
        <v xml:space="preserve"> </v>
      </c>
      <c r="I440" s="12">
        <v>0.83333333333299997</v>
      </c>
      <c r="J440" s="4">
        <v>71.666666666666998</v>
      </c>
      <c r="K440" s="4">
        <v>4.166666666667</v>
      </c>
      <c r="L440" s="4">
        <v>23.333333333333002</v>
      </c>
      <c r="M440" s="33">
        <v>0</v>
      </c>
    </row>
    <row r="441" spans="3:13" x14ac:dyDescent="0.2">
      <c r="C441" s="90"/>
      <c r="D441" s="87"/>
      <c r="E441" s="1" t="s">
        <v>35</v>
      </c>
      <c r="F441" s="2"/>
      <c r="G441" s="59">
        <v>932</v>
      </c>
      <c r="H441" s="71" t="str">
        <f t="shared" si="11"/>
        <v xml:space="preserve"> </v>
      </c>
      <c r="I441" s="11">
        <v>4.0772532188839996</v>
      </c>
      <c r="J441" s="3">
        <v>71.995708154506005</v>
      </c>
      <c r="K441" s="3">
        <v>4.5064377682399996</v>
      </c>
      <c r="L441" s="3">
        <v>19.313304721030001</v>
      </c>
      <c r="M441" s="8">
        <v>0.10729613733899999</v>
      </c>
    </row>
    <row r="442" spans="3:13" x14ac:dyDescent="0.2">
      <c r="C442" s="90"/>
      <c r="D442" s="87"/>
      <c r="E442" s="1" t="s">
        <v>36</v>
      </c>
      <c r="F442" s="2"/>
      <c r="G442" s="59">
        <v>854</v>
      </c>
      <c r="H442" s="71" t="str">
        <f t="shared" si="11"/>
        <v xml:space="preserve"> </v>
      </c>
      <c r="I442" s="11">
        <v>4.5667447306789999</v>
      </c>
      <c r="J442" s="3">
        <v>73.302107728337006</v>
      </c>
      <c r="K442" s="3">
        <v>5.9718969555039996</v>
      </c>
      <c r="L442" s="3">
        <v>15.690866510538999</v>
      </c>
      <c r="M442" s="8">
        <v>0.46838407494099998</v>
      </c>
    </row>
    <row r="443" spans="3:13" ht="24" x14ac:dyDescent="0.2">
      <c r="C443" s="90"/>
      <c r="D443" s="87"/>
      <c r="E443" s="1" t="s">
        <v>37</v>
      </c>
      <c r="F443" s="2"/>
      <c r="G443" s="59">
        <v>356</v>
      </c>
      <c r="H443" s="71" t="str">
        <f t="shared" si="11"/>
        <v xml:space="preserve"> </v>
      </c>
      <c r="I443" s="11">
        <v>10.674157303371</v>
      </c>
      <c r="J443" s="3">
        <v>65.168539325843</v>
      </c>
      <c r="K443" s="3">
        <v>8.1460674157300001</v>
      </c>
      <c r="L443" s="3">
        <v>16.011235955056002</v>
      </c>
      <c r="M443" s="14">
        <v>0</v>
      </c>
    </row>
    <row r="444" spans="3:13" x14ac:dyDescent="0.2">
      <c r="C444" s="90"/>
      <c r="D444" s="87"/>
      <c r="E444" s="1" t="s">
        <v>38</v>
      </c>
      <c r="F444" s="2"/>
      <c r="G444" s="59">
        <v>157</v>
      </c>
      <c r="H444" s="71" t="str">
        <f t="shared" si="11"/>
        <v xml:space="preserve"> </v>
      </c>
      <c r="I444" s="11">
        <v>18.471337579618002</v>
      </c>
      <c r="J444" s="3">
        <v>52.866242038217003</v>
      </c>
      <c r="K444" s="3">
        <v>6.369426751592</v>
      </c>
      <c r="L444" s="3">
        <v>22.292993630573001</v>
      </c>
      <c r="M444" s="14">
        <v>0</v>
      </c>
    </row>
    <row r="445" spans="3:13" x14ac:dyDescent="0.2">
      <c r="C445" s="90"/>
      <c r="D445" s="87"/>
      <c r="E445" s="1" t="s">
        <v>22</v>
      </c>
      <c r="F445" s="2"/>
      <c r="G445" s="59">
        <v>16</v>
      </c>
      <c r="H445" s="71" t="str">
        <f t="shared" si="11"/>
        <v>*</v>
      </c>
      <c r="I445" s="11">
        <v>12.5</v>
      </c>
      <c r="J445" s="3">
        <v>50</v>
      </c>
      <c r="K445" s="7">
        <v>0</v>
      </c>
      <c r="L445" s="3">
        <v>37.5</v>
      </c>
      <c r="M445" s="14">
        <v>0</v>
      </c>
    </row>
    <row r="446" spans="3:13" x14ac:dyDescent="0.2">
      <c r="C446" s="91" t="s">
        <v>39</v>
      </c>
      <c r="D446" s="86" t="s">
        <v>17</v>
      </c>
      <c r="E446" s="6" t="s">
        <v>40</v>
      </c>
      <c r="F446" s="5"/>
      <c r="G446" s="58">
        <v>350</v>
      </c>
      <c r="H446" s="70" t="str">
        <f t="shared" si="11"/>
        <v xml:space="preserve"> </v>
      </c>
      <c r="I446" s="12">
        <v>2.5714285714290002</v>
      </c>
      <c r="J446" s="4">
        <v>72</v>
      </c>
      <c r="K446" s="4">
        <v>6.5714285714290002</v>
      </c>
      <c r="L446" s="4">
        <v>18.857142857143</v>
      </c>
      <c r="M446" s="33">
        <v>0</v>
      </c>
    </row>
    <row r="447" spans="3:13" ht="24" x14ac:dyDescent="0.2">
      <c r="C447" s="90"/>
      <c r="D447" s="87"/>
      <c r="E447" s="1" t="s">
        <v>41</v>
      </c>
      <c r="F447" s="2"/>
      <c r="G447" s="59">
        <v>1147</v>
      </c>
      <c r="H447" s="71" t="str">
        <f t="shared" si="11"/>
        <v xml:space="preserve"> </v>
      </c>
      <c r="I447" s="11">
        <v>4.7079337401919998</v>
      </c>
      <c r="J447" s="3">
        <v>75.414123801220995</v>
      </c>
      <c r="K447" s="3">
        <v>5.6669572798610002</v>
      </c>
      <c r="L447" s="3">
        <v>14.123801220575</v>
      </c>
      <c r="M447" s="8">
        <v>8.7183958152000002E-2</v>
      </c>
    </row>
    <row r="448" spans="3:13" x14ac:dyDescent="0.2">
      <c r="C448" s="90"/>
      <c r="D448" s="87"/>
      <c r="E448" s="1" t="s">
        <v>42</v>
      </c>
      <c r="F448" s="2"/>
      <c r="G448" s="59">
        <v>816</v>
      </c>
      <c r="H448" s="71" t="str">
        <f t="shared" si="11"/>
        <v xml:space="preserve"> </v>
      </c>
      <c r="I448" s="11">
        <v>9.3137254901959992</v>
      </c>
      <c r="J448" s="3">
        <v>64.460784313725</v>
      </c>
      <c r="K448" s="3">
        <v>5.8823529411760003</v>
      </c>
      <c r="L448" s="3">
        <v>19.852941176470999</v>
      </c>
      <c r="M448" s="8">
        <v>0.49019607843099999</v>
      </c>
    </row>
    <row r="449" spans="3:13" x14ac:dyDescent="0.2">
      <c r="C449" s="90"/>
      <c r="D449" s="87"/>
      <c r="E449" s="1" t="s">
        <v>43</v>
      </c>
      <c r="F449" s="2"/>
      <c r="G449" s="59">
        <v>78</v>
      </c>
      <c r="H449" s="71" t="str">
        <f t="shared" si="11"/>
        <v xml:space="preserve"> </v>
      </c>
      <c r="I449" s="11">
        <v>7.6923076923079998</v>
      </c>
      <c r="J449" s="3">
        <v>47.435897435896997</v>
      </c>
      <c r="K449" s="3">
        <v>1.2820512820509999</v>
      </c>
      <c r="L449" s="3">
        <v>43.589743589744003</v>
      </c>
      <c r="M449" s="14">
        <v>0</v>
      </c>
    </row>
    <row r="450" spans="3:13" x14ac:dyDescent="0.2">
      <c r="C450" s="90"/>
      <c r="D450" s="87"/>
      <c r="E450" s="1" t="s">
        <v>22</v>
      </c>
      <c r="F450" s="2"/>
      <c r="G450" s="59">
        <v>44</v>
      </c>
      <c r="H450" s="71" t="str">
        <f t="shared" si="11"/>
        <v>*</v>
      </c>
      <c r="I450" s="11">
        <v>4.5454545454549997</v>
      </c>
      <c r="J450" s="3">
        <v>59.090909090909001</v>
      </c>
      <c r="K450" s="7">
        <v>0</v>
      </c>
      <c r="L450" s="3">
        <v>36.363636363635997</v>
      </c>
      <c r="M450" s="14">
        <v>0</v>
      </c>
    </row>
    <row r="451" spans="3:13" x14ac:dyDescent="0.2">
      <c r="C451" s="91" t="s">
        <v>44</v>
      </c>
      <c r="D451" s="86" t="s">
        <v>17</v>
      </c>
      <c r="E451" s="6" t="s">
        <v>45</v>
      </c>
      <c r="F451" s="5"/>
      <c r="G451" s="58">
        <v>1358</v>
      </c>
      <c r="H451" s="70" t="str">
        <f t="shared" si="11"/>
        <v xml:space="preserve"> </v>
      </c>
      <c r="I451" s="12">
        <v>4.9337260677470001</v>
      </c>
      <c r="J451" s="4">
        <v>74.815905743740998</v>
      </c>
      <c r="K451" s="4">
        <v>5.5228276877760001</v>
      </c>
      <c r="L451" s="4">
        <v>14.653902798233</v>
      </c>
      <c r="M451" s="13">
        <v>7.3637702503999994E-2</v>
      </c>
    </row>
    <row r="452" spans="3:13" x14ac:dyDescent="0.2">
      <c r="C452" s="90"/>
      <c r="D452" s="87"/>
      <c r="E452" s="1" t="s">
        <v>46</v>
      </c>
      <c r="F452" s="2"/>
      <c r="G452" s="59">
        <v>735</v>
      </c>
      <c r="H452" s="71" t="str">
        <f t="shared" si="11"/>
        <v xml:space="preserve"> </v>
      </c>
      <c r="I452" s="11">
        <v>7.34693877551</v>
      </c>
      <c r="J452" s="3">
        <v>67.346938775509997</v>
      </c>
      <c r="K452" s="3">
        <v>5.0340136054420004</v>
      </c>
      <c r="L452" s="3">
        <v>19.863945578231</v>
      </c>
      <c r="M452" s="8">
        <v>0.408163265306</v>
      </c>
    </row>
    <row r="453" spans="3:13" x14ac:dyDescent="0.2">
      <c r="C453" s="90"/>
      <c r="D453" s="87"/>
      <c r="E453" s="1" t="s">
        <v>47</v>
      </c>
      <c r="F453" s="2"/>
      <c r="G453" s="59">
        <v>177</v>
      </c>
      <c r="H453" s="71" t="str">
        <f t="shared" si="11"/>
        <v xml:space="preserve"> </v>
      </c>
      <c r="I453" s="11">
        <v>4.5197740112989999</v>
      </c>
      <c r="J453" s="3">
        <v>67.796610169491998</v>
      </c>
      <c r="K453" s="3">
        <v>7.3446327683619996</v>
      </c>
      <c r="L453" s="3">
        <v>20.338983050846998</v>
      </c>
      <c r="M453" s="14">
        <v>0</v>
      </c>
    </row>
    <row r="454" spans="3:13" x14ac:dyDescent="0.2">
      <c r="C454" s="90"/>
      <c r="D454" s="87"/>
      <c r="E454" s="1" t="s">
        <v>48</v>
      </c>
      <c r="F454" s="2"/>
      <c r="G454" s="59">
        <v>128</v>
      </c>
      <c r="H454" s="71" t="str">
        <f t="shared" si="11"/>
        <v xml:space="preserve"> </v>
      </c>
      <c r="I454" s="11">
        <v>13.28125</v>
      </c>
      <c r="J454" s="3">
        <v>38.28125</v>
      </c>
      <c r="K454" s="3">
        <v>7.03125</v>
      </c>
      <c r="L454" s="3">
        <v>41.40625</v>
      </c>
      <c r="M454" s="14">
        <v>0</v>
      </c>
    </row>
    <row r="455" spans="3:13" x14ac:dyDescent="0.2">
      <c r="C455" s="90"/>
      <c r="D455" s="87"/>
      <c r="E455" s="1" t="s">
        <v>22</v>
      </c>
      <c r="F455" s="2"/>
      <c r="G455" s="59">
        <v>37</v>
      </c>
      <c r="H455" s="71" t="str">
        <f t="shared" si="11"/>
        <v>*</v>
      </c>
      <c r="I455" s="11">
        <v>2.7027027027030002</v>
      </c>
      <c r="J455" s="3">
        <v>70.270270270270004</v>
      </c>
      <c r="K455" s="3">
        <v>8.1081081081080004</v>
      </c>
      <c r="L455" s="3">
        <v>16.216216216216001</v>
      </c>
      <c r="M455" s="8">
        <v>2.7027027027030002</v>
      </c>
    </row>
    <row r="456" spans="3:13" ht="24" x14ac:dyDescent="0.2">
      <c r="C456" s="91" t="s">
        <v>49</v>
      </c>
      <c r="D456" s="86" t="s">
        <v>17</v>
      </c>
      <c r="E456" s="6" t="s">
        <v>50</v>
      </c>
      <c r="F456" s="5"/>
      <c r="G456" s="58">
        <v>141</v>
      </c>
      <c r="H456" s="70" t="str">
        <f t="shared" si="11"/>
        <v xml:space="preserve"> </v>
      </c>
      <c r="I456" s="12">
        <v>4.2553191489359996</v>
      </c>
      <c r="J456" s="4">
        <v>81.560283687942999</v>
      </c>
      <c r="K456" s="4">
        <v>1.4184397163119999</v>
      </c>
      <c r="L456" s="4">
        <v>12.765957446809001</v>
      </c>
      <c r="M456" s="33">
        <v>0</v>
      </c>
    </row>
    <row r="457" spans="3:13" ht="36" x14ac:dyDescent="0.2">
      <c r="C457" s="90"/>
      <c r="D457" s="87"/>
      <c r="E457" s="1" t="s">
        <v>51</v>
      </c>
      <c r="F457" s="2"/>
      <c r="G457" s="59">
        <v>349</v>
      </c>
      <c r="H457" s="71" t="str">
        <f t="shared" si="11"/>
        <v xml:space="preserve"> </v>
      </c>
      <c r="I457" s="11">
        <v>5.7306590257880003</v>
      </c>
      <c r="J457" s="3">
        <v>82.234957020056996</v>
      </c>
      <c r="K457" s="3">
        <v>4.5845272206300001</v>
      </c>
      <c r="L457" s="3">
        <v>7.4498567335240002</v>
      </c>
      <c r="M457" s="14">
        <v>0</v>
      </c>
    </row>
    <row r="458" spans="3:13" ht="48" x14ac:dyDescent="0.2">
      <c r="C458" s="90"/>
      <c r="D458" s="87"/>
      <c r="E458" s="1" t="s">
        <v>52</v>
      </c>
      <c r="F458" s="2"/>
      <c r="G458" s="59">
        <v>1860</v>
      </c>
      <c r="H458" s="71" t="str">
        <f t="shared" si="11"/>
        <v xml:space="preserve"> </v>
      </c>
      <c r="I458" s="11">
        <v>4.7311827956989996</v>
      </c>
      <c r="J458" s="3">
        <v>73.978494623656005</v>
      </c>
      <c r="K458" s="3">
        <v>5.591397849462</v>
      </c>
      <c r="L458" s="3">
        <v>15.430107526882001</v>
      </c>
      <c r="M458" s="8">
        <v>0.26881720430099998</v>
      </c>
    </row>
    <row r="459" spans="3:13" ht="24" x14ac:dyDescent="0.2">
      <c r="C459" s="90"/>
      <c r="D459" s="87"/>
      <c r="E459" s="1" t="s">
        <v>53</v>
      </c>
      <c r="F459" s="2"/>
      <c r="G459" s="59">
        <v>719</v>
      </c>
      <c r="H459" s="71" t="str">
        <f t="shared" si="11"/>
        <v xml:space="preserve"> </v>
      </c>
      <c r="I459" s="11">
        <v>5.8414464534080004</v>
      </c>
      <c r="J459" s="3">
        <v>81.223922114046999</v>
      </c>
      <c r="K459" s="3">
        <v>5.1460361613350001</v>
      </c>
      <c r="L459" s="3">
        <v>7.6495132127960002</v>
      </c>
      <c r="M459" s="8">
        <v>0.13908205841400001</v>
      </c>
    </row>
    <row r="460" spans="3:13" ht="48" x14ac:dyDescent="0.2">
      <c r="C460" s="90"/>
      <c r="D460" s="87"/>
      <c r="E460" s="1" t="s">
        <v>54</v>
      </c>
      <c r="F460" s="2"/>
      <c r="G460" s="59">
        <v>404</v>
      </c>
      <c r="H460" s="71" t="str">
        <f t="shared" si="11"/>
        <v xml:space="preserve"> </v>
      </c>
      <c r="I460" s="11">
        <v>5.940594059406</v>
      </c>
      <c r="J460" s="3">
        <v>80.940594059405996</v>
      </c>
      <c r="K460" s="3">
        <v>4.7029702970300002</v>
      </c>
      <c r="L460" s="3">
        <v>8.1683168316830006</v>
      </c>
      <c r="M460" s="8">
        <v>0.247524752475</v>
      </c>
    </row>
    <row r="461" spans="3:13" ht="36" x14ac:dyDescent="0.2">
      <c r="C461" s="90"/>
      <c r="D461" s="87"/>
      <c r="E461" s="1" t="s">
        <v>55</v>
      </c>
      <c r="F461" s="2"/>
      <c r="G461" s="59">
        <v>41</v>
      </c>
      <c r="H461" s="71" t="str">
        <f t="shared" si="11"/>
        <v>*</v>
      </c>
      <c r="I461" s="11">
        <v>4.8780487804880002</v>
      </c>
      <c r="J461" s="3">
        <v>90.243902439023998</v>
      </c>
      <c r="K461" s="3">
        <v>2.4390243902440001</v>
      </c>
      <c r="L461" s="3">
        <v>2.4390243902440001</v>
      </c>
      <c r="M461" s="14">
        <v>0</v>
      </c>
    </row>
    <row r="462" spans="3:13" ht="36" x14ac:dyDescent="0.2">
      <c r="C462" s="90"/>
      <c r="D462" s="87"/>
      <c r="E462" s="1" t="s">
        <v>56</v>
      </c>
      <c r="F462" s="2"/>
      <c r="G462" s="59">
        <v>168</v>
      </c>
      <c r="H462" s="71" t="str">
        <f t="shared" si="11"/>
        <v xml:space="preserve"> </v>
      </c>
      <c r="I462" s="11">
        <v>7.1428571428570002</v>
      </c>
      <c r="J462" s="3">
        <v>82.142857142856997</v>
      </c>
      <c r="K462" s="3">
        <v>6.5476190476190004</v>
      </c>
      <c r="L462" s="3">
        <v>3.5714285714290002</v>
      </c>
      <c r="M462" s="8">
        <v>0.59523809523799998</v>
      </c>
    </row>
    <row r="463" spans="3:13" ht="36" x14ac:dyDescent="0.2">
      <c r="C463" s="90"/>
      <c r="D463" s="87"/>
      <c r="E463" s="1" t="s">
        <v>57</v>
      </c>
      <c r="F463" s="2"/>
      <c r="G463" s="59">
        <v>146</v>
      </c>
      <c r="H463" s="71" t="str">
        <f t="shared" si="11"/>
        <v xml:space="preserve"> </v>
      </c>
      <c r="I463" s="11">
        <v>5.4794520547949999</v>
      </c>
      <c r="J463" s="3">
        <v>79.452054794521004</v>
      </c>
      <c r="K463" s="3">
        <v>6.8493150684930004</v>
      </c>
      <c r="L463" s="3">
        <v>8.2191780821920002</v>
      </c>
      <c r="M463" s="14">
        <v>0</v>
      </c>
    </row>
    <row r="464" spans="3:13" x14ac:dyDescent="0.2">
      <c r="C464" s="90"/>
      <c r="D464" s="87"/>
      <c r="E464" s="1" t="s">
        <v>58</v>
      </c>
      <c r="F464" s="2"/>
      <c r="G464" s="59">
        <v>364</v>
      </c>
      <c r="H464" s="71" t="str">
        <f t="shared" si="11"/>
        <v xml:space="preserve"> </v>
      </c>
      <c r="I464" s="11">
        <v>9.8901098901100006</v>
      </c>
      <c r="J464" s="3">
        <v>53.296703296703001</v>
      </c>
      <c r="K464" s="3">
        <v>5.2197802197799996</v>
      </c>
      <c r="L464" s="3">
        <v>31.593406593407</v>
      </c>
      <c r="M464" s="14">
        <v>0</v>
      </c>
    </row>
    <row r="465" spans="3:13" x14ac:dyDescent="0.2">
      <c r="C465" s="90"/>
      <c r="D465" s="87"/>
      <c r="E465" s="1" t="s">
        <v>22</v>
      </c>
      <c r="F465" s="2"/>
      <c r="G465" s="59">
        <v>134</v>
      </c>
      <c r="H465" s="71" t="str">
        <f t="shared" si="11"/>
        <v xml:space="preserve"> </v>
      </c>
      <c r="I465" s="11">
        <v>10.447761194030001</v>
      </c>
      <c r="J465" s="3">
        <v>59.701492537313001</v>
      </c>
      <c r="K465" s="3">
        <v>4.477611940299</v>
      </c>
      <c r="L465" s="3">
        <v>25.373134328357999</v>
      </c>
      <c r="M465" s="14">
        <v>0</v>
      </c>
    </row>
    <row r="466" spans="3:13" ht="24" x14ac:dyDescent="0.2">
      <c r="C466" s="90"/>
      <c r="D466" s="87"/>
      <c r="E466" s="1" t="s">
        <v>59</v>
      </c>
      <c r="F466" s="2"/>
      <c r="G466" s="59">
        <v>1920</v>
      </c>
      <c r="H466" s="71" t="str">
        <f t="shared" si="11"/>
        <v xml:space="preserve"> </v>
      </c>
      <c r="I466" s="11">
        <v>5.052083333333</v>
      </c>
      <c r="J466" s="3">
        <v>73.90625</v>
      </c>
      <c r="K466" s="3">
        <v>5.78125</v>
      </c>
      <c r="L466" s="3">
        <v>15</v>
      </c>
      <c r="M466" s="8">
        <v>0.26041666666699997</v>
      </c>
    </row>
    <row r="467" spans="3:13" ht="24" x14ac:dyDescent="0.2">
      <c r="C467" s="90"/>
      <c r="D467" s="87"/>
      <c r="E467" s="1" t="s">
        <v>60</v>
      </c>
      <c r="F467" s="2"/>
      <c r="G467" s="59">
        <v>479</v>
      </c>
      <c r="H467" s="71" t="str">
        <f t="shared" si="11"/>
        <v xml:space="preserve"> </v>
      </c>
      <c r="I467" s="11">
        <v>6.0542797494779999</v>
      </c>
      <c r="J467" s="3">
        <v>80.167014613779003</v>
      </c>
      <c r="K467" s="3">
        <v>5.6367432150310002</v>
      </c>
      <c r="L467" s="3">
        <v>7.9331941544889997</v>
      </c>
      <c r="M467" s="8">
        <v>0.20876826722299999</v>
      </c>
    </row>
    <row r="468" spans="3:13" ht="24" x14ac:dyDescent="0.2">
      <c r="C468" s="91" t="s">
        <v>61</v>
      </c>
      <c r="D468" s="86" t="s">
        <v>17</v>
      </c>
      <c r="E468" s="6" t="s">
        <v>62</v>
      </c>
      <c r="F468" s="5"/>
      <c r="G468" s="58">
        <v>354</v>
      </c>
      <c r="H468" s="70" t="str">
        <f t="shared" si="11"/>
        <v xml:space="preserve"> </v>
      </c>
      <c r="I468" s="12">
        <v>5.0847457627120001</v>
      </c>
      <c r="J468" s="4">
        <v>74.011299435027993</v>
      </c>
      <c r="K468" s="4">
        <v>4.5197740112989999</v>
      </c>
      <c r="L468" s="4">
        <v>16.384180790959999</v>
      </c>
      <c r="M468" s="33">
        <v>0</v>
      </c>
    </row>
    <row r="469" spans="3:13" ht="24" x14ac:dyDescent="0.2">
      <c r="C469" s="90"/>
      <c r="D469" s="87"/>
      <c r="E469" s="1" t="s">
        <v>63</v>
      </c>
      <c r="F469" s="2"/>
      <c r="G469" s="59">
        <v>645</v>
      </c>
      <c r="H469" s="71" t="str">
        <f t="shared" si="11"/>
        <v xml:space="preserve"> </v>
      </c>
      <c r="I469" s="11">
        <v>4.0310077519379997</v>
      </c>
      <c r="J469" s="3">
        <v>73.023255813953</v>
      </c>
      <c r="K469" s="3">
        <v>4.1860465116279997</v>
      </c>
      <c r="L469" s="3">
        <v>18.759689922481002</v>
      </c>
      <c r="M469" s="14">
        <v>0</v>
      </c>
    </row>
    <row r="470" spans="3:13" ht="36" x14ac:dyDescent="0.2">
      <c r="C470" s="90"/>
      <c r="D470" s="87"/>
      <c r="E470" s="1" t="s">
        <v>64</v>
      </c>
      <c r="F470" s="2"/>
      <c r="G470" s="59">
        <v>166</v>
      </c>
      <c r="H470" s="71" t="str">
        <f t="shared" si="11"/>
        <v xml:space="preserve"> </v>
      </c>
      <c r="I470" s="11">
        <v>4.2168674698800004</v>
      </c>
      <c r="J470" s="3">
        <v>79.518072289157004</v>
      </c>
      <c r="K470" s="3">
        <v>4.2168674698800004</v>
      </c>
      <c r="L470" s="3">
        <v>12.048192771084</v>
      </c>
      <c r="M470" s="14">
        <v>0</v>
      </c>
    </row>
    <row r="471" spans="3:13" ht="36" x14ac:dyDescent="0.2">
      <c r="C471" s="90"/>
      <c r="D471" s="87"/>
      <c r="E471" s="1" t="s">
        <v>65</v>
      </c>
      <c r="F471" s="2"/>
      <c r="G471" s="59">
        <v>110</v>
      </c>
      <c r="H471" s="71" t="str">
        <f t="shared" si="11"/>
        <v xml:space="preserve"> </v>
      </c>
      <c r="I471" s="11">
        <v>7.2727272727269998</v>
      </c>
      <c r="J471" s="3">
        <v>78.181818181818002</v>
      </c>
      <c r="K471" s="3">
        <v>0.90909090909099999</v>
      </c>
      <c r="L471" s="3">
        <v>13.636363636364001</v>
      </c>
      <c r="M471" s="14">
        <v>0</v>
      </c>
    </row>
    <row r="472" spans="3:13" ht="36" x14ac:dyDescent="0.2">
      <c r="C472" s="90"/>
      <c r="D472" s="87"/>
      <c r="E472" s="1" t="s">
        <v>66</v>
      </c>
      <c r="F472" s="2"/>
      <c r="G472" s="59">
        <v>239</v>
      </c>
      <c r="H472" s="71" t="str">
        <f t="shared" si="11"/>
        <v xml:space="preserve"> </v>
      </c>
      <c r="I472" s="11">
        <v>4.6025104602509996</v>
      </c>
      <c r="J472" s="3">
        <v>80.334728033472999</v>
      </c>
      <c r="K472" s="3">
        <v>2.9288702928869998</v>
      </c>
      <c r="L472" s="3">
        <v>12.133891213388999</v>
      </c>
      <c r="M472" s="14">
        <v>0</v>
      </c>
    </row>
    <row r="473" spans="3:13" ht="24" x14ac:dyDescent="0.2">
      <c r="C473" s="90"/>
      <c r="D473" s="87"/>
      <c r="E473" s="1" t="s">
        <v>67</v>
      </c>
      <c r="F473" s="2"/>
      <c r="G473" s="59">
        <v>143</v>
      </c>
      <c r="H473" s="71" t="str">
        <f t="shared" si="11"/>
        <v xml:space="preserve"> </v>
      </c>
      <c r="I473" s="11">
        <v>4.1958041958040004</v>
      </c>
      <c r="J473" s="3">
        <v>82.517482517483003</v>
      </c>
      <c r="K473" s="3">
        <v>4.1958041958040004</v>
      </c>
      <c r="L473" s="3">
        <v>9.0909090909089993</v>
      </c>
      <c r="M473" s="14">
        <v>0</v>
      </c>
    </row>
    <row r="474" spans="3:13" ht="24" x14ac:dyDescent="0.2">
      <c r="C474" s="90"/>
      <c r="D474" s="87"/>
      <c r="E474" s="1" t="s">
        <v>68</v>
      </c>
      <c r="F474" s="2"/>
      <c r="G474" s="59">
        <v>56</v>
      </c>
      <c r="H474" s="71" t="str">
        <f t="shared" si="11"/>
        <v xml:space="preserve"> </v>
      </c>
      <c r="I474" s="11">
        <v>7.1428571428570002</v>
      </c>
      <c r="J474" s="3">
        <v>75</v>
      </c>
      <c r="K474" s="3">
        <v>1.785714285714</v>
      </c>
      <c r="L474" s="3">
        <v>14.285714285714</v>
      </c>
      <c r="M474" s="8">
        <v>1.785714285714</v>
      </c>
    </row>
    <row r="475" spans="3:13" ht="24" x14ac:dyDescent="0.2">
      <c r="C475" s="90"/>
      <c r="D475" s="87"/>
      <c r="E475" s="1" t="s">
        <v>69</v>
      </c>
      <c r="F475" s="2"/>
      <c r="G475" s="59">
        <v>51</v>
      </c>
      <c r="H475" s="71" t="str">
        <f t="shared" si="11"/>
        <v xml:space="preserve"> </v>
      </c>
      <c r="I475" s="11">
        <v>7.8431372549020004</v>
      </c>
      <c r="J475" s="3">
        <v>78.431372549019997</v>
      </c>
      <c r="K475" s="3">
        <v>1.9607843137250001</v>
      </c>
      <c r="L475" s="3">
        <v>11.764705882353001</v>
      </c>
      <c r="M475" s="14">
        <v>0</v>
      </c>
    </row>
    <row r="476" spans="3:13" ht="24" x14ac:dyDescent="0.2">
      <c r="C476" s="90"/>
      <c r="D476" s="87"/>
      <c r="E476" s="1" t="s">
        <v>70</v>
      </c>
      <c r="F476" s="2"/>
      <c r="G476" s="59">
        <v>312</v>
      </c>
      <c r="H476" s="71" t="str">
        <f t="shared" si="11"/>
        <v xml:space="preserve"> </v>
      </c>
      <c r="I476" s="11">
        <v>2.884615384615</v>
      </c>
      <c r="J476" s="3">
        <v>81.089743589744003</v>
      </c>
      <c r="K476" s="3">
        <v>3.2051282051280001</v>
      </c>
      <c r="L476" s="3">
        <v>12.820512820513001</v>
      </c>
      <c r="M476" s="14">
        <v>0</v>
      </c>
    </row>
    <row r="477" spans="3:13" x14ac:dyDescent="0.2">
      <c r="C477" s="90"/>
      <c r="D477" s="87"/>
      <c r="E477" s="1" t="s">
        <v>32</v>
      </c>
      <c r="F477" s="2"/>
      <c r="G477" s="59">
        <v>51</v>
      </c>
      <c r="H477" s="71" t="str">
        <f t="shared" si="11"/>
        <v xml:space="preserve"> </v>
      </c>
      <c r="I477" s="11">
        <v>5.8823529411760003</v>
      </c>
      <c r="J477" s="3">
        <v>66.666666666666998</v>
      </c>
      <c r="K477" s="3">
        <v>1.9607843137250001</v>
      </c>
      <c r="L477" s="3">
        <v>25.490196078431001</v>
      </c>
      <c r="M477" s="14">
        <v>0</v>
      </c>
    </row>
    <row r="478" spans="3:13" ht="24" x14ac:dyDescent="0.2">
      <c r="C478" s="90"/>
      <c r="D478" s="87"/>
      <c r="E478" s="1" t="s">
        <v>71</v>
      </c>
      <c r="F478" s="2"/>
      <c r="G478" s="59">
        <v>1237</v>
      </c>
      <c r="H478" s="71" t="str">
        <f t="shared" si="11"/>
        <v xml:space="preserve"> </v>
      </c>
      <c r="I478" s="11">
        <v>4.2845594179470003</v>
      </c>
      <c r="J478" s="3">
        <v>74.373484236055006</v>
      </c>
      <c r="K478" s="3">
        <v>4.4462409054160004</v>
      </c>
      <c r="L478" s="3">
        <v>16.814874696846999</v>
      </c>
      <c r="M478" s="8">
        <v>8.0840743734999998E-2</v>
      </c>
    </row>
    <row r="479" spans="3:13" ht="24" x14ac:dyDescent="0.2">
      <c r="C479" s="90"/>
      <c r="D479" s="87"/>
      <c r="E479" s="1" t="s">
        <v>72</v>
      </c>
      <c r="F479" s="2"/>
      <c r="G479" s="59">
        <v>1015</v>
      </c>
      <c r="H479" s="71" t="str">
        <f t="shared" si="11"/>
        <v xml:space="preserve"> </v>
      </c>
      <c r="I479" s="11">
        <v>8.0788177339900002</v>
      </c>
      <c r="J479" s="3">
        <v>66.600985221675003</v>
      </c>
      <c r="K479" s="3">
        <v>6.6995073891630001</v>
      </c>
      <c r="L479" s="3">
        <v>18.226600985221999</v>
      </c>
      <c r="M479" s="8">
        <v>0.394088669951</v>
      </c>
    </row>
    <row r="480" spans="3:13" x14ac:dyDescent="0.2">
      <c r="C480" s="90"/>
      <c r="D480" s="87"/>
      <c r="E480" s="1" t="s">
        <v>22</v>
      </c>
      <c r="F480" s="2"/>
      <c r="G480" s="59">
        <v>183</v>
      </c>
      <c r="H480" s="71" t="str">
        <f t="shared" si="11"/>
        <v xml:space="preserve"> </v>
      </c>
      <c r="I480" s="11">
        <v>6.5573770491800003</v>
      </c>
      <c r="J480" s="3">
        <v>60.109289617485999</v>
      </c>
      <c r="K480" s="3">
        <v>7.6502732240439997</v>
      </c>
      <c r="L480" s="3">
        <v>25.68306010929</v>
      </c>
      <c r="M480" s="14">
        <v>0</v>
      </c>
    </row>
    <row r="481" spans="3:13" x14ac:dyDescent="0.2">
      <c r="C481" s="91" t="s">
        <v>73</v>
      </c>
      <c r="D481" s="86" t="s">
        <v>17</v>
      </c>
      <c r="E481" s="6" t="s">
        <v>74</v>
      </c>
      <c r="F481" s="5"/>
      <c r="G481" s="58">
        <v>247</v>
      </c>
      <c r="H481" s="70" t="str">
        <f t="shared" si="11"/>
        <v xml:space="preserve"> </v>
      </c>
      <c r="I481" s="12">
        <v>2.0242914979759998</v>
      </c>
      <c r="J481" s="4">
        <v>72.064777327935005</v>
      </c>
      <c r="K481" s="4">
        <v>3.6437246963560002</v>
      </c>
      <c r="L481" s="4">
        <v>21.862348178137999</v>
      </c>
      <c r="M481" s="13">
        <v>0.40485829959500003</v>
      </c>
    </row>
    <row r="482" spans="3:13" x14ac:dyDescent="0.2">
      <c r="C482" s="90"/>
      <c r="D482" s="87"/>
      <c r="E482" s="1" t="s">
        <v>75</v>
      </c>
      <c r="F482" s="2"/>
      <c r="G482" s="59">
        <v>531</v>
      </c>
      <c r="H482" s="71" t="str">
        <f t="shared" si="11"/>
        <v xml:space="preserve"> </v>
      </c>
      <c r="I482" s="11">
        <v>5.6497175141240001</v>
      </c>
      <c r="J482" s="3">
        <v>76.459510357815006</v>
      </c>
      <c r="K482" s="3">
        <v>3.201506591337</v>
      </c>
      <c r="L482" s="3">
        <v>14.689265536722999</v>
      </c>
      <c r="M482" s="14">
        <v>0</v>
      </c>
    </row>
    <row r="483" spans="3:13" x14ac:dyDescent="0.2">
      <c r="C483" s="90"/>
      <c r="D483" s="87"/>
      <c r="E483" s="1" t="s">
        <v>76</v>
      </c>
      <c r="F483" s="2"/>
      <c r="G483" s="59">
        <v>58</v>
      </c>
      <c r="H483" s="71" t="str">
        <f t="shared" si="11"/>
        <v xml:space="preserve"> </v>
      </c>
      <c r="I483" s="11">
        <v>3.4482758620689999</v>
      </c>
      <c r="J483" s="3">
        <v>74.137931034483003</v>
      </c>
      <c r="K483" s="3">
        <v>3.4482758620689999</v>
      </c>
      <c r="L483" s="3">
        <v>18.965517241379001</v>
      </c>
      <c r="M483" s="14">
        <v>0</v>
      </c>
    </row>
    <row r="484" spans="3:13" x14ac:dyDescent="0.2">
      <c r="C484" s="90"/>
      <c r="D484" s="87"/>
      <c r="E484" s="1" t="s">
        <v>77</v>
      </c>
      <c r="F484" s="2"/>
      <c r="G484" s="59">
        <v>400</v>
      </c>
      <c r="H484" s="71" t="str">
        <f t="shared" si="11"/>
        <v xml:space="preserve"> </v>
      </c>
      <c r="I484" s="11">
        <v>3.25</v>
      </c>
      <c r="J484" s="3">
        <v>74</v>
      </c>
      <c r="K484" s="3">
        <v>4.5</v>
      </c>
      <c r="L484" s="3">
        <v>18</v>
      </c>
      <c r="M484" s="8">
        <v>0.25</v>
      </c>
    </row>
    <row r="485" spans="3:13" ht="24" x14ac:dyDescent="0.2">
      <c r="C485" s="90"/>
      <c r="D485" s="87"/>
      <c r="E485" s="1" t="s">
        <v>78</v>
      </c>
      <c r="F485" s="2"/>
      <c r="G485" s="59">
        <v>422</v>
      </c>
      <c r="H485" s="71" t="str">
        <f t="shared" si="11"/>
        <v xml:space="preserve"> </v>
      </c>
      <c r="I485" s="11">
        <v>3.080568720379</v>
      </c>
      <c r="J485" s="3">
        <v>75.118483412322007</v>
      </c>
      <c r="K485" s="3">
        <v>2.843601895735</v>
      </c>
      <c r="L485" s="3">
        <v>18.957345971563999</v>
      </c>
      <c r="M485" s="14">
        <v>0</v>
      </c>
    </row>
    <row r="486" spans="3:13" ht="24" x14ac:dyDescent="0.2">
      <c r="C486" s="90"/>
      <c r="D486" s="87"/>
      <c r="E486" s="1" t="s">
        <v>79</v>
      </c>
      <c r="F486" s="2"/>
      <c r="G486" s="59">
        <v>102</v>
      </c>
      <c r="H486" s="71" t="str">
        <f t="shared" si="11"/>
        <v xml:space="preserve"> </v>
      </c>
      <c r="I486" s="11">
        <v>4.9019607843140003</v>
      </c>
      <c r="J486" s="3">
        <v>77.450980392157007</v>
      </c>
      <c r="K486" s="3">
        <v>3.9215686274510002</v>
      </c>
      <c r="L486" s="3">
        <v>13.725490196078001</v>
      </c>
      <c r="M486" s="14">
        <v>0</v>
      </c>
    </row>
    <row r="487" spans="3:13" ht="24" x14ac:dyDescent="0.2">
      <c r="C487" s="90"/>
      <c r="D487" s="87"/>
      <c r="E487" s="1" t="s">
        <v>80</v>
      </c>
      <c r="F487" s="2"/>
      <c r="G487" s="59">
        <v>44</v>
      </c>
      <c r="H487" s="71" t="str">
        <f t="shared" si="11"/>
        <v>*</v>
      </c>
      <c r="I487" s="11">
        <v>6.8181818181820004</v>
      </c>
      <c r="J487" s="3">
        <v>88.636363636363996</v>
      </c>
      <c r="K487" s="7">
        <v>0</v>
      </c>
      <c r="L487" s="3">
        <v>4.5454545454549997</v>
      </c>
      <c r="M487" s="14">
        <v>0</v>
      </c>
    </row>
    <row r="488" spans="3:13" ht="24" x14ac:dyDescent="0.2">
      <c r="C488" s="90"/>
      <c r="D488" s="87"/>
      <c r="E488" s="1" t="s">
        <v>81</v>
      </c>
      <c r="F488" s="2"/>
      <c r="G488" s="59">
        <v>99</v>
      </c>
      <c r="H488" s="71" t="str">
        <f t="shared" ref="H488:H551" si="12">IF(G488&lt;49,"*"," ")</f>
        <v xml:space="preserve"> </v>
      </c>
      <c r="I488" s="11">
        <v>5.0505050505050004</v>
      </c>
      <c r="J488" s="3">
        <v>79.797979797980005</v>
      </c>
      <c r="K488" s="3">
        <v>5.0505050505050004</v>
      </c>
      <c r="L488" s="3">
        <v>10.101010101010001</v>
      </c>
      <c r="M488" s="14">
        <v>0</v>
      </c>
    </row>
    <row r="489" spans="3:13" ht="24" x14ac:dyDescent="0.2">
      <c r="C489" s="90"/>
      <c r="D489" s="87"/>
      <c r="E489" s="1" t="s">
        <v>82</v>
      </c>
      <c r="F489" s="2"/>
      <c r="G489" s="59">
        <v>128</v>
      </c>
      <c r="H489" s="71" t="str">
        <f t="shared" si="12"/>
        <v xml:space="preserve"> </v>
      </c>
      <c r="I489" s="11">
        <v>3.90625</v>
      </c>
      <c r="J489" s="3">
        <v>77.34375</v>
      </c>
      <c r="K489" s="3">
        <v>3.125</v>
      </c>
      <c r="L489" s="3">
        <v>15.625</v>
      </c>
      <c r="M489" s="14">
        <v>0</v>
      </c>
    </row>
    <row r="490" spans="3:13" x14ac:dyDescent="0.2">
      <c r="C490" s="90"/>
      <c r="D490" s="87"/>
      <c r="E490" s="1" t="s">
        <v>83</v>
      </c>
      <c r="F490" s="2"/>
      <c r="G490" s="59">
        <v>47</v>
      </c>
      <c r="H490" s="71" t="str">
        <f t="shared" si="12"/>
        <v>*</v>
      </c>
      <c r="I490" s="11">
        <v>4.2553191489359996</v>
      </c>
      <c r="J490" s="3">
        <v>82.978723404255007</v>
      </c>
      <c r="K490" s="3">
        <v>2.1276595744679998</v>
      </c>
      <c r="L490" s="3">
        <v>10.638297872340001</v>
      </c>
      <c r="M490" s="14">
        <v>0</v>
      </c>
    </row>
    <row r="491" spans="3:13" ht="24" x14ac:dyDescent="0.2">
      <c r="C491" s="90"/>
      <c r="D491" s="87"/>
      <c r="E491" s="1" t="s">
        <v>84</v>
      </c>
      <c r="F491" s="2"/>
      <c r="G491" s="59">
        <v>151</v>
      </c>
      <c r="H491" s="71" t="str">
        <f t="shared" si="12"/>
        <v xml:space="preserve"> </v>
      </c>
      <c r="I491" s="11">
        <v>3.311258278146</v>
      </c>
      <c r="J491" s="3">
        <v>82.119205298013</v>
      </c>
      <c r="K491" s="3">
        <v>0.66225165562900001</v>
      </c>
      <c r="L491" s="3">
        <v>13.907284768212</v>
      </c>
      <c r="M491" s="14">
        <v>0</v>
      </c>
    </row>
    <row r="492" spans="3:13" ht="24" x14ac:dyDescent="0.2">
      <c r="C492" s="90"/>
      <c r="D492" s="87"/>
      <c r="E492" s="1" t="s">
        <v>85</v>
      </c>
      <c r="F492" s="2"/>
      <c r="G492" s="59">
        <v>60</v>
      </c>
      <c r="H492" s="71" t="str">
        <f t="shared" si="12"/>
        <v xml:space="preserve"> </v>
      </c>
      <c r="I492" s="11">
        <v>3.333333333333</v>
      </c>
      <c r="J492" s="3">
        <v>76.666666666666998</v>
      </c>
      <c r="K492" s="3">
        <v>6.666666666667</v>
      </c>
      <c r="L492" s="3">
        <v>13.333333333333</v>
      </c>
      <c r="M492" s="14">
        <v>0</v>
      </c>
    </row>
    <row r="493" spans="3:13" x14ac:dyDescent="0.2">
      <c r="C493" s="90"/>
      <c r="D493" s="87"/>
      <c r="E493" s="1" t="s">
        <v>32</v>
      </c>
      <c r="F493" s="2"/>
      <c r="G493" s="59">
        <v>49</v>
      </c>
      <c r="H493" s="71" t="s">
        <v>675</v>
      </c>
      <c r="I493" s="11">
        <v>6.1224489795919999</v>
      </c>
      <c r="J493" s="3">
        <v>69.387755102040998</v>
      </c>
      <c r="K493" s="7">
        <v>0</v>
      </c>
      <c r="L493" s="3">
        <v>24.489795918367001</v>
      </c>
      <c r="M493" s="14">
        <v>0</v>
      </c>
    </row>
    <row r="494" spans="3:13" ht="24" x14ac:dyDescent="0.2">
      <c r="C494" s="90"/>
      <c r="D494" s="87"/>
      <c r="E494" s="1" t="s">
        <v>86</v>
      </c>
      <c r="F494" s="2"/>
      <c r="G494" s="59">
        <v>1336</v>
      </c>
      <c r="H494" s="71" t="str">
        <f t="shared" si="12"/>
        <v xml:space="preserve"> </v>
      </c>
      <c r="I494" s="11">
        <v>4.0419161676649997</v>
      </c>
      <c r="J494" s="3">
        <v>74.401197604789999</v>
      </c>
      <c r="K494" s="3">
        <v>3.8173652694609999</v>
      </c>
      <c r="L494" s="3">
        <v>17.589820359280999</v>
      </c>
      <c r="M494" s="8">
        <v>0.14970059880200001</v>
      </c>
    </row>
    <row r="495" spans="3:13" ht="24" x14ac:dyDescent="0.2">
      <c r="C495" s="90"/>
      <c r="D495" s="87"/>
      <c r="E495" s="1" t="s">
        <v>87</v>
      </c>
      <c r="F495" s="2"/>
      <c r="G495" s="59">
        <v>311</v>
      </c>
      <c r="H495" s="71" t="str">
        <f t="shared" si="12"/>
        <v xml:space="preserve"> </v>
      </c>
      <c r="I495" s="11">
        <v>8.3601286173629994</v>
      </c>
      <c r="J495" s="3">
        <v>67.202572347266994</v>
      </c>
      <c r="K495" s="3">
        <v>9.9678456591640003</v>
      </c>
      <c r="L495" s="3">
        <v>14.147909967845999</v>
      </c>
      <c r="M495" s="8">
        <v>0.32154340836</v>
      </c>
    </row>
    <row r="496" spans="3:13" ht="24" x14ac:dyDescent="0.2">
      <c r="C496" s="90"/>
      <c r="D496" s="87"/>
      <c r="E496" s="1" t="s">
        <v>88</v>
      </c>
      <c r="F496" s="2"/>
      <c r="G496" s="59">
        <v>620</v>
      </c>
      <c r="H496" s="71" t="str">
        <f t="shared" si="12"/>
        <v xml:space="preserve"> </v>
      </c>
      <c r="I496" s="11">
        <v>8.3870967741939992</v>
      </c>
      <c r="J496" s="3">
        <v>65</v>
      </c>
      <c r="K496" s="3">
        <v>7.9032258064520002</v>
      </c>
      <c r="L496" s="3">
        <v>18.387096774193999</v>
      </c>
      <c r="M496" s="8">
        <v>0.32258064516099999</v>
      </c>
    </row>
    <row r="497" spans="3:13" x14ac:dyDescent="0.2">
      <c r="C497" s="90"/>
      <c r="D497" s="87"/>
      <c r="E497" s="1" t="s">
        <v>22</v>
      </c>
      <c r="F497" s="2"/>
      <c r="G497" s="59">
        <v>168</v>
      </c>
      <c r="H497" s="71" t="str">
        <f t="shared" si="12"/>
        <v xml:space="preserve"> </v>
      </c>
      <c r="I497" s="11">
        <v>8.9285714285710007</v>
      </c>
      <c r="J497" s="3">
        <v>59.523809523810002</v>
      </c>
      <c r="K497" s="3">
        <v>3.5714285714290002</v>
      </c>
      <c r="L497" s="3">
        <v>27.976190476189998</v>
      </c>
      <c r="M497" s="14">
        <v>0</v>
      </c>
    </row>
    <row r="498" spans="3:13" ht="24" x14ac:dyDescent="0.2">
      <c r="C498" s="91" t="s">
        <v>89</v>
      </c>
      <c r="D498" s="86" t="s">
        <v>17</v>
      </c>
      <c r="E498" s="6" t="s">
        <v>90</v>
      </c>
      <c r="F498" s="5"/>
      <c r="G498" s="58">
        <v>166</v>
      </c>
      <c r="H498" s="70" t="str">
        <f t="shared" si="12"/>
        <v xml:space="preserve"> </v>
      </c>
      <c r="I498" s="12">
        <v>5.4216867469879997</v>
      </c>
      <c r="J498" s="4">
        <v>68.072289156626994</v>
      </c>
      <c r="K498" s="4">
        <v>4.819277108434</v>
      </c>
      <c r="L498" s="4">
        <v>21.686746987951999</v>
      </c>
      <c r="M498" s="33">
        <v>0</v>
      </c>
    </row>
    <row r="499" spans="3:13" ht="48" x14ac:dyDescent="0.2">
      <c r="C499" s="90"/>
      <c r="D499" s="87"/>
      <c r="E499" s="1" t="s">
        <v>91</v>
      </c>
      <c r="F499" s="2"/>
      <c r="G499" s="59">
        <v>97</v>
      </c>
      <c r="H499" s="71" t="str">
        <f t="shared" si="12"/>
        <v xml:space="preserve"> </v>
      </c>
      <c r="I499" s="11">
        <v>5.1546391752579996</v>
      </c>
      <c r="J499" s="3">
        <v>72.164948453608005</v>
      </c>
      <c r="K499" s="7">
        <v>0</v>
      </c>
      <c r="L499" s="3">
        <v>22.680412371134</v>
      </c>
      <c r="M499" s="14">
        <v>0</v>
      </c>
    </row>
    <row r="500" spans="3:13" ht="36" x14ac:dyDescent="0.2">
      <c r="C500" s="90"/>
      <c r="D500" s="87"/>
      <c r="E500" s="1" t="s">
        <v>92</v>
      </c>
      <c r="F500" s="2"/>
      <c r="G500" s="59">
        <v>88</v>
      </c>
      <c r="H500" s="71" t="str">
        <f t="shared" si="12"/>
        <v xml:space="preserve"> </v>
      </c>
      <c r="I500" s="11">
        <v>9.0909090909089993</v>
      </c>
      <c r="J500" s="3">
        <v>79.545454545455001</v>
      </c>
      <c r="K500" s="3">
        <v>1.136363636364</v>
      </c>
      <c r="L500" s="3">
        <v>10.227272727273</v>
      </c>
      <c r="M500" s="14">
        <v>0</v>
      </c>
    </row>
    <row r="501" spans="3:13" ht="48" x14ac:dyDescent="0.2">
      <c r="C501" s="90"/>
      <c r="D501" s="87"/>
      <c r="E501" s="1" t="s">
        <v>93</v>
      </c>
      <c r="F501" s="2"/>
      <c r="G501" s="59">
        <v>157</v>
      </c>
      <c r="H501" s="71" t="str">
        <f t="shared" si="12"/>
        <v xml:space="preserve"> </v>
      </c>
      <c r="I501" s="11">
        <v>6.369426751592</v>
      </c>
      <c r="J501" s="3">
        <v>71.974522292993996</v>
      </c>
      <c r="K501" s="3">
        <v>5.0955414012739997</v>
      </c>
      <c r="L501" s="3">
        <v>16.560509554140001</v>
      </c>
      <c r="M501" s="14">
        <v>0</v>
      </c>
    </row>
    <row r="502" spans="3:13" x14ac:dyDescent="0.2">
      <c r="C502" s="90"/>
      <c r="D502" s="87"/>
      <c r="E502" s="1" t="s">
        <v>94</v>
      </c>
      <c r="F502" s="2"/>
      <c r="G502" s="59">
        <v>9</v>
      </c>
      <c r="H502" s="71" t="str">
        <f t="shared" si="12"/>
        <v>*</v>
      </c>
      <c r="I502" s="11">
        <v>22.222222222222001</v>
      </c>
      <c r="J502" s="3">
        <v>66.666666666666998</v>
      </c>
      <c r="K502" s="7">
        <v>0</v>
      </c>
      <c r="L502" s="3">
        <v>11.111111111111001</v>
      </c>
      <c r="M502" s="14">
        <v>0</v>
      </c>
    </row>
    <row r="503" spans="3:13" x14ac:dyDescent="0.2">
      <c r="C503" s="90"/>
      <c r="D503" s="87"/>
      <c r="E503" s="1" t="s">
        <v>95</v>
      </c>
      <c r="F503" s="2"/>
      <c r="G503" s="59">
        <v>5</v>
      </c>
      <c r="H503" s="71" t="str">
        <f t="shared" si="12"/>
        <v>*</v>
      </c>
      <c r="I503" s="11">
        <v>20</v>
      </c>
      <c r="J503" s="3">
        <v>60</v>
      </c>
      <c r="K503" s="7">
        <v>0</v>
      </c>
      <c r="L503" s="3">
        <v>20</v>
      </c>
      <c r="M503" s="14">
        <v>0</v>
      </c>
    </row>
    <row r="504" spans="3:13" x14ac:dyDescent="0.2">
      <c r="C504" s="90"/>
      <c r="D504" s="87"/>
      <c r="E504" s="1" t="s">
        <v>32</v>
      </c>
      <c r="F504" s="2"/>
      <c r="G504" s="59">
        <v>41</v>
      </c>
      <c r="H504" s="71" t="str">
        <f t="shared" si="12"/>
        <v>*</v>
      </c>
      <c r="I504" s="11">
        <v>14.634146341463</v>
      </c>
      <c r="J504" s="3">
        <v>60.975609756098002</v>
      </c>
      <c r="K504" s="3">
        <v>9.7560975609760003</v>
      </c>
      <c r="L504" s="3">
        <v>14.634146341463</v>
      </c>
      <c r="M504" s="14">
        <v>0</v>
      </c>
    </row>
    <row r="505" spans="3:13" ht="24" x14ac:dyDescent="0.2">
      <c r="C505" s="90"/>
      <c r="D505" s="87"/>
      <c r="E505" s="1" t="s">
        <v>96</v>
      </c>
      <c r="F505" s="2"/>
      <c r="G505" s="59">
        <v>455</v>
      </c>
      <c r="H505" s="71" t="str">
        <f t="shared" si="12"/>
        <v xml:space="preserve"> </v>
      </c>
      <c r="I505" s="11">
        <v>5.7142857142860004</v>
      </c>
      <c r="J505" s="3">
        <v>72.087912087912002</v>
      </c>
      <c r="K505" s="3">
        <v>4.3956043956039998</v>
      </c>
      <c r="L505" s="3">
        <v>17.802197802197998</v>
      </c>
      <c r="M505" s="14">
        <v>0</v>
      </c>
    </row>
    <row r="506" spans="3:13" ht="24" x14ac:dyDescent="0.2">
      <c r="C506" s="90"/>
      <c r="D506" s="87"/>
      <c r="E506" s="1" t="s">
        <v>87</v>
      </c>
      <c r="F506" s="2"/>
      <c r="G506" s="59">
        <v>623</v>
      </c>
      <c r="H506" s="71" t="str">
        <f t="shared" si="12"/>
        <v xml:space="preserve"> </v>
      </c>
      <c r="I506" s="11">
        <v>4.9759229534509997</v>
      </c>
      <c r="J506" s="3">
        <v>74.638844301765999</v>
      </c>
      <c r="K506" s="3">
        <v>6.5810593900479999</v>
      </c>
      <c r="L506" s="3">
        <v>13.483146067416</v>
      </c>
      <c r="M506" s="8">
        <v>0.32102728731899999</v>
      </c>
    </row>
    <row r="507" spans="3:13" ht="24" x14ac:dyDescent="0.2">
      <c r="C507" s="90"/>
      <c r="D507" s="87"/>
      <c r="E507" s="1" t="s">
        <v>88</v>
      </c>
      <c r="F507" s="2"/>
      <c r="G507" s="59">
        <v>1112</v>
      </c>
      <c r="H507" s="71" t="str">
        <f t="shared" si="12"/>
        <v xml:space="preserve"> </v>
      </c>
      <c r="I507" s="11">
        <v>6.744604316547</v>
      </c>
      <c r="J507" s="3">
        <v>68.255395683453003</v>
      </c>
      <c r="K507" s="3">
        <v>6.1151079136690001</v>
      </c>
      <c r="L507" s="3">
        <v>18.705035971223001</v>
      </c>
      <c r="M507" s="8">
        <v>0.17985611510800001</v>
      </c>
    </row>
    <row r="508" spans="3:13" x14ac:dyDescent="0.2">
      <c r="C508" s="90"/>
      <c r="D508" s="87"/>
      <c r="E508" s="1" t="s">
        <v>22</v>
      </c>
      <c r="F508" s="2"/>
      <c r="G508" s="59">
        <v>245</v>
      </c>
      <c r="H508" s="71" t="str">
        <f t="shared" si="12"/>
        <v xml:space="preserve"> </v>
      </c>
      <c r="I508" s="11">
        <v>6.1224489795919999</v>
      </c>
      <c r="J508" s="3">
        <v>62.857142857143003</v>
      </c>
      <c r="K508" s="3">
        <v>3.2653061224490001</v>
      </c>
      <c r="L508" s="3">
        <v>27.346938775510001</v>
      </c>
      <c r="M508" s="8">
        <v>0.408163265306</v>
      </c>
    </row>
    <row r="509" spans="3:13" x14ac:dyDescent="0.2">
      <c r="C509" s="91" t="s">
        <v>97</v>
      </c>
      <c r="D509" s="86" t="s">
        <v>17</v>
      </c>
      <c r="E509" s="6" t="s">
        <v>98</v>
      </c>
      <c r="F509" s="5"/>
      <c r="G509" s="58">
        <v>83</v>
      </c>
      <c r="H509" s="70" t="str">
        <f t="shared" si="12"/>
        <v xml:space="preserve"> </v>
      </c>
      <c r="I509" s="12">
        <v>4.819277108434</v>
      </c>
      <c r="J509" s="4">
        <v>71.084337349397998</v>
      </c>
      <c r="K509" s="4">
        <v>3.6144578313250002</v>
      </c>
      <c r="L509" s="4">
        <v>20.481927710842999</v>
      </c>
      <c r="M509" s="33">
        <v>0</v>
      </c>
    </row>
    <row r="510" spans="3:13" x14ac:dyDescent="0.2">
      <c r="C510" s="90"/>
      <c r="D510" s="87"/>
      <c r="E510" s="1" t="s">
        <v>99</v>
      </c>
      <c r="F510" s="2"/>
      <c r="G510" s="59">
        <v>401</v>
      </c>
      <c r="H510" s="71" t="str">
        <f t="shared" si="12"/>
        <v xml:space="preserve"> </v>
      </c>
      <c r="I510" s="11">
        <v>4.4887780548630003</v>
      </c>
      <c r="J510" s="3">
        <v>74.812967581047005</v>
      </c>
      <c r="K510" s="3">
        <v>4.4887780548630003</v>
      </c>
      <c r="L510" s="3">
        <v>15.960099750623</v>
      </c>
      <c r="M510" s="8">
        <v>0.24937655860300001</v>
      </c>
    </row>
    <row r="511" spans="3:13" x14ac:dyDescent="0.2">
      <c r="C511" s="90"/>
      <c r="D511" s="87"/>
      <c r="E511" s="1" t="s">
        <v>100</v>
      </c>
      <c r="F511" s="2"/>
      <c r="G511" s="59">
        <v>686</v>
      </c>
      <c r="H511" s="71" t="str">
        <f t="shared" si="12"/>
        <v xml:space="preserve"> </v>
      </c>
      <c r="I511" s="11">
        <v>5.247813411079</v>
      </c>
      <c r="J511" s="3">
        <v>72.594752186589005</v>
      </c>
      <c r="K511" s="3">
        <v>4.5189504373179998</v>
      </c>
      <c r="L511" s="3">
        <v>17.638483965014998</v>
      </c>
      <c r="M511" s="14">
        <v>0</v>
      </c>
    </row>
    <row r="512" spans="3:13" x14ac:dyDescent="0.2">
      <c r="C512" s="90"/>
      <c r="D512" s="87"/>
      <c r="E512" s="1" t="s">
        <v>101</v>
      </c>
      <c r="F512" s="2"/>
      <c r="G512" s="59">
        <v>1118</v>
      </c>
      <c r="H512" s="71" t="str">
        <f t="shared" si="12"/>
        <v xml:space="preserve"> </v>
      </c>
      <c r="I512" s="11">
        <v>7.2450805008939998</v>
      </c>
      <c r="J512" s="3">
        <v>68.246869409659993</v>
      </c>
      <c r="K512" s="3">
        <v>6.8872987477640004</v>
      </c>
      <c r="L512" s="3">
        <v>17.352415026833999</v>
      </c>
      <c r="M512" s="8">
        <v>0.26833631484800002</v>
      </c>
    </row>
    <row r="513" spans="3:13" x14ac:dyDescent="0.2">
      <c r="C513" s="90"/>
      <c r="D513" s="87"/>
      <c r="E513" s="1" t="s">
        <v>22</v>
      </c>
      <c r="F513" s="2"/>
      <c r="G513" s="59">
        <v>147</v>
      </c>
      <c r="H513" s="71" t="str">
        <f t="shared" si="12"/>
        <v xml:space="preserve"> </v>
      </c>
      <c r="I513" s="11">
        <v>5.4421768707479998</v>
      </c>
      <c r="J513" s="3">
        <v>58.503401360543997</v>
      </c>
      <c r="K513" s="3">
        <v>5.4421768707479998</v>
      </c>
      <c r="L513" s="3">
        <v>29.931972789115999</v>
      </c>
      <c r="M513" s="8">
        <v>0.68027210884400002</v>
      </c>
    </row>
    <row r="514" spans="3:13" x14ac:dyDescent="0.2">
      <c r="C514" s="91" t="s">
        <v>102</v>
      </c>
      <c r="D514" s="86" t="s">
        <v>17</v>
      </c>
      <c r="E514" s="6" t="s">
        <v>103</v>
      </c>
      <c r="F514" s="5"/>
      <c r="G514" s="58">
        <v>562</v>
      </c>
      <c r="H514" s="70" t="str">
        <f t="shared" si="12"/>
        <v xml:space="preserve"> </v>
      </c>
      <c r="I514" s="12">
        <v>4.448398576512</v>
      </c>
      <c r="J514" s="4">
        <v>75.266903914590998</v>
      </c>
      <c r="K514" s="4">
        <v>4.0925266903909998</v>
      </c>
      <c r="L514" s="4">
        <v>16.014234875444998</v>
      </c>
      <c r="M514" s="13">
        <v>0.17793594305999999</v>
      </c>
    </row>
    <row r="515" spans="3:13" x14ac:dyDescent="0.2">
      <c r="C515" s="90"/>
      <c r="D515" s="87"/>
      <c r="E515" s="1" t="s">
        <v>104</v>
      </c>
      <c r="F515" s="2"/>
      <c r="G515" s="59">
        <v>1221</v>
      </c>
      <c r="H515" s="71" t="str">
        <f t="shared" si="12"/>
        <v xml:space="preserve"> </v>
      </c>
      <c r="I515" s="11">
        <v>4.3407043407039998</v>
      </c>
      <c r="J515" s="3">
        <v>74.692874692874994</v>
      </c>
      <c r="K515" s="3">
        <v>4.6683046683049998</v>
      </c>
      <c r="L515" s="3">
        <v>16.052416052416</v>
      </c>
      <c r="M515" s="8">
        <v>0.24570024569999999</v>
      </c>
    </row>
    <row r="516" spans="3:13" x14ac:dyDescent="0.2">
      <c r="C516" s="90"/>
      <c r="D516" s="87"/>
      <c r="E516" s="1" t="s">
        <v>105</v>
      </c>
      <c r="F516" s="2"/>
      <c r="G516" s="59">
        <v>430</v>
      </c>
      <c r="H516" s="71" t="str">
        <f t="shared" si="12"/>
        <v xml:space="preserve"> </v>
      </c>
      <c r="I516" s="11">
        <v>12.093023255814</v>
      </c>
      <c r="J516" s="3">
        <v>55.581395348836999</v>
      </c>
      <c r="K516" s="3">
        <v>9.5348837209300008</v>
      </c>
      <c r="L516" s="3">
        <v>22.558139534883999</v>
      </c>
      <c r="M516" s="8">
        <v>0.23255813953500001</v>
      </c>
    </row>
    <row r="517" spans="3:13" x14ac:dyDescent="0.2">
      <c r="C517" s="90"/>
      <c r="D517" s="87"/>
      <c r="E517" s="1" t="s">
        <v>106</v>
      </c>
      <c r="F517" s="2"/>
      <c r="G517" s="59">
        <v>63</v>
      </c>
      <c r="H517" s="71" t="str">
        <f t="shared" si="12"/>
        <v xml:space="preserve"> </v>
      </c>
      <c r="I517" s="11">
        <v>15.873015873016</v>
      </c>
      <c r="J517" s="3">
        <v>47.619047619047997</v>
      </c>
      <c r="K517" s="3">
        <v>12.698412698413</v>
      </c>
      <c r="L517" s="3">
        <v>23.809523809523998</v>
      </c>
      <c r="M517" s="14">
        <v>0</v>
      </c>
    </row>
    <row r="518" spans="3:13" x14ac:dyDescent="0.2">
      <c r="C518" s="90"/>
      <c r="D518" s="87"/>
      <c r="E518" s="1" t="s">
        <v>22</v>
      </c>
      <c r="F518" s="2"/>
      <c r="G518" s="59">
        <v>159</v>
      </c>
      <c r="H518" s="71" t="str">
        <f t="shared" si="12"/>
        <v xml:space="preserve"> </v>
      </c>
      <c r="I518" s="11">
        <v>4.4025157232699996</v>
      </c>
      <c r="J518" s="3">
        <v>64.150943396225998</v>
      </c>
      <c r="K518" s="3">
        <v>5.0314465408810003</v>
      </c>
      <c r="L518" s="3">
        <v>26.415094339623</v>
      </c>
      <c r="M518" s="14">
        <v>0</v>
      </c>
    </row>
    <row r="519" spans="3:13" x14ac:dyDescent="0.2">
      <c r="C519" s="90"/>
      <c r="D519" s="87"/>
      <c r="E519" s="1" t="s">
        <v>107</v>
      </c>
      <c r="F519" s="2"/>
      <c r="G519" s="59">
        <v>1783</v>
      </c>
      <c r="H519" s="71" t="str">
        <f t="shared" si="12"/>
        <v xml:space="preserve"> </v>
      </c>
      <c r="I519" s="11">
        <v>4.3746494671900003</v>
      </c>
      <c r="J519" s="3">
        <v>74.873808188446006</v>
      </c>
      <c r="K519" s="3">
        <v>4.4868199663489996</v>
      </c>
      <c r="L519" s="3">
        <v>16.040381379696999</v>
      </c>
      <c r="M519" s="8">
        <v>0.224340998317</v>
      </c>
    </row>
    <row r="520" spans="3:13" x14ac:dyDescent="0.2">
      <c r="C520" s="90"/>
      <c r="D520" s="87"/>
      <c r="E520" s="1" t="s">
        <v>108</v>
      </c>
      <c r="F520" s="2"/>
      <c r="G520" s="59">
        <v>493</v>
      </c>
      <c r="H520" s="71" t="str">
        <f t="shared" si="12"/>
        <v xml:space="preserve"> </v>
      </c>
      <c r="I520" s="11">
        <v>12.576064908722</v>
      </c>
      <c r="J520" s="3">
        <v>54.563894523327001</v>
      </c>
      <c r="K520" s="3">
        <v>9.9391480730220003</v>
      </c>
      <c r="L520" s="3">
        <v>22.718052738337001</v>
      </c>
      <c r="M520" s="8">
        <v>0.20283975659199999</v>
      </c>
    </row>
    <row r="521" spans="3:13" x14ac:dyDescent="0.2">
      <c r="C521" s="91" t="s">
        <v>109</v>
      </c>
      <c r="D521" s="86" t="s">
        <v>17</v>
      </c>
      <c r="E521" s="6" t="s">
        <v>110</v>
      </c>
      <c r="F521" s="5"/>
      <c r="G521" s="58">
        <v>551</v>
      </c>
      <c r="H521" s="70" t="str">
        <f t="shared" si="12"/>
        <v xml:space="preserve"> </v>
      </c>
      <c r="I521" s="12">
        <v>4.7186932849360002</v>
      </c>
      <c r="J521" s="4">
        <v>77.313974591651998</v>
      </c>
      <c r="K521" s="4">
        <v>6.170598911071</v>
      </c>
      <c r="L521" s="4">
        <v>11.433756805808001</v>
      </c>
      <c r="M521" s="13">
        <v>0.36297640653399998</v>
      </c>
    </row>
    <row r="522" spans="3:13" ht="24" x14ac:dyDescent="0.2">
      <c r="C522" s="90"/>
      <c r="D522" s="87"/>
      <c r="E522" s="1" t="s">
        <v>111</v>
      </c>
      <c r="F522" s="2"/>
      <c r="G522" s="59">
        <v>298</v>
      </c>
      <c r="H522" s="71" t="str">
        <f t="shared" si="12"/>
        <v xml:space="preserve"> </v>
      </c>
      <c r="I522" s="11">
        <v>6.3758389261739996</v>
      </c>
      <c r="J522" s="3">
        <v>76.174496644295004</v>
      </c>
      <c r="K522" s="3">
        <v>5.3691275167789998</v>
      </c>
      <c r="L522" s="3">
        <v>11.744966442953</v>
      </c>
      <c r="M522" s="8">
        <v>0.33557046979900002</v>
      </c>
    </row>
    <row r="523" spans="3:13" ht="24" x14ac:dyDescent="0.2">
      <c r="C523" s="90"/>
      <c r="D523" s="87"/>
      <c r="E523" s="1" t="s">
        <v>112</v>
      </c>
      <c r="F523" s="2"/>
      <c r="G523" s="59">
        <v>954</v>
      </c>
      <c r="H523" s="71" t="str">
        <f t="shared" si="12"/>
        <v xml:space="preserve"> </v>
      </c>
      <c r="I523" s="11">
        <v>5.1362683438159999</v>
      </c>
      <c r="J523" s="3">
        <v>76.100628930818004</v>
      </c>
      <c r="K523" s="3">
        <v>4.1928721174000003</v>
      </c>
      <c r="L523" s="3">
        <v>14.255765199161001</v>
      </c>
      <c r="M523" s="8">
        <v>0.31446540880500001</v>
      </c>
    </row>
    <row r="524" spans="3:13" x14ac:dyDescent="0.2">
      <c r="C524" s="90"/>
      <c r="D524" s="87"/>
      <c r="E524" s="1" t="s">
        <v>113</v>
      </c>
      <c r="F524" s="2"/>
      <c r="G524" s="59">
        <v>616</v>
      </c>
      <c r="H524" s="71" t="str">
        <f t="shared" si="12"/>
        <v xml:space="preserve"> </v>
      </c>
      <c r="I524" s="11">
        <v>0.16233766233800001</v>
      </c>
      <c r="J524" s="3">
        <v>98.863636363636004</v>
      </c>
      <c r="K524" s="3">
        <v>0.32467532467499999</v>
      </c>
      <c r="L524" s="3">
        <v>0.487012987013</v>
      </c>
      <c r="M524" s="8">
        <v>0.16233766233800001</v>
      </c>
    </row>
    <row r="525" spans="3:13" x14ac:dyDescent="0.2">
      <c r="C525" s="90"/>
      <c r="D525" s="87"/>
      <c r="E525" s="1" t="s">
        <v>114</v>
      </c>
      <c r="F525" s="2"/>
      <c r="G525" s="59">
        <v>986</v>
      </c>
      <c r="H525" s="71" t="str">
        <f t="shared" si="12"/>
        <v xml:space="preserve"> </v>
      </c>
      <c r="I525" s="11">
        <v>0.60851926977699999</v>
      </c>
      <c r="J525" s="3">
        <v>79.716024340771</v>
      </c>
      <c r="K525" s="3">
        <v>3.042596348884</v>
      </c>
      <c r="L525" s="3">
        <v>16.430020283975999</v>
      </c>
      <c r="M525" s="8">
        <v>0.20283975659199999</v>
      </c>
    </row>
    <row r="526" spans="3:13" ht="24" x14ac:dyDescent="0.2">
      <c r="C526" s="90"/>
      <c r="D526" s="87"/>
      <c r="E526" s="1" t="s">
        <v>115</v>
      </c>
      <c r="F526" s="2"/>
      <c r="G526" s="59">
        <v>938</v>
      </c>
      <c r="H526" s="71" t="str">
        <f t="shared" si="12"/>
        <v xml:space="preserve"> </v>
      </c>
      <c r="I526" s="11">
        <v>3.518123667377</v>
      </c>
      <c r="J526" s="3">
        <v>73.240938166310997</v>
      </c>
      <c r="K526" s="3">
        <v>4.477611940299</v>
      </c>
      <c r="L526" s="3">
        <v>18.550106609808001</v>
      </c>
      <c r="M526" s="8">
        <v>0.21321961620499999</v>
      </c>
    </row>
    <row r="527" spans="3:13" ht="24" x14ac:dyDescent="0.2">
      <c r="C527" s="90"/>
      <c r="D527" s="87"/>
      <c r="E527" s="1" t="s">
        <v>116</v>
      </c>
      <c r="F527" s="2"/>
      <c r="G527" s="59">
        <v>771</v>
      </c>
      <c r="H527" s="71" t="str">
        <f t="shared" si="12"/>
        <v xml:space="preserve"> </v>
      </c>
      <c r="I527" s="11">
        <v>5.0583657587550004</v>
      </c>
      <c r="J527" s="3">
        <v>70.428015564201999</v>
      </c>
      <c r="K527" s="3">
        <v>4.6692607003889997</v>
      </c>
      <c r="L527" s="3">
        <v>19.714656290532002</v>
      </c>
      <c r="M527" s="8">
        <v>0.129701686122</v>
      </c>
    </row>
    <row r="528" spans="3:13" ht="24" x14ac:dyDescent="0.2">
      <c r="C528" s="90"/>
      <c r="D528" s="87"/>
      <c r="E528" s="1" t="s">
        <v>117</v>
      </c>
      <c r="F528" s="2"/>
      <c r="G528" s="59">
        <v>223</v>
      </c>
      <c r="H528" s="71" t="str">
        <f t="shared" si="12"/>
        <v xml:space="preserve"> </v>
      </c>
      <c r="I528" s="11">
        <v>3.139013452915</v>
      </c>
      <c r="J528" s="3">
        <v>81.614349775785001</v>
      </c>
      <c r="K528" s="3">
        <v>1.7937219730939999</v>
      </c>
      <c r="L528" s="3">
        <v>13.452914798206001</v>
      </c>
      <c r="M528" s="14">
        <v>0</v>
      </c>
    </row>
    <row r="529" spans="3:13" x14ac:dyDescent="0.2">
      <c r="C529" s="90"/>
      <c r="D529" s="87"/>
      <c r="E529" s="1" t="s">
        <v>118</v>
      </c>
      <c r="F529" s="2"/>
      <c r="G529" s="59">
        <v>710</v>
      </c>
      <c r="H529" s="71" t="str">
        <f t="shared" si="12"/>
        <v xml:space="preserve"> </v>
      </c>
      <c r="I529" s="11">
        <v>3.5211267605629999</v>
      </c>
      <c r="J529" s="3">
        <v>80.563380281690002</v>
      </c>
      <c r="K529" s="3">
        <v>3.380281690141</v>
      </c>
      <c r="L529" s="3">
        <v>12.394366197183</v>
      </c>
      <c r="M529" s="8">
        <v>0.14084507042300001</v>
      </c>
    </row>
    <row r="530" spans="3:13" x14ac:dyDescent="0.2">
      <c r="C530" s="90"/>
      <c r="D530" s="87"/>
      <c r="E530" s="1" t="s">
        <v>119</v>
      </c>
      <c r="F530" s="2"/>
      <c r="G530" s="59">
        <v>565</v>
      </c>
      <c r="H530" s="71" t="str">
        <f t="shared" si="12"/>
        <v xml:space="preserve"> </v>
      </c>
      <c r="I530" s="11">
        <v>3.8938053097349998</v>
      </c>
      <c r="J530" s="3">
        <v>74.690265486726005</v>
      </c>
      <c r="K530" s="3">
        <v>4.0707964601770001</v>
      </c>
      <c r="L530" s="3">
        <v>16.991150442477998</v>
      </c>
      <c r="M530" s="8">
        <v>0.35398230088499999</v>
      </c>
    </row>
    <row r="531" spans="3:13" x14ac:dyDescent="0.2">
      <c r="C531" s="90"/>
      <c r="D531" s="87"/>
      <c r="E531" s="1" t="s">
        <v>120</v>
      </c>
      <c r="F531" s="2"/>
      <c r="G531" s="59">
        <v>443</v>
      </c>
      <c r="H531" s="71" t="str">
        <f t="shared" si="12"/>
        <v xml:space="preserve"> </v>
      </c>
      <c r="I531" s="11">
        <v>3.8374717832959999</v>
      </c>
      <c r="J531" s="3">
        <v>75.395033860045004</v>
      </c>
      <c r="K531" s="3">
        <v>6.0948081264110003</v>
      </c>
      <c r="L531" s="3">
        <v>14.221218961625</v>
      </c>
      <c r="M531" s="8">
        <v>0.45146726862300002</v>
      </c>
    </row>
    <row r="532" spans="3:13" x14ac:dyDescent="0.2">
      <c r="C532" s="90"/>
      <c r="D532" s="87"/>
      <c r="E532" s="1" t="s">
        <v>121</v>
      </c>
      <c r="F532" s="2"/>
      <c r="G532" s="59">
        <v>977</v>
      </c>
      <c r="H532" s="71" t="str">
        <f t="shared" si="12"/>
        <v xml:space="preserve"> </v>
      </c>
      <c r="I532" s="11">
        <v>3.5823950870010002</v>
      </c>
      <c r="J532" s="3">
        <v>74.206755373592998</v>
      </c>
      <c r="K532" s="3">
        <v>3.0706243602869998</v>
      </c>
      <c r="L532" s="3">
        <v>18.935516888434002</v>
      </c>
      <c r="M532" s="8">
        <v>0.20470829068599999</v>
      </c>
    </row>
    <row r="533" spans="3:13" x14ac:dyDescent="0.2">
      <c r="C533" s="90"/>
      <c r="D533" s="87"/>
      <c r="E533" s="1" t="s">
        <v>122</v>
      </c>
      <c r="F533" s="2"/>
      <c r="G533" s="59">
        <v>179</v>
      </c>
      <c r="H533" s="71" t="str">
        <f t="shared" si="12"/>
        <v xml:space="preserve"> </v>
      </c>
      <c r="I533" s="11">
        <v>3.3519553072630002</v>
      </c>
      <c r="J533" s="3">
        <v>72.067039106145003</v>
      </c>
      <c r="K533" s="3">
        <v>2.2346368715080001</v>
      </c>
      <c r="L533" s="3">
        <v>21.787709497207</v>
      </c>
      <c r="M533" s="8">
        <v>0.55865921787700001</v>
      </c>
    </row>
    <row r="534" spans="3:13" x14ac:dyDescent="0.2">
      <c r="C534" s="90"/>
      <c r="D534" s="87"/>
      <c r="E534" s="1" t="s">
        <v>32</v>
      </c>
      <c r="F534" s="2"/>
      <c r="G534" s="59">
        <v>22</v>
      </c>
      <c r="H534" s="71" t="str">
        <f t="shared" si="12"/>
        <v>*</v>
      </c>
      <c r="I534" s="11">
        <v>9.0909090909089993</v>
      </c>
      <c r="J534" s="3">
        <v>77.272727272726996</v>
      </c>
      <c r="K534" s="3">
        <v>4.5454545454549997</v>
      </c>
      <c r="L534" s="3">
        <v>9.0909090909089993</v>
      </c>
      <c r="M534" s="14">
        <v>0</v>
      </c>
    </row>
    <row r="535" spans="3:13" x14ac:dyDescent="0.2">
      <c r="C535" s="90"/>
      <c r="D535" s="87"/>
      <c r="E535" s="1" t="s">
        <v>22</v>
      </c>
      <c r="F535" s="2"/>
      <c r="G535" s="59">
        <v>13</v>
      </c>
      <c r="H535" s="71" t="str">
        <f t="shared" si="12"/>
        <v>*</v>
      </c>
      <c r="I535" s="26">
        <v>0</v>
      </c>
      <c r="J535" s="3">
        <v>76.923076923077005</v>
      </c>
      <c r="K535" s="7">
        <v>0</v>
      </c>
      <c r="L535" s="3">
        <v>15.384615384615</v>
      </c>
      <c r="M535" s="8">
        <v>7.6923076923079998</v>
      </c>
    </row>
    <row r="536" spans="3:13" ht="24" x14ac:dyDescent="0.2">
      <c r="C536" s="91" t="s">
        <v>123</v>
      </c>
      <c r="D536" s="86" t="s">
        <v>17</v>
      </c>
      <c r="E536" s="6" t="s">
        <v>124</v>
      </c>
      <c r="F536" s="5"/>
      <c r="G536" s="58">
        <v>55</v>
      </c>
      <c r="H536" s="70" t="str">
        <f t="shared" si="12"/>
        <v xml:space="preserve"> </v>
      </c>
      <c r="I536" s="12">
        <v>5.4545454545450003</v>
      </c>
      <c r="J536" s="4">
        <v>70.909090909091006</v>
      </c>
      <c r="K536" s="4">
        <v>12.727272727273</v>
      </c>
      <c r="L536" s="4">
        <v>10.909090909091001</v>
      </c>
      <c r="M536" s="33">
        <v>0</v>
      </c>
    </row>
    <row r="537" spans="3:13" ht="24" x14ac:dyDescent="0.2">
      <c r="C537" s="92"/>
      <c r="D537" s="87"/>
      <c r="E537" s="1" t="s">
        <v>125</v>
      </c>
      <c r="F537" s="2"/>
      <c r="G537" s="59">
        <v>205</v>
      </c>
      <c r="H537" s="71" t="str">
        <f t="shared" si="12"/>
        <v xml:space="preserve"> </v>
      </c>
      <c r="I537" s="11">
        <v>7.80487804878</v>
      </c>
      <c r="J537" s="3">
        <v>73.170731707317003</v>
      </c>
      <c r="K537" s="3">
        <v>9.7560975609760003</v>
      </c>
      <c r="L537" s="3">
        <v>8.7804878048779997</v>
      </c>
      <c r="M537" s="8">
        <v>0.48780487804900002</v>
      </c>
    </row>
    <row r="538" spans="3:13" ht="24" x14ac:dyDescent="0.2">
      <c r="C538" s="92"/>
      <c r="D538" s="87"/>
      <c r="E538" s="1" t="s">
        <v>126</v>
      </c>
      <c r="F538" s="2"/>
      <c r="G538" s="59">
        <v>114</v>
      </c>
      <c r="H538" s="71" t="str">
        <f t="shared" si="12"/>
        <v xml:space="preserve"> </v>
      </c>
      <c r="I538" s="11">
        <v>2.6315789473679998</v>
      </c>
      <c r="J538" s="3">
        <v>76.315789473684006</v>
      </c>
      <c r="K538" s="3">
        <v>2.6315789473679998</v>
      </c>
      <c r="L538" s="3">
        <v>18.421052631578998</v>
      </c>
      <c r="M538" s="14">
        <v>0</v>
      </c>
    </row>
    <row r="539" spans="3:13" ht="24" x14ac:dyDescent="0.2">
      <c r="C539" s="92"/>
      <c r="D539" s="87"/>
      <c r="E539" s="1" t="s">
        <v>127</v>
      </c>
      <c r="F539" s="2"/>
      <c r="G539" s="59">
        <v>187</v>
      </c>
      <c r="H539" s="71" t="str">
        <f t="shared" si="12"/>
        <v xml:space="preserve"> </v>
      </c>
      <c r="I539" s="11">
        <v>4.2780748663099999</v>
      </c>
      <c r="J539" s="3">
        <v>85.026737967914002</v>
      </c>
      <c r="K539" s="3">
        <v>1.069518716578</v>
      </c>
      <c r="L539" s="3">
        <v>9.6256684491980007</v>
      </c>
      <c r="M539" s="14">
        <v>0</v>
      </c>
    </row>
    <row r="540" spans="3:13" ht="24" x14ac:dyDescent="0.2">
      <c r="C540" s="92"/>
      <c r="D540" s="87"/>
      <c r="E540" s="1" t="s">
        <v>128</v>
      </c>
      <c r="F540" s="2"/>
      <c r="G540" s="59">
        <v>1599</v>
      </c>
      <c r="H540" s="71" t="str">
        <f t="shared" si="12"/>
        <v xml:space="preserve"> </v>
      </c>
      <c r="I540" s="11">
        <v>4.5653533458410003</v>
      </c>
      <c r="J540" s="3">
        <v>75.171982489056006</v>
      </c>
      <c r="K540" s="3">
        <v>5.3158223889930003</v>
      </c>
      <c r="L540" s="3">
        <v>14.821763602251</v>
      </c>
      <c r="M540" s="8">
        <v>0.125078173859</v>
      </c>
    </row>
    <row r="541" spans="3:13" ht="24" x14ac:dyDescent="0.2">
      <c r="C541" s="92"/>
      <c r="D541" s="87"/>
      <c r="E541" s="1" t="s">
        <v>129</v>
      </c>
      <c r="F541" s="2"/>
      <c r="G541" s="59">
        <v>1199</v>
      </c>
      <c r="H541" s="71" t="str">
        <f t="shared" si="12"/>
        <v xml:space="preserve"> </v>
      </c>
      <c r="I541" s="11">
        <v>4.5871559633030001</v>
      </c>
      <c r="J541" s="3">
        <v>72.727272727273004</v>
      </c>
      <c r="K541" s="3">
        <v>5.5879899916599998</v>
      </c>
      <c r="L541" s="3">
        <v>17.014178482068001</v>
      </c>
      <c r="M541" s="8">
        <v>8.3402835696000002E-2</v>
      </c>
    </row>
    <row r="542" spans="3:13" ht="24" x14ac:dyDescent="0.2">
      <c r="C542" s="92"/>
      <c r="D542" s="87"/>
      <c r="E542" s="1" t="s">
        <v>130</v>
      </c>
      <c r="F542" s="2"/>
      <c r="G542" s="59">
        <v>950</v>
      </c>
      <c r="H542" s="71" t="str">
        <f t="shared" si="12"/>
        <v xml:space="preserve"> </v>
      </c>
      <c r="I542" s="11">
        <v>2.2105263157890001</v>
      </c>
      <c r="J542" s="3">
        <v>78</v>
      </c>
      <c r="K542" s="3">
        <v>4.2105263157890001</v>
      </c>
      <c r="L542" s="3">
        <v>15.368421052632</v>
      </c>
      <c r="M542" s="8">
        <v>0.210526315789</v>
      </c>
    </row>
    <row r="543" spans="3:13" x14ac:dyDescent="0.2">
      <c r="C543" s="92"/>
      <c r="D543" s="87"/>
      <c r="E543" s="1" t="s">
        <v>131</v>
      </c>
      <c r="F543" s="2"/>
      <c r="G543" s="59">
        <v>424</v>
      </c>
      <c r="H543" s="71" t="str">
        <f t="shared" si="12"/>
        <v xml:space="preserve"> </v>
      </c>
      <c r="I543" s="11">
        <v>1.1792452830189999</v>
      </c>
      <c r="J543" s="3">
        <v>86.084905660377004</v>
      </c>
      <c r="K543" s="3">
        <v>1.1792452830189999</v>
      </c>
      <c r="L543" s="3">
        <v>11.556603773585</v>
      </c>
      <c r="M543" s="14">
        <v>0</v>
      </c>
    </row>
    <row r="544" spans="3:13" ht="24" x14ac:dyDescent="0.2">
      <c r="C544" s="92"/>
      <c r="D544" s="87"/>
      <c r="E544" s="1" t="s">
        <v>132</v>
      </c>
      <c r="F544" s="2"/>
      <c r="G544" s="59">
        <v>213</v>
      </c>
      <c r="H544" s="71" t="str">
        <f t="shared" si="12"/>
        <v xml:space="preserve"> </v>
      </c>
      <c r="I544" s="11">
        <v>7.0422535211269999</v>
      </c>
      <c r="J544" s="3">
        <v>68.544600938966994</v>
      </c>
      <c r="K544" s="3">
        <v>3.7558685446009998</v>
      </c>
      <c r="L544" s="3">
        <v>20.657276995305001</v>
      </c>
      <c r="M544" s="14">
        <v>0</v>
      </c>
    </row>
    <row r="545" spans="2:13" ht="24" x14ac:dyDescent="0.2">
      <c r="C545" s="92"/>
      <c r="D545" s="87"/>
      <c r="E545" s="1" t="s">
        <v>133</v>
      </c>
      <c r="F545" s="2"/>
      <c r="G545" s="59">
        <v>214</v>
      </c>
      <c r="H545" s="71" t="str">
        <f t="shared" si="12"/>
        <v xml:space="preserve"> </v>
      </c>
      <c r="I545" s="11">
        <v>3.7383177570089998</v>
      </c>
      <c r="J545" s="3">
        <v>71.028037383178003</v>
      </c>
      <c r="K545" s="3">
        <v>7.4766355140189997</v>
      </c>
      <c r="L545" s="3">
        <v>17.757009345794</v>
      </c>
      <c r="M545" s="14">
        <v>0</v>
      </c>
    </row>
    <row r="546" spans="2:13" ht="24" x14ac:dyDescent="0.2">
      <c r="C546" s="92"/>
      <c r="D546" s="87"/>
      <c r="E546" s="1" t="s">
        <v>134</v>
      </c>
      <c r="F546" s="2"/>
      <c r="G546" s="59">
        <v>15</v>
      </c>
      <c r="H546" s="71" t="str">
        <f t="shared" si="12"/>
        <v>*</v>
      </c>
      <c r="I546" s="11">
        <v>20</v>
      </c>
      <c r="J546" s="3">
        <v>46.666666666666998</v>
      </c>
      <c r="K546" s="3">
        <v>6.666666666667</v>
      </c>
      <c r="L546" s="3">
        <v>26.666666666666998</v>
      </c>
      <c r="M546" s="14">
        <v>0</v>
      </c>
    </row>
    <row r="547" spans="2:13" ht="24" x14ac:dyDescent="0.2">
      <c r="C547" s="92"/>
      <c r="D547" s="87"/>
      <c r="E547" s="1" t="s">
        <v>135</v>
      </c>
      <c r="F547" s="2"/>
      <c r="G547" s="59">
        <v>587</v>
      </c>
      <c r="H547" s="71" t="str">
        <f t="shared" si="12"/>
        <v xml:space="preserve"> </v>
      </c>
      <c r="I547" s="11">
        <v>4.9403747870529999</v>
      </c>
      <c r="J547" s="3">
        <v>70.698466780239002</v>
      </c>
      <c r="K547" s="3">
        <v>6.132879045997</v>
      </c>
      <c r="L547" s="3">
        <v>18.228279386712</v>
      </c>
      <c r="M547" s="14">
        <v>0</v>
      </c>
    </row>
    <row r="548" spans="2:13" x14ac:dyDescent="0.2">
      <c r="C548" s="92"/>
      <c r="D548" s="87"/>
      <c r="E548" s="1" t="s">
        <v>136</v>
      </c>
      <c r="F548" s="2"/>
      <c r="G548" s="59">
        <v>63</v>
      </c>
      <c r="H548" s="71" t="str">
        <f t="shared" si="12"/>
        <v xml:space="preserve"> </v>
      </c>
      <c r="I548" s="11">
        <v>14.285714285714</v>
      </c>
      <c r="J548" s="3">
        <v>63.492063492062996</v>
      </c>
      <c r="K548" s="3">
        <v>9.5238095238099998</v>
      </c>
      <c r="L548" s="3">
        <v>12.698412698413</v>
      </c>
      <c r="M548" s="14">
        <v>0</v>
      </c>
    </row>
    <row r="549" spans="2:13" x14ac:dyDescent="0.2">
      <c r="C549" s="92"/>
      <c r="D549" s="87"/>
      <c r="E549" s="1" t="s">
        <v>137</v>
      </c>
      <c r="F549" s="2"/>
      <c r="G549" s="59">
        <v>290</v>
      </c>
      <c r="H549" s="71" t="str">
        <f t="shared" si="12"/>
        <v xml:space="preserve"> </v>
      </c>
      <c r="I549" s="11">
        <v>12.413793103448</v>
      </c>
      <c r="J549" s="3">
        <v>55.517241379310001</v>
      </c>
      <c r="K549" s="3">
        <v>7.5862068965520004</v>
      </c>
      <c r="L549" s="3">
        <v>24.137931034483</v>
      </c>
      <c r="M549" s="8">
        <v>0.34482758620699999</v>
      </c>
    </row>
    <row r="550" spans="2:13" x14ac:dyDescent="0.2">
      <c r="C550" s="92"/>
      <c r="D550" s="87"/>
      <c r="E550" s="1" t="s">
        <v>22</v>
      </c>
      <c r="F550" s="2"/>
      <c r="G550" s="59">
        <v>42</v>
      </c>
      <c r="H550" s="71" t="str">
        <f t="shared" si="12"/>
        <v>*</v>
      </c>
      <c r="I550" s="11">
        <v>11.904761904761999</v>
      </c>
      <c r="J550" s="3">
        <v>47.619047619047997</v>
      </c>
      <c r="K550" s="3">
        <v>2.3809523809519999</v>
      </c>
      <c r="L550" s="3">
        <v>35.714285714286</v>
      </c>
      <c r="M550" s="8">
        <v>2.3809523809519999</v>
      </c>
    </row>
    <row r="551" spans="2:13" ht="24" x14ac:dyDescent="0.2">
      <c r="C551" s="92"/>
      <c r="D551" s="87"/>
      <c r="E551" s="1" t="s">
        <v>138</v>
      </c>
      <c r="F551" s="2"/>
      <c r="G551" s="59">
        <v>246</v>
      </c>
      <c r="H551" s="71" t="str">
        <f t="shared" si="12"/>
        <v xml:space="preserve"> </v>
      </c>
      <c r="I551" s="11">
        <v>7.3170731707319998</v>
      </c>
      <c r="J551" s="3">
        <v>71.951219512194996</v>
      </c>
      <c r="K551" s="3">
        <v>10.975609756098001</v>
      </c>
      <c r="L551" s="3">
        <v>9.3495934959350002</v>
      </c>
      <c r="M551" s="8">
        <v>0.40650406504100001</v>
      </c>
    </row>
    <row r="552" spans="2:13" ht="24" x14ac:dyDescent="0.2">
      <c r="C552" s="92"/>
      <c r="D552" s="87"/>
      <c r="E552" s="1" t="s">
        <v>139</v>
      </c>
      <c r="F552" s="2"/>
      <c r="G552" s="59">
        <v>248</v>
      </c>
      <c r="H552" s="71" t="str">
        <f t="shared" ref="H552:H554" si="13">IF(G552&lt;49,"*"," ")</f>
        <v xml:space="preserve"> </v>
      </c>
      <c r="I552" s="11">
        <v>3.6290322580650001</v>
      </c>
      <c r="J552" s="3">
        <v>81.854838709676997</v>
      </c>
      <c r="K552" s="3">
        <v>1.2096774193549999</v>
      </c>
      <c r="L552" s="3">
        <v>13.306451612903</v>
      </c>
      <c r="M552" s="14">
        <v>0</v>
      </c>
    </row>
    <row r="553" spans="2:13" ht="24" x14ac:dyDescent="0.2">
      <c r="C553" s="92"/>
      <c r="D553" s="87"/>
      <c r="E553" s="1" t="s">
        <v>140</v>
      </c>
      <c r="F553" s="2"/>
      <c r="G553" s="59">
        <v>1582</v>
      </c>
      <c r="H553" s="71" t="str">
        <f t="shared" si="13"/>
        <v xml:space="preserve"> </v>
      </c>
      <c r="I553" s="11">
        <v>3.9190897597980001</v>
      </c>
      <c r="J553" s="3">
        <v>73.640960809101998</v>
      </c>
      <c r="K553" s="3">
        <v>5.3097345132739999</v>
      </c>
      <c r="L553" s="3">
        <v>17.003792667509</v>
      </c>
      <c r="M553" s="8">
        <v>0.12642225031599999</v>
      </c>
    </row>
    <row r="554" spans="2:13" ht="24" x14ac:dyDescent="0.2">
      <c r="C554" s="93"/>
      <c r="D554" s="88"/>
      <c r="E554" s="27" t="s">
        <v>141</v>
      </c>
      <c r="F554" s="30"/>
      <c r="G554" s="60">
        <v>414</v>
      </c>
      <c r="H554" s="72" t="str">
        <f t="shared" si="13"/>
        <v xml:space="preserve"> </v>
      </c>
      <c r="I554" s="35">
        <v>5.3140096618359998</v>
      </c>
      <c r="J554" s="16">
        <v>69.806763285024005</v>
      </c>
      <c r="K554" s="16">
        <v>5.5555555555560003</v>
      </c>
      <c r="L554" s="16">
        <v>19.323671497585</v>
      </c>
      <c r="M554" s="53">
        <v>0</v>
      </c>
    </row>
    <row r="555" spans="2:13" x14ac:dyDescent="0.2">
      <c r="G555" s="61"/>
      <c r="H555" s="73"/>
    </row>
    <row r="556" spans="2:13" x14ac:dyDescent="0.2">
      <c r="B556" s="22" t="str">
        <f xml:space="preserve"> HYPERLINK("#'目次'!B11", "[5]")</f>
        <v>[5]</v>
      </c>
      <c r="C556" s="17" t="s">
        <v>177</v>
      </c>
      <c r="G556" s="61"/>
      <c r="H556" s="73"/>
    </row>
    <row r="557" spans="2:13" x14ac:dyDescent="0.2">
      <c r="G557" s="61"/>
      <c r="H557" s="73"/>
    </row>
    <row r="558" spans="2:13" x14ac:dyDescent="0.2">
      <c r="G558" s="61"/>
      <c r="H558" s="73"/>
    </row>
    <row r="559" spans="2:13" x14ac:dyDescent="0.2">
      <c r="C559" s="17" t="s">
        <v>12</v>
      </c>
      <c r="G559" s="61"/>
      <c r="H559" s="73"/>
    </row>
    <row r="560" spans="2:13" ht="36" x14ac:dyDescent="0.2">
      <c r="C560" s="82"/>
      <c r="D560" s="83"/>
      <c r="E560" s="83"/>
      <c r="F560" s="83"/>
      <c r="G560" s="55" t="s">
        <v>13</v>
      </c>
      <c r="H560" s="68"/>
      <c r="I560" s="20" t="s">
        <v>178</v>
      </c>
      <c r="J560" s="10" t="s">
        <v>179</v>
      </c>
      <c r="K560" s="10" t="s">
        <v>180</v>
      </c>
      <c r="L560" s="10" t="s">
        <v>181</v>
      </c>
      <c r="M560" s="23" t="s">
        <v>22</v>
      </c>
    </row>
    <row r="561" spans="3:13" x14ac:dyDescent="0.2">
      <c r="C561" s="84"/>
      <c r="D561" s="85"/>
      <c r="E561" s="85"/>
      <c r="F561" s="85"/>
      <c r="G561" s="56"/>
      <c r="H561" s="69"/>
      <c r="I561" s="24"/>
      <c r="J561" s="9"/>
      <c r="K561" s="9"/>
      <c r="L561" s="9"/>
      <c r="M561" s="21"/>
    </row>
    <row r="562" spans="3:13" x14ac:dyDescent="0.2">
      <c r="C562" s="28"/>
      <c r="D562" s="29"/>
      <c r="E562" s="32" t="s">
        <v>13</v>
      </c>
      <c r="F562" s="31"/>
      <c r="G562" s="57">
        <v>2435</v>
      </c>
      <c r="H562" s="66" t="str">
        <f t="shared" ref="H562:H625" si="14">IF(G562&lt;49,"*"," ")</f>
        <v xml:space="preserve"> </v>
      </c>
      <c r="I562" s="15">
        <v>14.004106776181001</v>
      </c>
      <c r="J562" s="15">
        <v>47.186858316222001</v>
      </c>
      <c r="K562" s="15">
        <v>27.063655030801002</v>
      </c>
      <c r="L562" s="15">
        <v>11.252566735113</v>
      </c>
      <c r="M562" s="34">
        <v>0.49281314168399998</v>
      </c>
    </row>
    <row r="563" spans="3:13" x14ac:dyDescent="0.2">
      <c r="C563" s="89" t="s">
        <v>16</v>
      </c>
      <c r="D563" s="86" t="s">
        <v>17</v>
      </c>
      <c r="E563" s="6" t="s">
        <v>18</v>
      </c>
      <c r="F563" s="5"/>
      <c r="G563" s="58">
        <v>344</v>
      </c>
      <c r="H563" s="70" t="str">
        <f t="shared" si="14"/>
        <v xml:space="preserve"> </v>
      </c>
      <c r="I563" s="12">
        <v>12.5</v>
      </c>
      <c r="J563" s="4">
        <v>51.162790697673998</v>
      </c>
      <c r="K563" s="4">
        <v>28.197674418605001</v>
      </c>
      <c r="L563" s="4">
        <v>7.5581395348839999</v>
      </c>
      <c r="M563" s="13">
        <v>0.58139534883699995</v>
      </c>
    </row>
    <row r="564" spans="3:13" x14ac:dyDescent="0.2">
      <c r="C564" s="90"/>
      <c r="D564" s="87"/>
      <c r="E564" s="1" t="s">
        <v>19</v>
      </c>
      <c r="F564" s="2"/>
      <c r="G564" s="59">
        <v>1502</v>
      </c>
      <c r="H564" s="71" t="str">
        <f t="shared" si="14"/>
        <v xml:space="preserve"> </v>
      </c>
      <c r="I564" s="11">
        <v>13.981358189081</v>
      </c>
      <c r="J564" s="3">
        <v>48.402130492676001</v>
      </c>
      <c r="K564" s="3">
        <v>27.163781624500999</v>
      </c>
      <c r="L564" s="3">
        <v>9.9201065246340008</v>
      </c>
      <c r="M564" s="8">
        <v>0.53262316910800001</v>
      </c>
    </row>
    <row r="565" spans="3:13" x14ac:dyDescent="0.2">
      <c r="C565" s="90"/>
      <c r="D565" s="87"/>
      <c r="E565" s="1" t="s">
        <v>20</v>
      </c>
      <c r="F565" s="2"/>
      <c r="G565" s="59">
        <v>465</v>
      </c>
      <c r="H565" s="71" t="str">
        <f t="shared" si="14"/>
        <v xml:space="preserve"> </v>
      </c>
      <c r="I565" s="11">
        <v>15.483870967742</v>
      </c>
      <c r="J565" s="3">
        <v>42.795698924730999</v>
      </c>
      <c r="K565" s="3">
        <v>26.021505376343999</v>
      </c>
      <c r="L565" s="3">
        <v>15.268817204301</v>
      </c>
      <c r="M565" s="8">
        <v>0.43010752688199999</v>
      </c>
    </row>
    <row r="566" spans="3:13" x14ac:dyDescent="0.2">
      <c r="C566" s="90"/>
      <c r="D566" s="87"/>
      <c r="E566" s="1" t="s">
        <v>21</v>
      </c>
      <c r="F566" s="2"/>
      <c r="G566" s="59">
        <v>107</v>
      </c>
      <c r="H566" s="71" t="str">
        <f t="shared" si="14"/>
        <v xml:space="preserve"> </v>
      </c>
      <c r="I566" s="11">
        <v>14.018691588785</v>
      </c>
      <c r="J566" s="3">
        <v>40.186915887849999</v>
      </c>
      <c r="K566" s="3">
        <v>25.233644859813001</v>
      </c>
      <c r="L566" s="3">
        <v>20.560747663550998</v>
      </c>
      <c r="M566" s="14">
        <v>0</v>
      </c>
    </row>
    <row r="567" spans="3:13" x14ac:dyDescent="0.2">
      <c r="C567" s="90"/>
      <c r="D567" s="87"/>
      <c r="E567" s="1" t="s">
        <v>22</v>
      </c>
      <c r="F567" s="2"/>
      <c r="G567" s="59">
        <v>17</v>
      </c>
      <c r="H567" s="71" t="str">
        <f t="shared" si="14"/>
        <v>*</v>
      </c>
      <c r="I567" s="11">
        <v>5.8823529411760003</v>
      </c>
      <c r="J567" s="3">
        <v>23.529411764706001</v>
      </c>
      <c r="K567" s="3">
        <v>35.294117647058997</v>
      </c>
      <c r="L567" s="3">
        <v>35.294117647058997</v>
      </c>
      <c r="M567" s="14">
        <v>0</v>
      </c>
    </row>
    <row r="568" spans="3:13" x14ac:dyDescent="0.2">
      <c r="C568" s="91" t="s">
        <v>23</v>
      </c>
      <c r="D568" s="86" t="s">
        <v>17</v>
      </c>
      <c r="E568" s="6" t="s">
        <v>24</v>
      </c>
      <c r="F568" s="5"/>
      <c r="G568" s="58">
        <v>383</v>
      </c>
      <c r="H568" s="70" t="str">
        <f t="shared" si="14"/>
        <v xml:space="preserve"> </v>
      </c>
      <c r="I568" s="12">
        <v>17.493472584856001</v>
      </c>
      <c r="J568" s="4">
        <v>45.169712793734</v>
      </c>
      <c r="K568" s="4">
        <v>30.809399477806998</v>
      </c>
      <c r="L568" s="4">
        <v>5.4830287206269999</v>
      </c>
      <c r="M568" s="13">
        <v>1.0443864229769999</v>
      </c>
    </row>
    <row r="569" spans="3:13" x14ac:dyDescent="0.2">
      <c r="C569" s="90"/>
      <c r="D569" s="87"/>
      <c r="E569" s="1" t="s">
        <v>25</v>
      </c>
      <c r="F569" s="2"/>
      <c r="G569" s="59">
        <v>333</v>
      </c>
      <c r="H569" s="71" t="str">
        <f t="shared" si="14"/>
        <v xml:space="preserve"> </v>
      </c>
      <c r="I569" s="11">
        <v>16.516516516517001</v>
      </c>
      <c r="J569" s="3">
        <v>45.945945945946001</v>
      </c>
      <c r="K569" s="3">
        <v>29.72972972973</v>
      </c>
      <c r="L569" s="3">
        <v>6.9069069069070004</v>
      </c>
      <c r="M569" s="8">
        <v>0.90090090090099995</v>
      </c>
    </row>
    <row r="570" spans="3:13" ht="24" x14ac:dyDescent="0.2">
      <c r="C570" s="90"/>
      <c r="D570" s="87"/>
      <c r="E570" s="1" t="s">
        <v>26</v>
      </c>
      <c r="F570" s="2"/>
      <c r="G570" s="59">
        <v>464</v>
      </c>
      <c r="H570" s="71" t="str">
        <f t="shared" si="14"/>
        <v xml:space="preserve"> </v>
      </c>
      <c r="I570" s="11">
        <v>13.793103448276</v>
      </c>
      <c r="J570" s="3">
        <v>45.905172413792997</v>
      </c>
      <c r="K570" s="3">
        <v>31.681034482758999</v>
      </c>
      <c r="L570" s="3">
        <v>7.7586206896550003</v>
      </c>
      <c r="M570" s="8">
        <v>0.86206896551699996</v>
      </c>
    </row>
    <row r="571" spans="3:13" ht="24" x14ac:dyDescent="0.2">
      <c r="C571" s="90"/>
      <c r="D571" s="87"/>
      <c r="E571" s="1" t="s">
        <v>27</v>
      </c>
      <c r="F571" s="2"/>
      <c r="G571" s="59">
        <v>163</v>
      </c>
      <c r="H571" s="71" t="str">
        <f t="shared" si="14"/>
        <v xml:space="preserve"> </v>
      </c>
      <c r="I571" s="11">
        <v>22.085889570551998</v>
      </c>
      <c r="J571" s="3">
        <v>38.650306748466001</v>
      </c>
      <c r="K571" s="3">
        <v>27.607361963190002</v>
      </c>
      <c r="L571" s="3">
        <v>10.429447852760999</v>
      </c>
      <c r="M571" s="8">
        <v>1.2269938650309999</v>
      </c>
    </row>
    <row r="572" spans="3:13" x14ac:dyDescent="0.2">
      <c r="C572" s="90"/>
      <c r="D572" s="87"/>
      <c r="E572" s="1" t="s">
        <v>28</v>
      </c>
      <c r="F572" s="2"/>
      <c r="G572" s="59">
        <v>161</v>
      </c>
      <c r="H572" s="71" t="str">
        <f t="shared" si="14"/>
        <v xml:space="preserve"> </v>
      </c>
      <c r="I572" s="11">
        <v>19.254658385092998</v>
      </c>
      <c r="J572" s="3">
        <v>40.372670807452998</v>
      </c>
      <c r="K572" s="3">
        <v>26.708074534161</v>
      </c>
      <c r="L572" s="3">
        <v>13.04347826087</v>
      </c>
      <c r="M572" s="8">
        <v>0.62111801242200004</v>
      </c>
    </row>
    <row r="573" spans="3:13" x14ac:dyDescent="0.2">
      <c r="C573" s="90"/>
      <c r="D573" s="87"/>
      <c r="E573" s="1" t="s">
        <v>29</v>
      </c>
      <c r="F573" s="2"/>
      <c r="G573" s="59">
        <v>1174</v>
      </c>
      <c r="H573" s="71" t="str">
        <f t="shared" si="14"/>
        <v xml:space="preserve"> </v>
      </c>
      <c r="I573" s="11">
        <v>14.565587734241999</v>
      </c>
      <c r="J573" s="3">
        <v>47.359454855195999</v>
      </c>
      <c r="K573" s="3">
        <v>29.642248722316999</v>
      </c>
      <c r="L573" s="3">
        <v>7.9216354344119999</v>
      </c>
      <c r="M573" s="8">
        <v>0.51107325383299995</v>
      </c>
    </row>
    <row r="574" spans="3:13" x14ac:dyDescent="0.2">
      <c r="C574" s="90"/>
      <c r="D574" s="87"/>
      <c r="E574" s="1" t="s">
        <v>30</v>
      </c>
      <c r="F574" s="2"/>
      <c r="G574" s="59">
        <v>1349</v>
      </c>
      <c r="H574" s="71" t="str">
        <f t="shared" si="14"/>
        <v xml:space="preserve"> </v>
      </c>
      <c r="I574" s="11">
        <v>15.048183839881</v>
      </c>
      <c r="J574" s="3">
        <v>46.849518161600997</v>
      </c>
      <c r="K574" s="3">
        <v>29.058561897701999</v>
      </c>
      <c r="L574" s="3">
        <v>8.5248332097849993</v>
      </c>
      <c r="M574" s="8">
        <v>0.51890289102999998</v>
      </c>
    </row>
    <row r="575" spans="3:13" x14ac:dyDescent="0.2">
      <c r="C575" s="90"/>
      <c r="D575" s="87"/>
      <c r="E575" s="1" t="s">
        <v>31</v>
      </c>
      <c r="F575" s="2"/>
      <c r="G575" s="59">
        <v>2034</v>
      </c>
      <c r="H575" s="71" t="str">
        <f t="shared" si="14"/>
        <v xml:space="preserve"> </v>
      </c>
      <c r="I575" s="11">
        <v>13.618485742380001</v>
      </c>
      <c r="J575" s="3">
        <v>48.131760078663</v>
      </c>
      <c r="K575" s="3">
        <v>26.794493608652999</v>
      </c>
      <c r="L575" s="3">
        <v>10.914454277286</v>
      </c>
      <c r="M575" s="8">
        <v>0.54080629301899996</v>
      </c>
    </row>
    <row r="576" spans="3:13" x14ac:dyDescent="0.2">
      <c r="C576" s="90"/>
      <c r="D576" s="87"/>
      <c r="E576" s="1" t="s">
        <v>32</v>
      </c>
      <c r="F576" s="2"/>
      <c r="G576" s="59">
        <v>68</v>
      </c>
      <c r="H576" s="71" t="str">
        <f t="shared" si="14"/>
        <v xml:space="preserve"> </v>
      </c>
      <c r="I576" s="11">
        <v>13.235294117646999</v>
      </c>
      <c r="J576" s="3">
        <v>36.764705882352999</v>
      </c>
      <c r="K576" s="3">
        <v>33.823529411765001</v>
      </c>
      <c r="L576" s="3">
        <v>16.176470588234999</v>
      </c>
      <c r="M576" s="14">
        <v>0</v>
      </c>
    </row>
    <row r="577" spans="3:13" x14ac:dyDescent="0.2">
      <c r="C577" s="90"/>
      <c r="D577" s="87"/>
      <c r="E577" s="1" t="s">
        <v>22</v>
      </c>
      <c r="F577" s="2"/>
      <c r="G577" s="59">
        <v>17</v>
      </c>
      <c r="H577" s="71" t="str">
        <f t="shared" si="14"/>
        <v>*</v>
      </c>
      <c r="I577" s="11">
        <v>5.8823529411760003</v>
      </c>
      <c r="J577" s="3">
        <v>29.411764705882</v>
      </c>
      <c r="K577" s="3">
        <v>35.294117647058997</v>
      </c>
      <c r="L577" s="3">
        <v>29.411764705882</v>
      </c>
      <c r="M577" s="14">
        <v>0</v>
      </c>
    </row>
    <row r="578" spans="3:13" x14ac:dyDescent="0.2">
      <c r="C578" s="91" t="s">
        <v>33</v>
      </c>
      <c r="D578" s="86" t="s">
        <v>17</v>
      </c>
      <c r="E578" s="6" t="s">
        <v>34</v>
      </c>
      <c r="F578" s="5"/>
      <c r="G578" s="58">
        <v>120</v>
      </c>
      <c r="H578" s="70" t="str">
        <f t="shared" si="14"/>
        <v xml:space="preserve"> </v>
      </c>
      <c r="I578" s="12">
        <v>17.5</v>
      </c>
      <c r="J578" s="4">
        <v>48.333333333333002</v>
      </c>
      <c r="K578" s="4">
        <v>28.333333333333002</v>
      </c>
      <c r="L578" s="4">
        <v>5</v>
      </c>
      <c r="M578" s="13">
        <v>0.83333333333299997</v>
      </c>
    </row>
    <row r="579" spans="3:13" x14ac:dyDescent="0.2">
      <c r="C579" s="90"/>
      <c r="D579" s="87"/>
      <c r="E579" s="1" t="s">
        <v>35</v>
      </c>
      <c r="F579" s="2"/>
      <c r="G579" s="59">
        <v>932</v>
      </c>
      <c r="H579" s="71" t="str">
        <f t="shared" si="14"/>
        <v xml:space="preserve"> </v>
      </c>
      <c r="I579" s="11">
        <v>14.270386266094</v>
      </c>
      <c r="J579" s="3">
        <v>46.030042918455003</v>
      </c>
      <c r="K579" s="3">
        <v>30.793991416309002</v>
      </c>
      <c r="L579" s="3">
        <v>8.1545064377679992</v>
      </c>
      <c r="M579" s="8">
        <v>0.75107296137299995</v>
      </c>
    </row>
    <row r="580" spans="3:13" x14ac:dyDescent="0.2">
      <c r="C580" s="90"/>
      <c r="D580" s="87"/>
      <c r="E580" s="1" t="s">
        <v>36</v>
      </c>
      <c r="F580" s="2"/>
      <c r="G580" s="59">
        <v>854</v>
      </c>
      <c r="H580" s="71" t="str">
        <f t="shared" si="14"/>
        <v xml:space="preserve"> </v>
      </c>
      <c r="I580" s="11">
        <v>12.763466042155001</v>
      </c>
      <c r="J580" s="3">
        <v>49.882903981265002</v>
      </c>
      <c r="K580" s="3">
        <v>26.814988290397999</v>
      </c>
      <c r="L580" s="3">
        <v>10.070257611241001</v>
      </c>
      <c r="M580" s="8">
        <v>0.46838407494099998</v>
      </c>
    </row>
    <row r="581" spans="3:13" ht="24" x14ac:dyDescent="0.2">
      <c r="C581" s="90"/>
      <c r="D581" s="87"/>
      <c r="E581" s="1" t="s">
        <v>37</v>
      </c>
      <c r="F581" s="2"/>
      <c r="G581" s="59">
        <v>356</v>
      </c>
      <c r="H581" s="71" t="str">
        <f t="shared" si="14"/>
        <v xml:space="preserve"> </v>
      </c>
      <c r="I581" s="11">
        <v>14.044943820225001</v>
      </c>
      <c r="J581" s="3">
        <v>49.438202247191001</v>
      </c>
      <c r="K581" s="3">
        <v>19.943820224719001</v>
      </c>
      <c r="L581" s="3">
        <v>16.573033707865001</v>
      </c>
      <c r="M581" s="14">
        <v>0</v>
      </c>
    </row>
    <row r="582" spans="3:13" x14ac:dyDescent="0.2">
      <c r="C582" s="90"/>
      <c r="D582" s="87"/>
      <c r="E582" s="1" t="s">
        <v>38</v>
      </c>
      <c r="F582" s="2"/>
      <c r="G582" s="59">
        <v>157</v>
      </c>
      <c r="H582" s="71" t="str">
        <f t="shared" si="14"/>
        <v xml:space="preserve"> </v>
      </c>
      <c r="I582" s="11">
        <v>15.923566878980999</v>
      </c>
      <c r="J582" s="3">
        <v>36.942675159236003</v>
      </c>
      <c r="K582" s="3">
        <v>21.019108280255001</v>
      </c>
      <c r="L582" s="3">
        <v>26.114649681528999</v>
      </c>
      <c r="M582" s="14">
        <v>0</v>
      </c>
    </row>
    <row r="583" spans="3:13" x14ac:dyDescent="0.2">
      <c r="C583" s="90"/>
      <c r="D583" s="87"/>
      <c r="E583" s="1" t="s">
        <v>22</v>
      </c>
      <c r="F583" s="2"/>
      <c r="G583" s="59">
        <v>16</v>
      </c>
      <c r="H583" s="71" t="str">
        <f t="shared" si="14"/>
        <v>*</v>
      </c>
      <c r="I583" s="11">
        <v>18.75</v>
      </c>
      <c r="J583" s="3">
        <v>12.5</v>
      </c>
      <c r="K583" s="3">
        <v>31.25</v>
      </c>
      <c r="L583" s="3">
        <v>37.5</v>
      </c>
      <c r="M583" s="14">
        <v>0</v>
      </c>
    </row>
    <row r="584" spans="3:13" x14ac:dyDescent="0.2">
      <c r="C584" s="91" t="s">
        <v>39</v>
      </c>
      <c r="D584" s="86" t="s">
        <v>17</v>
      </c>
      <c r="E584" s="6" t="s">
        <v>40</v>
      </c>
      <c r="F584" s="5"/>
      <c r="G584" s="58">
        <v>350</v>
      </c>
      <c r="H584" s="70" t="str">
        <f t="shared" si="14"/>
        <v xml:space="preserve"> </v>
      </c>
      <c r="I584" s="12">
        <v>14.285714285714</v>
      </c>
      <c r="J584" s="4">
        <v>46</v>
      </c>
      <c r="K584" s="4">
        <v>32.571428571429003</v>
      </c>
      <c r="L584" s="4">
        <v>6.8571428571429998</v>
      </c>
      <c r="M584" s="13">
        <v>0.28571428571399998</v>
      </c>
    </row>
    <row r="585" spans="3:13" ht="24" x14ac:dyDescent="0.2">
      <c r="C585" s="90"/>
      <c r="D585" s="87"/>
      <c r="E585" s="1" t="s">
        <v>41</v>
      </c>
      <c r="F585" s="2"/>
      <c r="G585" s="59">
        <v>1147</v>
      </c>
      <c r="H585" s="71" t="str">
        <f t="shared" si="14"/>
        <v xml:space="preserve"> </v>
      </c>
      <c r="I585" s="11">
        <v>13.077593722754999</v>
      </c>
      <c r="J585" s="3">
        <v>48.997384481254997</v>
      </c>
      <c r="K585" s="3">
        <v>26.939843068875</v>
      </c>
      <c r="L585" s="3">
        <v>10.462074978204001</v>
      </c>
      <c r="M585" s="8">
        <v>0.52310374891</v>
      </c>
    </row>
    <row r="586" spans="3:13" x14ac:dyDescent="0.2">
      <c r="C586" s="90"/>
      <c r="D586" s="87"/>
      <c r="E586" s="1" t="s">
        <v>42</v>
      </c>
      <c r="F586" s="2"/>
      <c r="G586" s="59">
        <v>816</v>
      </c>
      <c r="H586" s="71" t="str">
        <f t="shared" si="14"/>
        <v xml:space="preserve"> </v>
      </c>
      <c r="I586" s="11">
        <v>14.338235294118</v>
      </c>
      <c r="J586" s="3">
        <v>45.955882352941003</v>
      </c>
      <c r="K586" s="3">
        <v>24.877450980391998</v>
      </c>
      <c r="L586" s="3">
        <v>14.338235294118</v>
      </c>
      <c r="M586" s="8">
        <v>0.49019607843099999</v>
      </c>
    </row>
    <row r="587" spans="3:13" x14ac:dyDescent="0.2">
      <c r="C587" s="90"/>
      <c r="D587" s="87"/>
      <c r="E587" s="1" t="s">
        <v>43</v>
      </c>
      <c r="F587" s="2"/>
      <c r="G587" s="59">
        <v>78</v>
      </c>
      <c r="H587" s="71" t="str">
        <f t="shared" si="14"/>
        <v xml:space="preserve"> </v>
      </c>
      <c r="I587" s="11">
        <v>20.512820512821001</v>
      </c>
      <c r="J587" s="3">
        <v>46.153846153845997</v>
      </c>
      <c r="K587" s="3">
        <v>24.358974358973999</v>
      </c>
      <c r="L587" s="3">
        <v>8.9743589743589993</v>
      </c>
      <c r="M587" s="14">
        <v>0</v>
      </c>
    </row>
    <row r="588" spans="3:13" x14ac:dyDescent="0.2">
      <c r="C588" s="90"/>
      <c r="D588" s="87"/>
      <c r="E588" s="1" t="s">
        <v>22</v>
      </c>
      <c r="F588" s="2"/>
      <c r="G588" s="59">
        <v>44</v>
      </c>
      <c r="H588" s="71" t="str">
        <f t="shared" si="14"/>
        <v>*</v>
      </c>
      <c r="I588" s="11">
        <v>18.181818181817999</v>
      </c>
      <c r="J588" s="3">
        <v>34.090909090909001</v>
      </c>
      <c r="K588" s="3">
        <v>31.818181818182001</v>
      </c>
      <c r="L588" s="3">
        <v>13.636363636364001</v>
      </c>
      <c r="M588" s="8">
        <v>2.2727272727269998</v>
      </c>
    </row>
    <row r="589" spans="3:13" x14ac:dyDescent="0.2">
      <c r="C589" s="91" t="s">
        <v>44</v>
      </c>
      <c r="D589" s="86" t="s">
        <v>17</v>
      </c>
      <c r="E589" s="6" t="s">
        <v>45</v>
      </c>
      <c r="F589" s="5"/>
      <c r="G589" s="58">
        <v>1358</v>
      </c>
      <c r="H589" s="70" t="str">
        <f t="shared" si="14"/>
        <v xml:space="preserve"> </v>
      </c>
      <c r="I589" s="12">
        <v>12.665684830632999</v>
      </c>
      <c r="J589" s="4">
        <v>49.116347569955998</v>
      </c>
      <c r="K589" s="4">
        <v>27.761413843888</v>
      </c>
      <c r="L589" s="4">
        <v>10.162002945508</v>
      </c>
      <c r="M589" s="13">
        <v>0.294550810015</v>
      </c>
    </row>
    <row r="590" spans="3:13" x14ac:dyDescent="0.2">
      <c r="C590" s="90"/>
      <c r="D590" s="87"/>
      <c r="E590" s="1" t="s">
        <v>46</v>
      </c>
      <c r="F590" s="2"/>
      <c r="G590" s="59">
        <v>735</v>
      </c>
      <c r="H590" s="71" t="str">
        <f t="shared" si="14"/>
        <v xml:space="preserve"> </v>
      </c>
      <c r="I590" s="11">
        <v>16.190476190476002</v>
      </c>
      <c r="J590" s="3">
        <v>44.217687074830003</v>
      </c>
      <c r="K590" s="3">
        <v>26.530612244897998</v>
      </c>
      <c r="L590" s="3">
        <v>12.380952380951999</v>
      </c>
      <c r="M590" s="8">
        <v>0.68027210884400002</v>
      </c>
    </row>
    <row r="591" spans="3:13" x14ac:dyDescent="0.2">
      <c r="C591" s="90"/>
      <c r="D591" s="87"/>
      <c r="E591" s="1" t="s">
        <v>47</v>
      </c>
      <c r="F591" s="2"/>
      <c r="G591" s="59">
        <v>177</v>
      </c>
      <c r="H591" s="71" t="str">
        <f t="shared" si="14"/>
        <v xml:space="preserve"> </v>
      </c>
      <c r="I591" s="11">
        <v>16.949152542373</v>
      </c>
      <c r="J591" s="3">
        <v>48.587570621468998</v>
      </c>
      <c r="K591" s="3">
        <v>22.598870056496999</v>
      </c>
      <c r="L591" s="3">
        <v>11.299435028249</v>
      </c>
      <c r="M591" s="8">
        <v>0.56497175141199996</v>
      </c>
    </row>
    <row r="592" spans="3:13" x14ac:dyDescent="0.2">
      <c r="C592" s="90"/>
      <c r="D592" s="87"/>
      <c r="E592" s="1" t="s">
        <v>48</v>
      </c>
      <c r="F592" s="2"/>
      <c r="G592" s="59">
        <v>128</v>
      </c>
      <c r="H592" s="71" t="str">
        <f t="shared" si="14"/>
        <v xml:space="preserve"> </v>
      </c>
      <c r="I592" s="11">
        <v>13.28125</v>
      </c>
      <c r="J592" s="3">
        <v>38.28125</v>
      </c>
      <c r="K592" s="3">
        <v>28.90625</v>
      </c>
      <c r="L592" s="3">
        <v>18.75</v>
      </c>
      <c r="M592" s="8">
        <v>0.78125</v>
      </c>
    </row>
    <row r="593" spans="3:13" x14ac:dyDescent="0.2">
      <c r="C593" s="90"/>
      <c r="D593" s="87"/>
      <c r="E593" s="1" t="s">
        <v>22</v>
      </c>
      <c r="F593" s="2"/>
      <c r="G593" s="59">
        <v>37</v>
      </c>
      <c r="H593" s="71" t="str">
        <f t="shared" si="14"/>
        <v>*</v>
      </c>
      <c r="I593" s="11">
        <v>8.1081081081080004</v>
      </c>
      <c r="J593" s="3">
        <v>59.459459459458998</v>
      </c>
      <c r="K593" s="3">
        <v>27.027027027027</v>
      </c>
      <c r="L593" s="3">
        <v>2.7027027027030002</v>
      </c>
      <c r="M593" s="8">
        <v>2.7027027027030002</v>
      </c>
    </row>
    <row r="594" spans="3:13" ht="24" x14ac:dyDescent="0.2">
      <c r="C594" s="91" t="s">
        <v>49</v>
      </c>
      <c r="D594" s="86" t="s">
        <v>17</v>
      </c>
      <c r="E594" s="6" t="s">
        <v>50</v>
      </c>
      <c r="F594" s="5"/>
      <c r="G594" s="58">
        <v>141</v>
      </c>
      <c r="H594" s="70" t="str">
        <f t="shared" si="14"/>
        <v xml:space="preserve"> </v>
      </c>
      <c r="I594" s="12">
        <v>11.347517730496</v>
      </c>
      <c r="J594" s="4">
        <v>51.773049645390003</v>
      </c>
      <c r="K594" s="4">
        <v>26.241134751773</v>
      </c>
      <c r="L594" s="4">
        <v>9.9290780141840003</v>
      </c>
      <c r="M594" s="13">
        <v>0.70921985815599997</v>
      </c>
    </row>
    <row r="595" spans="3:13" ht="36" x14ac:dyDescent="0.2">
      <c r="C595" s="90"/>
      <c r="D595" s="87"/>
      <c r="E595" s="1" t="s">
        <v>51</v>
      </c>
      <c r="F595" s="2"/>
      <c r="G595" s="59">
        <v>349</v>
      </c>
      <c r="H595" s="71" t="str">
        <f t="shared" si="14"/>
        <v xml:space="preserve"> </v>
      </c>
      <c r="I595" s="11">
        <v>9.1690544412610002</v>
      </c>
      <c r="J595" s="3">
        <v>51.862464183381</v>
      </c>
      <c r="K595" s="3">
        <v>26.361031518625001</v>
      </c>
      <c r="L595" s="3">
        <v>12.320916905443999</v>
      </c>
      <c r="M595" s="8">
        <v>0.28653295128900003</v>
      </c>
    </row>
    <row r="596" spans="3:13" ht="48" x14ac:dyDescent="0.2">
      <c r="C596" s="90"/>
      <c r="D596" s="87"/>
      <c r="E596" s="1" t="s">
        <v>52</v>
      </c>
      <c r="F596" s="2"/>
      <c r="G596" s="59">
        <v>1860</v>
      </c>
      <c r="H596" s="71" t="str">
        <f t="shared" si="14"/>
        <v xml:space="preserve"> </v>
      </c>
      <c r="I596" s="11">
        <v>12.634408602151</v>
      </c>
      <c r="J596" s="3">
        <v>50</v>
      </c>
      <c r="K596" s="3">
        <v>27.311827956988999</v>
      </c>
      <c r="L596" s="3">
        <v>9.5698924731179993</v>
      </c>
      <c r="M596" s="8">
        <v>0.483870967742</v>
      </c>
    </row>
    <row r="597" spans="3:13" ht="24" x14ac:dyDescent="0.2">
      <c r="C597" s="90"/>
      <c r="D597" s="87"/>
      <c r="E597" s="1" t="s">
        <v>53</v>
      </c>
      <c r="F597" s="2"/>
      <c r="G597" s="59">
        <v>719</v>
      </c>
      <c r="H597" s="71" t="str">
        <f t="shared" si="14"/>
        <v xml:space="preserve"> </v>
      </c>
      <c r="I597" s="11">
        <v>8.0667593880389994</v>
      </c>
      <c r="J597" s="3">
        <v>51.321279554937</v>
      </c>
      <c r="K597" s="3">
        <v>27.121001390821</v>
      </c>
      <c r="L597" s="3">
        <v>13.073713490959999</v>
      </c>
      <c r="M597" s="8">
        <v>0.41724617524300001</v>
      </c>
    </row>
    <row r="598" spans="3:13" ht="48" x14ac:dyDescent="0.2">
      <c r="C598" s="90"/>
      <c r="D598" s="87"/>
      <c r="E598" s="1" t="s">
        <v>54</v>
      </c>
      <c r="F598" s="2"/>
      <c r="G598" s="59">
        <v>404</v>
      </c>
      <c r="H598" s="71" t="str">
        <f t="shared" si="14"/>
        <v xml:space="preserve"> </v>
      </c>
      <c r="I598" s="11">
        <v>8.1683168316830006</v>
      </c>
      <c r="J598" s="3">
        <v>53.217821782178</v>
      </c>
      <c r="K598" s="3">
        <v>26.980198019802</v>
      </c>
      <c r="L598" s="3">
        <v>10.891089108911</v>
      </c>
      <c r="M598" s="8">
        <v>0.74257425742600003</v>
      </c>
    </row>
    <row r="599" spans="3:13" ht="36" x14ac:dyDescent="0.2">
      <c r="C599" s="90"/>
      <c r="D599" s="87"/>
      <c r="E599" s="1" t="s">
        <v>55</v>
      </c>
      <c r="F599" s="2"/>
      <c r="G599" s="59">
        <v>41</v>
      </c>
      <c r="H599" s="71" t="str">
        <f t="shared" si="14"/>
        <v>*</v>
      </c>
      <c r="I599" s="11">
        <v>7.3170731707319998</v>
      </c>
      <c r="J599" s="3">
        <v>51.219512195122</v>
      </c>
      <c r="K599" s="3">
        <v>29.268292682927001</v>
      </c>
      <c r="L599" s="3">
        <v>12.195121951220001</v>
      </c>
      <c r="M599" s="14">
        <v>0</v>
      </c>
    </row>
    <row r="600" spans="3:13" ht="36" x14ac:dyDescent="0.2">
      <c r="C600" s="90"/>
      <c r="D600" s="87"/>
      <c r="E600" s="1" t="s">
        <v>56</v>
      </c>
      <c r="F600" s="2"/>
      <c r="G600" s="59">
        <v>168</v>
      </c>
      <c r="H600" s="71" t="str">
        <f t="shared" si="14"/>
        <v xml:space="preserve"> </v>
      </c>
      <c r="I600" s="11">
        <v>8.9285714285710007</v>
      </c>
      <c r="J600" s="3">
        <v>50</v>
      </c>
      <c r="K600" s="3">
        <v>23.214285714286</v>
      </c>
      <c r="L600" s="3">
        <v>16.666666666666998</v>
      </c>
      <c r="M600" s="8">
        <v>1.190476190476</v>
      </c>
    </row>
    <row r="601" spans="3:13" ht="36" x14ac:dyDescent="0.2">
      <c r="C601" s="90"/>
      <c r="D601" s="87"/>
      <c r="E601" s="1" t="s">
        <v>57</v>
      </c>
      <c r="F601" s="2"/>
      <c r="G601" s="59">
        <v>146</v>
      </c>
      <c r="H601" s="71" t="str">
        <f t="shared" si="14"/>
        <v xml:space="preserve"> </v>
      </c>
      <c r="I601" s="11">
        <v>7.5342465753420003</v>
      </c>
      <c r="J601" s="3">
        <v>56.849315068492999</v>
      </c>
      <c r="K601" s="3">
        <v>19.863013698629999</v>
      </c>
      <c r="L601" s="3">
        <v>15.068493150685001</v>
      </c>
      <c r="M601" s="8">
        <v>0.68493150684899995</v>
      </c>
    </row>
    <row r="602" spans="3:13" x14ac:dyDescent="0.2">
      <c r="C602" s="90"/>
      <c r="D602" s="87"/>
      <c r="E602" s="1" t="s">
        <v>58</v>
      </c>
      <c r="F602" s="2"/>
      <c r="G602" s="59">
        <v>364</v>
      </c>
      <c r="H602" s="71" t="str">
        <f t="shared" si="14"/>
        <v xml:space="preserve"> </v>
      </c>
      <c r="I602" s="11">
        <v>19.780219780220001</v>
      </c>
      <c r="J602" s="3">
        <v>35.439560439559997</v>
      </c>
      <c r="K602" s="3">
        <v>28.846153846153999</v>
      </c>
      <c r="L602" s="3">
        <v>15.109890109889999</v>
      </c>
      <c r="M602" s="8">
        <v>0.82417582417599999</v>
      </c>
    </row>
    <row r="603" spans="3:13" x14ac:dyDescent="0.2">
      <c r="C603" s="90"/>
      <c r="D603" s="87"/>
      <c r="E603" s="1" t="s">
        <v>22</v>
      </c>
      <c r="F603" s="2"/>
      <c r="G603" s="59">
        <v>134</v>
      </c>
      <c r="H603" s="71" t="str">
        <f t="shared" si="14"/>
        <v xml:space="preserve"> </v>
      </c>
      <c r="I603" s="11">
        <v>20.149253731342998</v>
      </c>
      <c r="J603" s="3">
        <v>44.776119402985003</v>
      </c>
      <c r="K603" s="3">
        <v>20.149253731342998</v>
      </c>
      <c r="L603" s="3">
        <v>14.925373134328</v>
      </c>
      <c r="M603" s="14">
        <v>0</v>
      </c>
    </row>
    <row r="604" spans="3:13" ht="24" x14ac:dyDescent="0.2">
      <c r="C604" s="90"/>
      <c r="D604" s="87"/>
      <c r="E604" s="1" t="s">
        <v>59</v>
      </c>
      <c r="F604" s="2"/>
      <c r="G604" s="59">
        <v>1920</v>
      </c>
      <c r="H604" s="71" t="str">
        <f t="shared" si="14"/>
        <v xml:space="preserve"> </v>
      </c>
      <c r="I604" s="11">
        <v>12.5</v>
      </c>
      <c r="J604" s="3">
        <v>49.583333333333002</v>
      </c>
      <c r="K604" s="3">
        <v>27.239583333333002</v>
      </c>
      <c r="L604" s="3">
        <v>10.208333333333</v>
      </c>
      <c r="M604" s="8">
        <v>0.46875</v>
      </c>
    </row>
    <row r="605" spans="3:13" ht="24" x14ac:dyDescent="0.2">
      <c r="C605" s="90"/>
      <c r="D605" s="87"/>
      <c r="E605" s="1" t="s">
        <v>60</v>
      </c>
      <c r="F605" s="2"/>
      <c r="G605" s="59">
        <v>479</v>
      </c>
      <c r="H605" s="71" t="str">
        <f t="shared" si="14"/>
        <v xml:space="preserve"> </v>
      </c>
      <c r="I605" s="11">
        <v>8.7682672233820007</v>
      </c>
      <c r="J605" s="3">
        <v>52.192066805845997</v>
      </c>
      <c r="K605" s="3">
        <v>26.722338204593001</v>
      </c>
      <c r="L605" s="3">
        <v>11.691022964508999</v>
      </c>
      <c r="M605" s="8">
        <v>0.62630480167000002</v>
      </c>
    </row>
    <row r="606" spans="3:13" ht="24" x14ac:dyDescent="0.2">
      <c r="C606" s="91" t="s">
        <v>61</v>
      </c>
      <c r="D606" s="86" t="s">
        <v>17</v>
      </c>
      <c r="E606" s="6" t="s">
        <v>62</v>
      </c>
      <c r="F606" s="5"/>
      <c r="G606" s="58">
        <v>354</v>
      </c>
      <c r="H606" s="70" t="str">
        <f t="shared" si="14"/>
        <v xml:space="preserve"> </v>
      </c>
      <c r="I606" s="12">
        <v>10.734463276835999</v>
      </c>
      <c r="J606" s="4">
        <v>55.367231638417998</v>
      </c>
      <c r="K606" s="4">
        <v>24.576271186441002</v>
      </c>
      <c r="L606" s="4">
        <v>9.0395480225989999</v>
      </c>
      <c r="M606" s="13">
        <v>0.28248587570599998</v>
      </c>
    </row>
    <row r="607" spans="3:13" ht="24" x14ac:dyDescent="0.2">
      <c r="C607" s="90"/>
      <c r="D607" s="87"/>
      <c r="E607" s="1" t="s">
        <v>63</v>
      </c>
      <c r="F607" s="2"/>
      <c r="G607" s="59">
        <v>645</v>
      </c>
      <c r="H607" s="71" t="str">
        <f t="shared" si="14"/>
        <v xml:space="preserve"> </v>
      </c>
      <c r="I607" s="11">
        <v>11.162790697674</v>
      </c>
      <c r="J607" s="3">
        <v>50.852713178294998</v>
      </c>
      <c r="K607" s="3">
        <v>28.837209302325999</v>
      </c>
      <c r="L607" s="3">
        <v>8.6821705426359994</v>
      </c>
      <c r="M607" s="8">
        <v>0.46511627907000003</v>
      </c>
    </row>
    <row r="608" spans="3:13" ht="36" x14ac:dyDescent="0.2">
      <c r="C608" s="90"/>
      <c r="D608" s="87"/>
      <c r="E608" s="1" t="s">
        <v>64</v>
      </c>
      <c r="F608" s="2"/>
      <c r="G608" s="59">
        <v>166</v>
      </c>
      <c r="H608" s="71" t="str">
        <f t="shared" si="14"/>
        <v xml:space="preserve"> </v>
      </c>
      <c r="I608" s="11">
        <v>10.843373493975999</v>
      </c>
      <c r="J608" s="3">
        <v>47.590361445783003</v>
      </c>
      <c r="K608" s="3">
        <v>31.927710843372999</v>
      </c>
      <c r="L608" s="3">
        <v>9.638554216867</v>
      </c>
      <c r="M608" s="14">
        <v>0</v>
      </c>
    </row>
    <row r="609" spans="3:13" ht="36" x14ac:dyDescent="0.2">
      <c r="C609" s="90"/>
      <c r="D609" s="87"/>
      <c r="E609" s="1" t="s">
        <v>65</v>
      </c>
      <c r="F609" s="2"/>
      <c r="G609" s="59">
        <v>110</v>
      </c>
      <c r="H609" s="71" t="str">
        <f t="shared" si="14"/>
        <v xml:space="preserve"> </v>
      </c>
      <c r="I609" s="11">
        <v>6.363636363636</v>
      </c>
      <c r="J609" s="3">
        <v>58.181818181818002</v>
      </c>
      <c r="K609" s="3">
        <v>25.454545454544999</v>
      </c>
      <c r="L609" s="3">
        <v>9.0909090909089993</v>
      </c>
      <c r="M609" s="8">
        <v>0.90909090909099999</v>
      </c>
    </row>
    <row r="610" spans="3:13" ht="36" x14ac:dyDescent="0.2">
      <c r="C610" s="90"/>
      <c r="D610" s="87"/>
      <c r="E610" s="1" t="s">
        <v>66</v>
      </c>
      <c r="F610" s="2"/>
      <c r="G610" s="59">
        <v>239</v>
      </c>
      <c r="H610" s="71" t="str">
        <f t="shared" si="14"/>
        <v xml:space="preserve"> </v>
      </c>
      <c r="I610" s="11">
        <v>12.970711297071</v>
      </c>
      <c r="J610" s="3">
        <v>48.535564853555996</v>
      </c>
      <c r="K610" s="3">
        <v>28.870292887028999</v>
      </c>
      <c r="L610" s="3">
        <v>9.2050209205019993</v>
      </c>
      <c r="M610" s="8">
        <v>0.418410041841</v>
      </c>
    </row>
    <row r="611" spans="3:13" ht="24" x14ac:dyDescent="0.2">
      <c r="C611" s="90"/>
      <c r="D611" s="87"/>
      <c r="E611" s="1" t="s">
        <v>67</v>
      </c>
      <c r="F611" s="2"/>
      <c r="G611" s="59">
        <v>143</v>
      </c>
      <c r="H611" s="71" t="str">
        <f t="shared" si="14"/>
        <v xml:space="preserve"> </v>
      </c>
      <c r="I611" s="11">
        <v>15.384615384615</v>
      </c>
      <c r="J611" s="3">
        <v>48.951048951049003</v>
      </c>
      <c r="K611" s="3">
        <v>27.972027972027998</v>
      </c>
      <c r="L611" s="3">
        <v>7.6923076923079998</v>
      </c>
      <c r="M611" s="14">
        <v>0</v>
      </c>
    </row>
    <row r="612" spans="3:13" ht="24" x14ac:dyDescent="0.2">
      <c r="C612" s="90"/>
      <c r="D612" s="87"/>
      <c r="E612" s="1" t="s">
        <v>68</v>
      </c>
      <c r="F612" s="2"/>
      <c r="G612" s="59">
        <v>56</v>
      </c>
      <c r="H612" s="71" t="str">
        <f t="shared" si="14"/>
        <v xml:space="preserve"> </v>
      </c>
      <c r="I612" s="11">
        <v>7.1428571428570002</v>
      </c>
      <c r="J612" s="3">
        <v>50</v>
      </c>
      <c r="K612" s="3">
        <v>33.928571428570997</v>
      </c>
      <c r="L612" s="3">
        <v>8.9285714285710007</v>
      </c>
      <c r="M612" s="14">
        <v>0</v>
      </c>
    </row>
    <row r="613" spans="3:13" ht="24" x14ac:dyDescent="0.2">
      <c r="C613" s="90"/>
      <c r="D613" s="87"/>
      <c r="E613" s="1" t="s">
        <v>69</v>
      </c>
      <c r="F613" s="2"/>
      <c r="G613" s="59">
        <v>51</v>
      </c>
      <c r="H613" s="71" t="str">
        <f t="shared" si="14"/>
        <v xml:space="preserve"> </v>
      </c>
      <c r="I613" s="11">
        <v>1.9607843137250001</v>
      </c>
      <c r="J613" s="3">
        <v>58.823529411765001</v>
      </c>
      <c r="K613" s="3">
        <v>23.529411764706001</v>
      </c>
      <c r="L613" s="3">
        <v>11.764705882353001</v>
      </c>
      <c r="M613" s="8">
        <v>3.9215686274510002</v>
      </c>
    </row>
    <row r="614" spans="3:13" ht="24" x14ac:dyDescent="0.2">
      <c r="C614" s="90"/>
      <c r="D614" s="87"/>
      <c r="E614" s="1" t="s">
        <v>70</v>
      </c>
      <c r="F614" s="2"/>
      <c r="G614" s="59">
        <v>312</v>
      </c>
      <c r="H614" s="71" t="str">
        <f t="shared" si="14"/>
        <v xml:space="preserve"> </v>
      </c>
      <c r="I614" s="11">
        <v>12.5</v>
      </c>
      <c r="J614" s="3">
        <v>48.076923076923002</v>
      </c>
      <c r="K614" s="3">
        <v>32.692307692307999</v>
      </c>
      <c r="L614" s="3">
        <v>6.0897435897439998</v>
      </c>
      <c r="M614" s="8">
        <v>0.64102564102600001</v>
      </c>
    </row>
    <row r="615" spans="3:13" x14ac:dyDescent="0.2">
      <c r="C615" s="90"/>
      <c r="D615" s="87"/>
      <c r="E615" s="1" t="s">
        <v>32</v>
      </c>
      <c r="F615" s="2"/>
      <c r="G615" s="59">
        <v>51</v>
      </c>
      <c r="H615" s="71" t="str">
        <f t="shared" si="14"/>
        <v xml:space="preserve"> </v>
      </c>
      <c r="I615" s="11">
        <v>5.8823529411760003</v>
      </c>
      <c r="J615" s="3">
        <v>54.901960784313999</v>
      </c>
      <c r="K615" s="3">
        <v>23.529411764706001</v>
      </c>
      <c r="L615" s="3">
        <v>13.725490196078001</v>
      </c>
      <c r="M615" s="8">
        <v>1.9607843137250001</v>
      </c>
    </row>
    <row r="616" spans="3:13" ht="24" x14ac:dyDescent="0.2">
      <c r="C616" s="90"/>
      <c r="D616" s="87"/>
      <c r="E616" s="1" t="s">
        <v>71</v>
      </c>
      <c r="F616" s="2"/>
      <c r="G616" s="59">
        <v>1237</v>
      </c>
      <c r="H616" s="71" t="str">
        <f t="shared" si="14"/>
        <v xml:space="preserve"> </v>
      </c>
      <c r="I616" s="11">
        <v>12.045270816492</v>
      </c>
      <c r="J616" s="3">
        <v>51.576394502828997</v>
      </c>
      <c r="K616" s="3">
        <v>26.919967663703002</v>
      </c>
      <c r="L616" s="3">
        <v>8.8116410670979999</v>
      </c>
      <c r="M616" s="8">
        <v>0.64672594987900001</v>
      </c>
    </row>
    <row r="617" spans="3:13" ht="24" x14ac:dyDescent="0.2">
      <c r="C617" s="90"/>
      <c r="D617" s="87"/>
      <c r="E617" s="1" t="s">
        <v>72</v>
      </c>
      <c r="F617" s="2"/>
      <c r="G617" s="59">
        <v>1015</v>
      </c>
      <c r="H617" s="71" t="str">
        <f t="shared" si="14"/>
        <v xml:space="preserve"> </v>
      </c>
      <c r="I617" s="11">
        <v>14.679802955665</v>
      </c>
      <c r="J617" s="3">
        <v>42.660098522166997</v>
      </c>
      <c r="K617" s="3">
        <v>28.07881773399</v>
      </c>
      <c r="L617" s="3">
        <v>14.187192118226999</v>
      </c>
      <c r="M617" s="8">
        <v>0.394088669951</v>
      </c>
    </row>
    <row r="618" spans="3:13" x14ac:dyDescent="0.2">
      <c r="C618" s="90"/>
      <c r="D618" s="87"/>
      <c r="E618" s="1" t="s">
        <v>22</v>
      </c>
      <c r="F618" s="2"/>
      <c r="G618" s="59">
        <v>183</v>
      </c>
      <c r="H618" s="71" t="str">
        <f t="shared" si="14"/>
        <v xml:space="preserve"> </v>
      </c>
      <c r="I618" s="11">
        <v>23.497267759563002</v>
      </c>
      <c r="J618" s="3">
        <v>42.622950819671999</v>
      </c>
      <c r="K618" s="3">
        <v>22.404371584699</v>
      </c>
      <c r="L618" s="3">
        <v>11.475409836066</v>
      </c>
      <c r="M618" s="14">
        <v>0</v>
      </c>
    </row>
    <row r="619" spans="3:13" x14ac:dyDescent="0.2">
      <c r="C619" s="91" t="s">
        <v>73</v>
      </c>
      <c r="D619" s="86" t="s">
        <v>17</v>
      </c>
      <c r="E619" s="6" t="s">
        <v>74</v>
      </c>
      <c r="F619" s="5"/>
      <c r="G619" s="58">
        <v>247</v>
      </c>
      <c r="H619" s="70" t="str">
        <f t="shared" si="14"/>
        <v xml:space="preserve"> </v>
      </c>
      <c r="I619" s="12">
        <v>16.599190283401001</v>
      </c>
      <c r="J619" s="4">
        <v>45.748987854250998</v>
      </c>
      <c r="K619" s="4">
        <v>33.603238866397</v>
      </c>
      <c r="L619" s="4">
        <v>4.0485829959509996</v>
      </c>
      <c r="M619" s="33">
        <v>0</v>
      </c>
    </row>
    <row r="620" spans="3:13" x14ac:dyDescent="0.2">
      <c r="C620" s="90"/>
      <c r="D620" s="87"/>
      <c r="E620" s="1" t="s">
        <v>75</v>
      </c>
      <c r="F620" s="2"/>
      <c r="G620" s="59">
        <v>531</v>
      </c>
      <c r="H620" s="71" t="str">
        <f t="shared" si="14"/>
        <v xml:space="preserve"> </v>
      </c>
      <c r="I620" s="11">
        <v>12.806026365348</v>
      </c>
      <c r="J620" s="3">
        <v>47.269303201507</v>
      </c>
      <c r="K620" s="3">
        <v>29.755178907721</v>
      </c>
      <c r="L620" s="3">
        <v>9.7928436911490007</v>
      </c>
      <c r="M620" s="8">
        <v>0.37664783427499998</v>
      </c>
    </row>
    <row r="621" spans="3:13" x14ac:dyDescent="0.2">
      <c r="C621" s="90"/>
      <c r="D621" s="87"/>
      <c r="E621" s="1" t="s">
        <v>76</v>
      </c>
      <c r="F621" s="2"/>
      <c r="G621" s="59">
        <v>58</v>
      </c>
      <c r="H621" s="71" t="str">
        <f t="shared" si="14"/>
        <v xml:space="preserve"> </v>
      </c>
      <c r="I621" s="11">
        <v>18.965517241379001</v>
      </c>
      <c r="J621" s="3">
        <v>43.103448275862</v>
      </c>
      <c r="K621" s="3">
        <v>32.758620689654997</v>
      </c>
      <c r="L621" s="3">
        <v>5.1724137931029999</v>
      </c>
      <c r="M621" s="14">
        <v>0</v>
      </c>
    </row>
    <row r="622" spans="3:13" x14ac:dyDescent="0.2">
      <c r="C622" s="90"/>
      <c r="D622" s="87"/>
      <c r="E622" s="1" t="s">
        <v>77</v>
      </c>
      <c r="F622" s="2"/>
      <c r="G622" s="59">
        <v>400</v>
      </c>
      <c r="H622" s="71" t="str">
        <f t="shared" si="14"/>
        <v xml:space="preserve"> </v>
      </c>
      <c r="I622" s="11">
        <v>11.5</v>
      </c>
      <c r="J622" s="3">
        <v>53.25</v>
      </c>
      <c r="K622" s="3">
        <v>27.25</v>
      </c>
      <c r="L622" s="3">
        <v>7.75</v>
      </c>
      <c r="M622" s="8">
        <v>0.25</v>
      </c>
    </row>
    <row r="623" spans="3:13" ht="24" x14ac:dyDescent="0.2">
      <c r="C623" s="90"/>
      <c r="D623" s="87"/>
      <c r="E623" s="1" t="s">
        <v>78</v>
      </c>
      <c r="F623" s="2"/>
      <c r="G623" s="59">
        <v>422</v>
      </c>
      <c r="H623" s="71" t="str">
        <f t="shared" si="14"/>
        <v xml:space="preserve"> </v>
      </c>
      <c r="I623" s="11">
        <v>12.322274881517</v>
      </c>
      <c r="J623" s="3">
        <v>50.236966824645002</v>
      </c>
      <c r="K623" s="3">
        <v>29.620853080568999</v>
      </c>
      <c r="L623" s="3">
        <v>7.5829383886260002</v>
      </c>
      <c r="M623" s="8">
        <v>0.23696682464499999</v>
      </c>
    </row>
    <row r="624" spans="3:13" ht="24" x14ac:dyDescent="0.2">
      <c r="C624" s="90"/>
      <c r="D624" s="87"/>
      <c r="E624" s="1" t="s">
        <v>79</v>
      </c>
      <c r="F624" s="2"/>
      <c r="G624" s="59">
        <v>102</v>
      </c>
      <c r="H624" s="71" t="str">
        <f t="shared" si="14"/>
        <v xml:space="preserve"> </v>
      </c>
      <c r="I624" s="11">
        <v>6.8627450980390003</v>
      </c>
      <c r="J624" s="3">
        <v>58.823529411765001</v>
      </c>
      <c r="K624" s="3">
        <v>24.509803921568999</v>
      </c>
      <c r="L624" s="3">
        <v>7.8431372549020004</v>
      </c>
      <c r="M624" s="8">
        <v>1.9607843137250001</v>
      </c>
    </row>
    <row r="625" spans="3:13" ht="24" x14ac:dyDescent="0.2">
      <c r="C625" s="90"/>
      <c r="D625" s="87"/>
      <c r="E625" s="1" t="s">
        <v>80</v>
      </c>
      <c r="F625" s="2"/>
      <c r="G625" s="59">
        <v>44</v>
      </c>
      <c r="H625" s="71" t="str">
        <f t="shared" si="14"/>
        <v>*</v>
      </c>
      <c r="I625" s="11">
        <v>4.5454545454549997</v>
      </c>
      <c r="J625" s="3">
        <v>61.363636363635997</v>
      </c>
      <c r="K625" s="3">
        <v>22.727272727273</v>
      </c>
      <c r="L625" s="3">
        <v>11.363636363635999</v>
      </c>
      <c r="M625" s="14">
        <v>0</v>
      </c>
    </row>
    <row r="626" spans="3:13" ht="24" x14ac:dyDescent="0.2">
      <c r="C626" s="90"/>
      <c r="D626" s="87"/>
      <c r="E626" s="1" t="s">
        <v>81</v>
      </c>
      <c r="F626" s="2"/>
      <c r="G626" s="59">
        <v>99</v>
      </c>
      <c r="H626" s="71" t="str">
        <f t="shared" ref="H626:H689" si="15">IF(G626&lt;49,"*"," ")</f>
        <v xml:space="preserve"> </v>
      </c>
      <c r="I626" s="11">
        <v>10.101010101010001</v>
      </c>
      <c r="J626" s="3">
        <v>47.474747474746998</v>
      </c>
      <c r="K626" s="3">
        <v>34.343434343433998</v>
      </c>
      <c r="L626" s="3">
        <v>7.0707070707069999</v>
      </c>
      <c r="M626" s="8">
        <v>1.010101010101</v>
      </c>
    </row>
    <row r="627" spans="3:13" ht="24" x14ac:dyDescent="0.2">
      <c r="C627" s="90"/>
      <c r="D627" s="87"/>
      <c r="E627" s="1" t="s">
        <v>82</v>
      </c>
      <c r="F627" s="2"/>
      <c r="G627" s="59">
        <v>128</v>
      </c>
      <c r="H627" s="71" t="str">
        <f t="shared" si="15"/>
        <v xml:space="preserve"> </v>
      </c>
      <c r="I627" s="11">
        <v>11.71875</v>
      </c>
      <c r="J627" s="3">
        <v>50.78125</v>
      </c>
      <c r="K627" s="3">
        <v>28.90625</v>
      </c>
      <c r="L627" s="3">
        <v>7.8125</v>
      </c>
      <c r="M627" s="8">
        <v>0.78125</v>
      </c>
    </row>
    <row r="628" spans="3:13" x14ac:dyDescent="0.2">
      <c r="C628" s="90"/>
      <c r="D628" s="87"/>
      <c r="E628" s="1" t="s">
        <v>83</v>
      </c>
      <c r="F628" s="2"/>
      <c r="G628" s="59">
        <v>47</v>
      </c>
      <c r="H628" s="71" t="str">
        <f t="shared" si="15"/>
        <v>*</v>
      </c>
      <c r="I628" s="11">
        <v>17.021276595745</v>
      </c>
      <c r="J628" s="3">
        <v>46.808510638298003</v>
      </c>
      <c r="K628" s="3">
        <v>23.404255319149001</v>
      </c>
      <c r="L628" s="3">
        <v>10.638297872340001</v>
      </c>
      <c r="M628" s="8">
        <v>2.1276595744679998</v>
      </c>
    </row>
    <row r="629" spans="3:13" ht="24" x14ac:dyDescent="0.2">
      <c r="C629" s="90"/>
      <c r="D629" s="87"/>
      <c r="E629" s="1" t="s">
        <v>84</v>
      </c>
      <c r="F629" s="2"/>
      <c r="G629" s="59">
        <v>151</v>
      </c>
      <c r="H629" s="71" t="str">
        <f t="shared" si="15"/>
        <v xml:space="preserve"> </v>
      </c>
      <c r="I629" s="11">
        <v>15.894039735099</v>
      </c>
      <c r="J629" s="3">
        <v>51.655629139073</v>
      </c>
      <c r="K629" s="3">
        <v>24.503311258278</v>
      </c>
      <c r="L629" s="3">
        <v>5.9602649006619997</v>
      </c>
      <c r="M629" s="8">
        <v>1.9867549668869999</v>
      </c>
    </row>
    <row r="630" spans="3:13" ht="24" x14ac:dyDescent="0.2">
      <c r="C630" s="90"/>
      <c r="D630" s="87"/>
      <c r="E630" s="1" t="s">
        <v>85</v>
      </c>
      <c r="F630" s="2"/>
      <c r="G630" s="59">
        <v>60</v>
      </c>
      <c r="H630" s="71" t="str">
        <f t="shared" si="15"/>
        <v xml:space="preserve"> </v>
      </c>
      <c r="I630" s="11">
        <v>10</v>
      </c>
      <c r="J630" s="3">
        <v>60</v>
      </c>
      <c r="K630" s="3">
        <v>25</v>
      </c>
      <c r="L630" s="3">
        <v>5</v>
      </c>
      <c r="M630" s="14">
        <v>0</v>
      </c>
    </row>
    <row r="631" spans="3:13" x14ac:dyDescent="0.2">
      <c r="C631" s="90"/>
      <c r="D631" s="87"/>
      <c r="E631" s="1" t="s">
        <v>32</v>
      </c>
      <c r="F631" s="2"/>
      <c r="G631" s="59">
        <v>49</v>
      </c>
      <c r="H631" s="71" t="s">
        <v>674</v>
      </c>
      <c r="I631" s="11">
        <v>6.1224489795919999</v>
      </c>
      <c r="J631" s="3">
        <v>48.979591836734997</v>
      </c>
      <c r="K631" s="3">
        <v>32.653061224490003</v>
      </c>
      <c r="L631" s="3">
        <v>12.244897959184</v>
      </c>
      <c r="M631" s="14">
        <v>0</v>
      </c>
    </row>
    <row r="632" spans="3:13" ht="24" x14ac:dyDescent="0.2">
      <c r="C632" s="90"/>
      <c r="D632" s="87"/>
      <c r="E632" s="1" t="s">
        <v>86</v>
      </c>
      <c r="F632" s="2"/>
      <c r="G632" s="59">
        <v>1336</v>
      </c>
      <c r="H632" s="71" t="str">
        <f t="shared" si="15"/>
        <v xml:space="preserve"> </v>
      </c>
      <c r="I632" s="11">
        <v>13.023952095807999</v>
      </c>
      <c r="J632" s="3">
        <v>49.850299401198001</v>
      </c>
      <c r="K632" s="3">
        <v>28.218562874250999</v>
      </c>
      <c r="L632" s="3">
        <v>8.4580838323349994</v>
      </c>
      <c r="M632" s="8">
        <v>0.44910179640699999</v>
      </c>
    </row>
    <row r="633" spans="3:13" ht="24" x14ac:dyDescent="0.2">
      <c r="C633" s="90"/>
      <c r="D633" s="87"/>
      <c r="E633" s="1" t="s">
        <v>87</v>
      </c>
      <c r="F633" s="2"/>
      <c r="G633" s="59">
        <v>311</v>
      </c>
      <c r="H633" s="71" t="str">
        <f t="shared" si="15"/>
        <v xml:space="preserve"> </v>
      </c>
      <c r="I633" s="11">
        <v>10.289389067524001</v>
      </c>
      <c r="J633" s="3">
        <v>47.266881028938997</v>
      </c>
      <c r="K633" s="3">
        <v>27.009646302250999</v>
      </c>
      <c r="L633" s="3">
        <v>15.112540192926</v>
      </c>
      <c r="M633" s="8">
        <v>0.32154340836</v>
      </c>
    </row>
    <row r="634" spans="3:13" ht="24" x14ac:dyDescent="0.2">
      <c r="C634" s="90"/>
      <c r="D634" s="87"/>
      <c r="E634" s="1" t="s">
        <v>88</v>
      </c>
      <c r="F634" s="2"/>
      <c r="G634" s="59">
        <v>620</v>
      </c>
      <c r="H634" s="71" t="str">
        <f t="shared" si="15"/>
        <v xml:space="preserve"> </v>
      </c>
      <c r="I634" s="11">
        <v>15</v>
      </c>
      <c r="J634" s="3">
        <v>43.548387096774</v>
      </c>
      <c r="K634" s="3">
        <v>26.129032258064999</v>
      </c>
      <c r="L634" s="3">
        <v>14.838709677419001</v>
      </c>
      <c r="M634" s="8">
        <v>0.483870967742</v>
      </c>
    </row>
    <row r="635" spans="3:13" x14ac:dyDescent="0.2">
      <c r="C635" s="90"/>
      <c r="D635" s="87"/>
      <c r="E635" s="1" t="s">
        <v>22</v>
      </c>
      <c r="F635" s="2"/>
      <c r="G635" s="59">
        <v>168</v>
      </c>
      <c r="H635" s="71" t="str">
        <f t="shared" si="15"/>
        <v xml:space="preserve"> </v>
      </c>
      <c r="I635" s="11">
        <v>25</v>
      </c>
      <c r="J635" s="3">
        <v>39.285714285714</v>
      </c>
      <c r="K635" s="3">
        <v>21.428571428571001</v>
      </c>
      <c r="L635" s="3">
        <v>13.095238095238001</v>
      </c>
      <c r="M635" s="8">
        <v>1.190476190476</v>
      </c>
    </row>
    <row r="636" spans="3:13" ht="24" x14ac:dyDescent="0.2">
      <c r="C636" s="91" t="s">
        <v>89</v>
      </c>
      <c r="D636" s="86" t="s">
        <v>17</v>
      </c>
      <c r="E636" s="6" t="s">
        <v>90</v>
      </c>
      <c r="F636" s="5"/>
      <c r="G636" s="58">
        <v>166</v>
      </c>
      <c r="H636" s="70" t="str">
        <f t="shared" si="15"/>
        <v xml:space="preserve"> </v>
      </c>
      <c r="I636" s="12">
        <v>14.457831325300999</v>
      </c>
      <c r="J636" s="4">
        <v>49.397590361445999</v>
      </c>
      <c r="K636" s="4">
        <v>23.493975903614</v>
      </c>
      <c r="L636" s="4">
        <v>11.44578313253</v>
      </c>
      <c r="M636" s="13">
        <v>1.204819277108</v>
      </c>
    </row>
    <row r="637" spans="3:13" ht="48" x14ac:dyDescent="0.2">
      <c r="C637" s="90"/>
      <c r="D637" s="87"/>
      <c r="E637" s="1" t="s">
        <v>91</v>
      </c>
      <c r="F637" s="2"/>
      <c r="G637" s="59">
        <v>97</v>
      </c>
      <c r="H637" s="71" t="str">
        <f t="shared" si="15"/>
        <v xml:space="preserve"> </v>
      </c>
      <c r="I637" s="11">
        <v>17.525773195875999</v>
      </c>
      <c r="J637" s="3">
        <v>45.360824742268001</v>
      </c>
      <c r="K637" s="3">
        <v>24.742268041237001</v>
      </c>
      <c r="L637" s="3">
        <v>11.340206185567</v>
      </c>
      <c r="M637" s="8">
        <v>1.0309278350519999</v>
      </c>
    </row>
    <row r="638" spans="3:13" ht="36" x14ac:dyDescent="0.2">
      <c r="C638" s="90"/>
      <c r="D638" s="87"/>
      <c r="E638" s="1" t="s">
        <v>92</v>
      </c>
      <c r="F638" s="2"/>
      <c r="G638" s="59">
        <v>88</v>
      </c>
      <c r="H638" s="71" t="str">
        <f t="shared" si="15"/>
        <v xml:space="preserve"> </v>
      </c>
      <c r="I638" s="11">
        <v>3.4090909090910002</v>
      </c>
      <c r="J638" s="3">
        <v>54.545454545455001</v>
      </c>
      <c r="K638" s="3">
        <v>21.590909090909001</v>
      </c>
      <c r="L638" s="3">
        <v>19.318181818182001</v>
      </c>
      <c r="M638" s="8">
        <v>1.136363636364</v>
      </c>
    </row>
    <row r="639" spans="3:13" ht="48" x14ac:dyDescent="0.2">
      <c r="C639" s="90"/>
      <c r="D639" s="87"/>
      <c r="E639" s="1" t="s">
        <v>93</v>
      </c>
      <c r="F639" s="2"/>
      <c r="G639" s="59">
        <v>157</v>
      </c>
      <c r="H639" s="71" t="str">
        <f t="shared" si="15"/>
        <v xml:space="preserve"> </v>
      </c>
      <c r="I639" s="11">
        <v>10.191082802547999</v>
      </c>
      <c r="J639" s="3">
        <v>50.31847133758</v>
      </c>
      <c r="K639" s="3">
        <v>27.388535031846999</v>
      </c>
      <c r="L639" s="3">
        <v>11.464968152866</v>
      </c>
      <c r="M639" s="8">
        <v>0.63694267515900005</v>
      </c>
    </row>
    <row r="640" spans="3:13" x14ac:dyDescent="0.2">
      <c r="C640" s="90"/>
      <c r="D640" s="87"/>
      <c r="E640" s="1" t="s">
        <v>94</v>
      </c>
      <c r="F640" s="2"/>
      <c r="G640" s="59">
        <v>9</v>
      </c>
      <c r="H640" s="71" t="str">
        <f t="shared" si="15"/>
        <v>*</v>
      </c>
      <c r="I640" s="11">
        <v>11.111111111111001</v>
      </c>
      <c r="J640" s="3">
        <v>55.555555555555998</v>
      </c>
      <c r="K640" s="3">
        <v>11.111111111111001</v>
      </c>
      <c r="L640" s="3">
        <v>22.222222222222001</v>
      </c>
      <c r="M640" s="14">
        <v>0</v>
      </c>
    </row>
    <row r="641" spans="3:13" x14ac:dyDescent="0.2">
      <c r="C641" s="90"/>
      <c r="D641" s="87"/>
      <c r="E641" s="1" t="s">
        <v>95</v>
      </c>
      <c r="F641" s="2"/>
      <c r="G641" s="59">
        <v>5</v>
      </c>
      <c r="H641" s="71" t="str">
        <f t="shared" si="15"/>
        <v>*</v>
      </c>
      <c r="I641" s="26">
        <v>0</v>
      </c>
      <c r="J641" s="3">
        <v>80</v>
      </c>
      <c r="K641" s="7">
        <v>0</v>
      </c>
      <c r="L641" s="3">
        <v>20</v>
      </c>
      <c r="M641" s="14">
        <v>0</v>
      </c>
    </row>
    <row r="642" spans="3:13" x14ac:dyDescent="0.2">
      <c r="C642" s="90"/>
      <c r="D642" s="87"/>
      <c r="E642" s="1" t="s">
        <v>32</v>
      </c>
      <c r="F642" s="2"/>
      <c r="G642" s="59">
        <v>41</v>
      </c>
      <c r="H642" s="71" t="str">
        <f t="shared" si="15"/>
        <v>*</v>
      </c>
      <c r="I642" s="11">
        <v>7.3170731707319998</v>
      </c>
      <c r="J642" s="3">
        <v>53.658536585366001</v>
      </c>
      <c r="K642" s="3">
        <v>21.951219512194999</v>
      </c>
      <c r="L642" s="3">
        <v>17.073170731706998</v>
      </c>
      <c r="M642" s="14">
        <v>0</v>
      </c>
    </row>
    <row r="643" spans="3:13" ht="24" x14ac:dyDescent="0.2">
      <c r="C643" s="90"/>
      <c r="D643" s="87"/>
      <c r="E643" s="1" t="s">
        <v>96</v>
      </c>
      <c r="F643" s="2"/>
      <c r="G643" s="59">
        <v>455</v>
      </c>
      <c r="H643" s="71" t="str">
        <f t="shared" si="15"/>
        <v xml:space="preserve"> </v>
      </c>
      <c r="I643" s="11">
        <v>11.208791208791</v>
      </c>
      <c r="J643" s="3">
        <v>52.967032967032999</v>
      </c>
      <c r="K643" s="3">
        <v>24.395604395604</v>
      </c>
      <c r="L643" s="3">
        <v>10.989010989011</v>
      </c>
      <c r="M643" s="8">
        <v>0.43956043956000002</v>
      </c>
    </row>
    <row r="644" spans="3:13" ht="24" x14ac:dyDescent="0.2">
      <c r="C644" s="90"/>
      <c r="D644" s="87"/>
      <c r="E644" s="1" t="s">
        <v>87</v>
      </c>
      <c r="F644" s="2"/>
      <c r="G644" s="59">
        <v>623</v>
      </c>
      <c r="H644" s="71" t="str">
        <f t="shared" si="15"/>
        <v xml:space="preserve"> </v>
      </c>
      <c r="I644" s="11">
        <v>10.433386837881001</v>
      </c>
      <c r="J644" s="3">
        <v>48.796147672552003</v>
      </c>
      <c r="K644" s="3">
        <v>29.695024077047002</v>
      </c>
      <c r="L644" s="3">
        <v>10.433386837881001</v>
      </c>
      <c r="M644" s="8">
        <v>0.64205457463899995</v>
      </c>
    </row>
    <row r="645" spans="3:13" ht="24" x14ac:dyDescent="0.2">
      <c r="C645" s="90"/>
      <c r="D645" s="87"/>
      <c r="E645" s="1" t="s">
        <v>88</v>
      </c>
      <c r="F645" s="2"/>
      <c r="G645" s="59">
        <v>1112</v>
      </c>
      <c r="H645" s="71" t="str">
        <f t="shared" si="15"/>
        <v xml:space="preserve"> </v>
      </c>
      <c r="I645" s="11">
        <v>15.377697841727</v>
      </c>
      <c r="J645" s="3">
        <v>44.514388489208997</v>
      </c>
      <c r="K645" s="3">
        <v>27.787769784173001</v>
      </c>
      <c r="L645" s="3">
        <v>11.870503597121999</v>
      </c>
      <c r="M645" s="8">
        <v>0.44964028776999998</v>
      </c>
    </row>
    <row r="646" spans="3:13" x14ac:dyDescent="0.2">
      <c r="C646" s="90"/>
      <c r="D646" s="87"/>
      <c r="E646" s="1" t="s">
        <v>22</v>
      </c>
      <c r="F646" s="2"/>
      <c r="G646" s="59">
        <v>245</v>
      </c>
      <c r="H646" s="71" t="str">
        <f t="shared" si="15"/>
        <v xml:space="preserve"> </v>
      </c>
      <c r="I646" s="11">
        <v>22.040816326531001</v>
      </c>
      <c r="J646" s="3">
        <v>44.489795918367001</v>
      </c>
      <c r="K646" s="3">
        <v>22.040816326531001</v>
      </c>
      <c r="L646" s="3">
        <v>11.020408163265</v>
      </c>
      <c r="M646" s="8">
        <v>0.408163265306</v>
      </c>
    </row>
    <row r="647" spans="3:13" x14ac:dyDescent="0.2">
      <c r="C647" s="91" t="s">
        <v>97</v>
      </c>
      <c r="D647" s="86" t="s">
        <v>17</v>
      </c>
      <c r="E647" s="6" t="s">
        <v>98</v>
      </c>
      <c r="F647" s="5"/>
      <c r="G647" s="58">
        <v>83</v>
      </c>
      <c r="H647" s="70" t="str">
        <f t="shared" si="15"/>
        <v xml:space="preserve"> </v>
      </c>
      <c r="I647" s="12">
        <v>18.072289156627001</v>
      </c>
      <c r="J647" s="4">
        <v>42.168674698795002</v>
      </c>
      <c r="K647" s="4">
        <v>30.120481927711001</v>
      </c>
      <c r="L647" s="4">
        <v>8.4337349397590007</v>
      </c>
      <c r="M647" s="13">
        <v>1.204819277108</v>
      </c>
    </row>
    <row r="648" spans="3:13" x14ac:dyDescent="0.2">
      <c r="C648" s="90"/>
      <c r="D648" s="87"/>
      <c r="E648" s="1" t="s">
        <v>99</v>
      </c>
      <c r="F648" s="2"/>
      <c r="G648" s="59">
        <v>401</v>
      </c>
      <c r="H648" s="71" t="str">
        <f t="shared" si="15"/>
        <v xml:space="preserve"> </v>
      </c>
      <c r="I648" s="11">
        <v>11.221945137157</v>
      </c>
      <c r="J648" s="3">
        <v>46.134663341645997</v>
      </c>
      <c r="K648" s="3">
        <v>32.917705735661002</v>
      </c>
      <c r="L648" s="3">
        <v>9.2269326683290007</v>
      </c>
      <c r="M648" s="8">
        <v>0.498753117207</v>
      </c>
    </row>
    <row r="649" spans="3:13" x14ac:dyDescent="0.2">
      <c r="C649" s="90"/>
      <c r="D649" s="87"/>
      <c r="E649" s="1" t="s">
        <v>100</v>
      </c>
      <c r="F649" s="2"/>
      <c r="G649" s="59">
        <v>686</v>
      </c>
      <c r="H649" s="71" t="str">
        <f t="shared" si="15"/>
        <v xml:space="preserve"> </v>
      </c>
      <c r="I649" s="11">
        <v>13.411078717201001</v>
      </c>
      <c r="J649" s="3">
        <v>48.104956268221997</v>
      </c>
      <c r="K649" s="3">
        <v>28.134110787171998</v>
      </c>
      <c r="L649" s="3">
        <v>9.9125364431489995</v>
      </c>
      <c r="M649" s="8">
        <v>0.43731778425700002</v>
      </c>
    </row>
    <row r="650" spans="3:13" x14ac:dyDescent="0.2">
      <c r="C650" s="90"/>
      <c r="D650" s="87"/>
      <c r="E650" s="1" t="s">
        <v>101</v>
      </c>
      <c r="F650" s="2"/>
      <c r="G650" s="59">
        <v>1118</v>
      </c>
      <c r="H650" s="71" t="str">
        <f t="shared" si="15"/>
        <v xml:space="preserve"> </v>
      </c>
      <c r="I650" s="11">
        <v>14.221824686941</v>
      </c>
      <c r="J650" s="3">
        <v>47.584973166368997</v>
      </c>
      <c r="K650" s="3">
        <v>25.134168157424</v>
      </c>
      <c r="L650" s="3">
        <v>12.522361359571001</v>
      </c>
      <c r="M650" s="8">
        <v>0.53667262969600005</v>
      </c>
    </row>
    <row r="651" spans="3:13" x14ac:dyDescent="0.2">
      <c r="C651" s="90"/>
      <c r="D651" s="87"/>
      <c r="E651" s="1" t="s">
        <v>22</v>
      </c>
      <c r="F651" s="2"/>
      <c r="G651" s="59">
        <v>147</v>
      </c>
      <c r="H651" s="71" t="str">
        <f t="shared" si="15"/>
        <v xml:space="preserve"> </v>
      </c>
      <c r="I651" s="11">
        <v>20.408163265306001</v>
      </c>
      <c r="J651" s="3">
        <v>45.578231292517003</v>
      </c>
      <c r="K651" s="3">
        <v>19.047619047619001</v>
      </c>
      <c r="L651" s="3">
        <v>14.965986394558</v>
      </c>
      <c r="M651" s="14">
        <v>0</v>
      </c>
    </row>
    <row r="652" spans="3:13" x14ac:dyDescent="0.2">
      <c r="C652" s="91" t="s">
        <v>102</v>
      </c>
      <c r="D652" s="86" t="s">
        <v>17</v>
      </c>
      <c r="E652" s="6" t="s">
        <v>103</v>
      </c>
      <c r="F652" s="5"/>
      <c r="G652" s="58">
        <v>562</v>
      </c>
      <c r="H652" s="70" t="str">
        <f t="shared" si="15"/>
        <v xml:space="preserve"> </v>
      </c>
      <c r="I652" s="12">
        <v>10.85409252669</v>
      </c>
      <c r="J652" s="4">
        <v>51.601423487543997</v>
      </c>
      <c r="K652" s="4">
        <v>28.46975088968</v>
      </c>
      <c r="L652" s="4">
        <v>8.5409252669040008</v>
      </c>
      <c r="M652" s="13">
        <v>0.533807829181</v>
      </c>
    </row>
    <row r="653" spans="3:13" x14ac:dyDescent="0.2">
      <c r="C653" s="90"/>
      <c r="D653" s="87"/>
      <c r="E653" s="1" t="s">
        <v>104</v>
      </c>
      <c r="F653" s="2"/>
      <c r="G653" s="59">
        <v>1221</v>
      </c>
      <c r="H653" s="71" t="str">
        <f t="shared" si="15"/>
        <v xml:space="preserve"> </v>
      </c>
      <c r="I653" s="11">
        <v>14.086814086814</v>
      </c>
      <c r="J653" s="3">
        <v>47.911547911547999</v>
      </c>
      <c r="K653" s="3">
        <v>27.764127764127998</v>
      </c>
      <c r="L653" s="3">
        <v>9.8280098280099999</v>
      </c>
      <c r="M653" s="8">
        <v>0.4095004095</v>
      </c>
    </row>
    <row r="654" spans="3:13" x14ac:dyDescent="0.2">
      <c r="C654" s="90"/>
      <c r="D654" s="87"/>
      <c r="E654" s="1" t="s">
        <v>105</v>
      </c>
      <c r="F654" s="2"/>
      <c r="G654" s="59">
        <v>430</v>
      </c>
      <c r="H654" s="71" t="str">
        <f t="shared" si="15"/>
        <v xml:space="preserve"> </v>
      </c>
      <c r="I654" s="11">
        <v>15.581395348837001</v>
      </c>
      <c r="J654" s="3">
        <v>41.395348837208999</v>
      </c>
      <c r="K654" s="3">
        <v>24.186046511628</v>
      </c>
      <c r="L654" s="3">
        <v>17.906976744186</v>
      </c>
      <c r="M654" s="8">
        <v>0.93023255814000005</v>
      </c>
    </row>
    <row r="655" spans="3:13" x14ac:dyDescent="0.2">
      <c r="C655" s="90"/>
      <c r="D655" s="87"/>
      <c r="E655" s="1" t="s">
        <v>106</v>
      </c>
      <c r="F655" s="2"/>
      <c r="G655" s="59">
        <v>63</v>
      </c>
      <c r="H655" s="71" t="str">
        <f t="shared" si="15"/>
        <v xml:space="preserve"> </v>
      </c>
      <c r="I655" s="11">
        <v>19.047619047619001</v>
      </c>
      <c r="J655" s="3">
        <v>38.095238095238003</v>
      </c>
      <c r="K655" s="3">
        <v>20.634920634920999</v>
      </c>
      <c r="L655" s="3">
        <v>22.222222222222001</v>
      </c>
      <c r="M655" s="14">
        <v>0</v>
      </c>
    </row>
    <row r="656" spans="3:13" x14ac:dyDescent="0.2">
      <c r="C656" s="90"/>
      <c r="D656" s="87"/>
      <c r="E656" s="1" t="s">
        <v>22</v>
      </c>
      <c r="F656" s="2"/>
      <c r="G656" s="59">
        <v>159</v>
      </c>
      <c r="H656" s="71" t="str">
        <f t="shared" si="15"/>
        <v xml:space="preserve"> </v>
      </c>
      <c r="I656" s="11">
        <v>18.238993710692</v>
      </c>
      <c r="J656" s="3">
        <v>45.283018867925001</v>
      </c>
      <c r="K656" s="3">
        <v>27.044025157233001</v>
      </c>
      <c r="L656" s="3">
        <v>9.4339622641510008</v>
      </c>
      <c r="M656" s="14">
        <v>0</v>
      </c>
    </row>
    <row r="657" spans="3:13" x14ac:dyDescent="0.2">
      <c r="C657" s="90"/>
      <c r="D657" s="87"/>
      <c r="E657" s="1" t="s">
        <v>107</v>
      </c>
      <c r="F657" s="2"/>
      <c r="G657" s="59">
        <v>1783</v>
      </c>
      <c r="H657" s="71" t="str">
        <f t="shared" si="15"/>
        <v xml:space="preserve"> </v>
      </c>
      <c r="I657" s="11">
        <v>13.067863151991</v>
      </c>
      <c r="J657" s="3">
        <v>49.074593381941</v>
      </c>
      <c r="K657" s="3">
        <v>27.986539540100999</v>
      </c>
      <c r="L657" s="3">
        <v>9.4223219293330001</v>
      </c>
      <c r="M657" s="8">
        <v>0.44868199663500002</v>
      </c>
    </row>
    <row r="658" spans="3:13" x14ac:dyDescent="0.2">
      <c r="C658" s="90"/>
      <c r="D658" s="87"/>
      <c r="E658" s="1" t="s">
        <v>108</v>
      </c>
      <c r="F658" s="2"/>
      <c r="G658" s="59">
        <v>493</v>
      </c>
      <c r="H658" s="71" t="str">
        <f t="shared" si="15"/>
        <v xml:space="preserve"> </v>
      </c>
      <c r="I658" s="11">
        <v>16.024340770790999</v>
      </c>
      <c r="J658" s="3">
        <v>40.973630831643</v>
      </c>
      <c r="K658" s="3">
        <v>23.732251521298</v>
      </c>
      <c r="L658" s="3">
        <v>18.458417849899</v>
      </c>
      <c r="M658" s="8">
        <v>0.81135902636900004</v>
      </c>
    </row>
    <row r="659" spans="3:13" x14ac:dyDescent="0.2">
      <c r="C659" s="91" t="s">
        <v>109</v>
      </c>
      <c r="D659" s="86" t="s">
        <v>17</v>
      </c>
      <c r="E659" s="6" t="s">
        <v>110</v>
      </c>
      <c r="F659" s="5"/>
      <c r="G659" s="58">
        <v>551</v>
      </c>
      <c r="H659" s="70" t="str">
        <f t="shared" si="15"/>
        <v xml:space="preserve"> </v>
      </c>
      <c r="I659" s="12">
        <v>13.793103448276</v>
      </c>
      <c r="J659" s="4">
        <v>44.646098003630001</v>
      </c>
      <c r="K659" s="4">
        <v>30.671506352087</v>
      </c>
      <c r="L659" s="4">
        <v>9.9818511796730007</v>
      </c>
      <c r="M659" s="13">
        <v>0.90744101633399998</v>
      </c>
    </row>
    <row r="660" spans="3:13" ht="24" x14ac:dyDescent="0.2">
      <c r="C660" s="90"/>
      <c r="D660" s="87"/>
      <c r="E660" s="1" t="s">
        <v>111</v>
      </c>
      <c r="F660" s="2"/>
      <c r="G660" s="59">
        <v>298</v>
      </c>
      <c r="H660" s="71" t="str">
        <f t="shared" si="15"/>
        <v xml:space="preserve"> </v>
      </c>
      <c r="I660" s="11">
        <v>8.7248322147649997</v>
      </c>
      <c r="J660" s="3">
        <v>54.362416107382998</v>
      </c>
      <c r="K660" s="3">
        <v>22.147651006711001</v>
      </c>
      <c r="L660" s="3">
        <v>14.093959731544</v>
      </c>
      <c r="M660" s="8">
        <v>0.67114093959700005</v>
      </c>
    </row>
    <row r="661" spans="3:13" ht="24" x14ac:dyDescent="0.2">
      <c r="C661" s="90"/>
      <c r="D661" s="87"/>
      <c r="E661" s="1" t="s">
        <v>112</v>
      </c>
      <c r="F661" s="2"/>
      <c r="G661" s="59">
        <v>954</v>
      </c>
      <c r="H661" s="71" t="str">
        <f t="shared" si="15"/>
        <v xml:space="preserve"> </v>
      </c>
      <c r="I661" s="11">
        <v>11.006289308175999</v>
      </c>
      <c r="J661" s="3">
        <v>49.371069182390002</v>
      </c>
      <c r="K661" s="3">
        <v>28.616352201258</v>
      </c>
      <c r="L661" s="3">
        <v>10.272536687631</v>
      </c>
      <c r="M661" s="8">
        <v>0.73375262054500001</v>
      </c>
    </row>
    <row r="662" spans="3:13" x14ac:dyDescent="0.2">
      <c r="C662" s="90"/>
      <c r="D662" s="87"/>
      <c r="E662" s="1" t="s">
        <v>113</v>
      </c>
      <c r="F662" s="2"/>
      <c r="G662" s="59">
        <v>616</v>
      </c>
      <c r="H662" s="71" t="str">
        <f t="shared" si="15"/>
        <v xml:space="preserve"> </v>
      </c>
      <c r="I662" s="11">
        <v>11.688311688312</v>
      </c>
      <c r="J662" s="3">
        <v>57.467532467532003</v>
      </c>
      <c r="K662" s="3">
        <v>25</v>
      </c>
      <c r="L662" s="3">
        <v>5.3571428571429998</v>
      </c>
      <c r="M662" s="8">
        <v>0.487012987013</v>
      </c>
    </row>
    <row r="663" spans="3:13" x14ac:dyDescent="0.2">
      <c r="C663" s="90"/>
      <c r="D663" s="87"/>
      <c r="E663" s="1" t="s">
        <v>114</v>
      </c>
      <c r="F663" s="2"/>
      <c r="G663" s="59">
        <v>986</v>
      </c>
      <c r="H663" s="71" t="str">
        <f t="shared" si="15"/>
        <v xml:space="preserve"> </v>
      </c>
      <c r="I663" s="11">
        <v>11.764705882353001</v>
      </c>
      <c r="J663" s="3">
        <v>54.665314401623</v>
      </c>
      <c r="K663" s="3">
        <v>32.251521298173998</v>
      </c>
      <c r="L663" s="3">
        <v>0.912778904665</v>
      </c>
      <c r="M663" s="8">
        <v>0.40567951318500001</v>
      </c>
    </row>
    <row r="664" spans="3:13" ht="24" x14ac:dyDescent="0.2">
      <c r="C664" s="90"/>
      <c r="D664" s="87"/>
      <c r="E664" s="1" t="s">
        <v>115</v>
      </c>
      <c r="F664" s="2"/>
      <c r="G664" s="59">
        <v>938</v>
      </c>
      <c r="H664" s="71" t="str">
        <f t="shared" si="15"/>
        <v xml:space="preserve"> </v>
      </c>
      <c r="I664" s="11">
        <v>12.473347547974001</v>
      </c>
      <c r="J664" s="3">
        <v>50.746268656715998</v>
      </c>
      <c r="K664" s="3">
        <v>28.038379530916998</v>
      </c>
      <c r="L664" s="3">
        <v>8.1023454157780002</v>
      </c>
      <c r="M664" s="8">
        <v>0.63965884861400002</v>
      </c>
    </row>
    <row r="665" spans="3:13" ht="24" x14ac:dyDescent="0.2">
      <c r="C665" s="90"/>
      <c r="D665" s="87"/>
      <c r="E665" s="1" t="s">
        <v>116</v>
      </c>
      <c r="F665" s="2"/>
      <c r="G665" s="59">
        <v>771</v>
      </c>
      <c r="H665" s="71" t="str">
        <f t="shared" si="15"/>
        <v xml:space="preserve"> </v>
      </c>
      <c r="I665" s="11">
        <v>14.656290531777</v>
      </c>
      <c r="J665" s="3">
        <v>48.897535667964</v>
      </c>
      <c r="K665" s="3">
        <v>27.756160830091002</v>
      </c>
      <c r="L665" s="3">
        <v>8.4306095979250006</v>
      </c>
      <c r="M665" s="8">
        <v>0.25940337224400001</v>
      </c>
    </row>
    <row r="666" spans="3:13" ht="24" x14ac:dyDescent="0.2">
      <c r="C666" s="90"/>
      <c r="D666" s="87"/>
      <c r="E666" s="1" t="s">
        <v>117</v>
      </c>
      <c r="F666" s="2"/>
      <c r="G666" s="59">
        <v>223</v>
      </c>
      <c r="H666" s="71" t="str">
        <f t="shared" si="15"/>
        <v xml:space="preserve"> </v>
      </c>
      <c r="I666" s="11">
        <v>13.90134529148</v>
      </c>
      <c r="J666" s="3">
        <v>40.358744394619002</v>
      </c>
      <c r="K666" s="3">
        <v>37.668161434978003</v>
      </c>
      <c r="L666" s="3">
        <v>7.6233183856500002</v>
      </c>
      <c r="M666" s="8">
        <v>0.44843049327399997</v>
      </c>
    </row>
    <row r="667" spans="3:13" x14ac:dyDescent="0.2">
      <c r="C667" s="90"/>
      <c r="D667" s="87"/>
      <c r="E667" s="1" t="s">
        <v>118</v>
      </c>
      <c r="F667" s="2"/>
      <c r="G667" s="59">
        <v>710</v>
      </c>
      <c r="H667" s="71" t="str">
        <f t="shared" si="15"/>
        <v xml:space="preserve"> </v>
      </c>
      <c r="I667" s="11">
        <v>9.8591549295770005</v>
      </c>
      <c r="J667" s="3">
        <v>52.253521126761001</v>
      </c>
      <c r="K667" s="3">
        <v>28.450704225351998</v>
      </c>
      <c r="L667" s="3">
        <v>9.0140845070419999</v>
      </c>
      <c r="M667" s="8">
        <v>0.42253521126799998</v>
      </c>
    </row>
    <row r="668" spans="3:13" x14ac:dyDescent="0.2">
      <c r="C668" s="90"/>
      <c r="D668" s="87"/>
      <c r="E668" s="1" t="s">
        <v>119</v>
      </c>
      <c r="F668" s="2"/>
      <c r="G668" s="59">
        <v>565</v>
      </c>
      <c r="H668" s="71" t="str">
        <f t="shared" si="15"/>
        <v xml:space="preserve"> </v>
      </c>
      <c r="I668" s="11">
        <v>10.796460176990999</v>
      </c>
      <c r="J668" s="3">
        <v>52.035398230087999</v>
      </c>
      <c r="K668" s="3">
        <v>29.026548672566001</v>
      </c>
      <c r="L668" s="3">
        <v>7.7876106194689996</v>
      </c>
      <c r="M668" s="8">
        <v>0.35398230088499999</v>
      </c>
    </row>
    <row r="669" spans="3:13" x14ac:dyDescent="0.2">
      <c r="C669" s="90"/>
      <c r="D669" s="87"/>
      <c r="E669" s="1" t="s">
        <v>120</v>
      </c>
      <c r="F669" s="2"/>
      <c r="G669" s="59">
        <v>443</v>
      </c>
      <c r="H669" s="71" t="str">
        <f t="shared" si="15"/>
        <v xml:space="preserve"> </v>
      </c>
      <c r="I669" s="11">
        <v>12.415349887133001</v>
      </c>
      <c r="J669" s="3">
        <v>49.887133182844003</v>
      </c>
      <c r="K669" s="3">
        <v>28.216704288938999</v>
      </c>
      <c r="L669" s="3">
        <v>9.0293453724599999</v>
      </c>
      <c r="M669" s="8">
        <v>0.45146726862300002</v>
      </c>
    </row>
    <row r="670" spans="3:13" x14ac:dyDescent="0.2">
      <c r="C670" s="90"/>
      <c r="D670" s="87"/>
      <c r="E670" s="1" t="s">
        <v>121</v>
      </c>
      <c r="F670" s="2"/>
      <c r="G670" s="59">
        <v>977</v>
      </c>
      <c r="H670" s="71" t="str">
        <f t="shared" si="15"/>
        <v xml:space="preserve"> </v>
      </c>
      <c r="I670" s="11">
        <v>13.203684749232</v>
      </c>
      <c r="J670" s="3">
        <v>49.948822927328997</v>
      </c>
      <c r="K670" s="3">
        <v>27.942681678608</v>
      </c>
      <c r="L670" s="3">
        <v>8.4953940634599991</v>
      </c>
      <c r="M670" s="8">
        <v>0.40941658137199999</v>
      </c>
    </row>
    <row r="671" spans="3:13" x14ac:dyDescent="0.2">
      <c r="C671" s="90"/>
      <c r="D671" s="87"/>
      <c r="E671" s="1" t="s">
        <v>122</v>
      </c>
      <c r="F671" s="2"/>
      <c r="G671" s="59">
        <v>179</v>
      </c>
      <c r="H671" s="71" t="str">
        <f t="shared" si="15"/>
        <v xml:space="preserve"> </v>
      </c>
      <c r="I671" s="11">
        <v>16.759776536313002</v>
      </c>
      <c r="J671" s="3">
        <v>44.134078212291001</v>
      </c>
      <c r="K671" s="3">
        <v>30.167597765362999</v>
      </c>
      <c r="L671" s="3">
        <v>8.3798882681559999</v>
      </c>
      <c r="M671" s="8">
        <v>0.55865921787700001</v>
      </c>
    </row>
    <row r="672" spans="3:13" x14ac:dyDescent="0.2">
      <c r="C672" s="90"/>
      <c r="D672" s="87"/>
      <c r="E672" s="1" t="s">
        <v>32</v>
      </c>
      <c r="F672" s="2"/>
      <c r="G672" s="59">
        <v>22</v>
      </c>
      <c r="H672" s="71" t="str">
        <f t="shared" si="15"/>
        <v>*</v>
      </c>
      <c r="I672" s="11">
        <v>13.636363636364001</v>
      </c>
      <c r="J672" s="3">
        <v>36.363636363635997</v>
      </c>
      <c r="K672" s="3">
        <v>27.272727272727</v>
      </c>
      <c r="L672" s="3">
        <v>22.727272727273</v>
      </c>
      <c r="M672" s="14">
        <v>0</v>
      </c>
    </row>
    <row r="673" spans="3:13" x14ac:dyDescent="0.2">
      <c r="C673" s="90"/>
      <c r="D673" s="87"/>
      <c r="E673" s="1" t="s">
        <v>22</v>
      </c>
      <c r="F673" s="2"/>
      <c r="G673" s="59">
        <v>13</v>
      </c>
      <c r="H673" s="71" t="str">
        <f t="shared" si="15"/>
        <v>*</v>
      </c>
      <c r="I673" s="26">
        <v>0</v>
      </c>
      <c r="J673" s="3">
        <v>69.230769230768999</v>
      </c>
      <c r="K673" s="3">
        <v>23.076923076922998</v>
      </c>
      <c r="L673" s="3">
        <v>7.6923076923079998</v>
      </c>
      <c r="M673" s="14">
        <v>0</v>
      </c>
    </row>
    <row r="674" spans="3:13" ht="24" x14ac:dyDescent="0.2">
      <c r="C674" s="91" t="s">
        <v>123</v>
      </c>
      <c r="D674" s="86" t="s">
        <v>17</v>
      </c>
      <c r="E674" s="6" t="s">
        <v>124</v>
      </c>
      <c r="F674" s="5"/>
      <c r="G674" s="58">
        <v>55</v>
      </c>
      <c r="H674" s="70" t="str">
        <f t="shared" si="15"/>
        <v xml:space="preserve"> </v>
      </c>
      <c r="I674" s="12">
        <v>10.909090909091001</v>
      </c>
      <c r="J674" s="4">
        <v>47.272727272727003</v>
      </c>
      <c r="K674" s="4">
        <v>25.454545454544999</v>
      </c>
      <c r="L674" s="4">
        <v>16.363636363636001</v>
      </c>
      <c r="M674" s="33">
        <v>0</v>
      </c>
    </row>
    <row r="675" spans="3:13" ht="24" x14ac:dyDescent="0.2">
      <c r="C675" s="92"/>
      <c r="D675" s="87"/>
      <c r="E675" s="1" t="s">
        <v>125</v>
      </c>
      <c r="F675" s="2"/>
      <c r="G675" s="59">
        <v>205</v>
      </c>
      <c r="H675" s="71" t="str">
        <f t="shared" si="15"/>
        <v xml:space="preserve"> </v>
      </c>
      <c r="I675" s="11">
        <v>13.170731707317</v>
      </c>
      <c r="J675" s="3">
        <v>43.902439024389999</v>
      </c>
      <c r="K675" s="3">
        <v>26.829268292683</v>
      </c>
      <c r="L675" s="3">
        <v>15.121951219512001</v>
      </c>
      <c r="M675" s="8">
        <v>0.97560975609800005</v>
      </c>
    </row>
    <row r="676" spans="3:13" ht="24" x14ac:dyDescent="0.2">
      <c r="C676" s="92"/>
      <c r="D676" s="87"/>
      <c r="E676" s="1" t="s">
        <v>126</v>
      </c>
      <c r="F676" s="2"/>
      <c r="G676" s="59">
        <v>114</v>
      </c>
      <c r="H676" s="71" t="str">
        <f t="shared" si="15"/>
        <v xml:space="preserve"> </v>
      </c>
      <c r="I676" s="11">
        <v>15.789473684211</v>
      </c>
      <c r="J676" s="3">
        <v>41.228070175439001</v>
      </c>
      <c r="K676" s="3">
        <v>35.964912280702002</v>
      </c>
      <c r="L676" s="3">
        <v>7.0175438596489998</v>
      </c>
      <c r="M676" s="14">
        <v>0</v>
      </c>
    </row>
    <row r="677" spans="3:13" ht="24" x14ac:dyDescent="0.2">
      <c r="C677" s="92"/>
      <c r="D677" s="87"/>
      <c r="E677" s="1" t="s">
        <v>127</v>
      </c>
      <c r="F677" s="2"/>
      <c r="G677" s="59">
        <v>187</v>
      </c>
      <c r="H677" s="71" t="str">
        <f t="shared" si="15"/>
        <v xml:space="preserve"> </v>
      </c>
      <c r="I677" s="11">
        <v>10.160427807487</v>
      </c>
      <c r="J677" s="3">
        <v>47.058823529412003</v>
      </c>
      <c r="K677" s="3">
        <v>34.224598930481001</v>
      </c>
      <c r="L677" s="3">
        <v>8.0213903743320003</v>
      </c>
      <c r="M677" s="8">
        <v>0.53475935828900001</v>
      </c>
    </row>
    <row r="678" spans="3:13" ht="24" x14ac:dyDescent="0.2">
      <c r="C678" s="92"/>
      <c r="D678" s="87"/>
      <c r="E678" s="1" t="s">
        <v>128</v>
      </c>
      <c r="F678" s="2"/>
      <c r="G678" s="59">
        <v>1599</v>
      </c>
      <c r="H678" s="71" t="str">
        <f t="shared" si="15"/>
        <v xml:space="preserve"> </v>
      </c>
      <c r="I678" s="11">
        <v>12.820512820513001</v>
      </c>
      <c r="J678" s="3">
        <v>49.843652282676999</v>
      </c>
      <c r="K678" s="3">
        <v>27.204502814259001</v>
      </c>
      <c r="L678" s="3">
        <v>9.6935584740460001</v>
      </c>
      <c r="M678" s="8">
        <v>0.43777360850500002</v>
      </c>
    </row>
    <row r="679" spans="3:13" ht="24" x14ac:dyDescent="0.2">
      <c r="C679" s="92"/>
      <c r="D679" s="87"/>
      <c r="E679" s="1" t="s">
        <v>129</v>
      </c>
      <c r="F679" s="2"/>
      <c r="G679" s="59">
        <v>1199</v>
      </c>
      <c r="H679" s="71" t="str">
        <f t="shared" si="15"/>
        <v xml:space="preserve"> </v>
      </c>
      <c r="I679" s="11">
        <v>13.928273561300999</v>
      </c>
      <c r="J679" s="3">
        <v>48.206839032527</v>
      </c>
      <c r="K679" s="3">
        <v>27.773144286906</v>
      </c>
      <c r="L679" s="3">
        <v>9.7581317764800009</v>
      </c>
      <c r="M679" s="8">
        <v>0.33361134278600002</v>
      </c>
    </row>
    <row r="680" spans="3:13" ht="24" x14ac:dyDescent="0.2">
      <c r="C680" s="92"/>
      <c r="D680" s="87"/>
      <c r="E680" s="1" t="s">
        <v>130</v>
      </c>
      <c r="F680" s="2"/>
      <c r="G680" s="59">
        <v>950</v>
      </c>
      <c r="H680" s="71" t="str">
        <f t="shared" si="15"/>
        <v xml:space="preserve"> </v>
      </c>
      <c r="I680" s="11">
        <v>6.2105263157890001</v>
      </c>
      <c r="J680" s="3">
        <v>60.631578947367998</v>
      </c>
      <c r="K680" s="3">
        <v>28.842105263158</v>
      </c>
      <c r="L680" s="3">
        <v>3.7894736842109999</v>
      </c>
      <c r="M680" s="8">
        <v>0.52631578947400004</v>
      </c>
    </row>
    <row r="681" spans="3:13" x14ac:dyDescent="0.2">
      <c r="C681" s="92"/>
      <c r="D681" s="87"/>
      <c r="E681" s="1" t="s">
        <v>131</v>
      </c>
      <c r="F681" s="2"/>
      <c r="G681" s="59">
        <v>424</v>
      </c>
      <c r="H681" s="71" t="str">
        <f t="shared" si="15"/>
        <v xml:space="preserve"> </v>
      </c>
      <c r="I681" s="11">
        <v>17.452830188678998</v>
      </c>
      <c r="J681" s="3">
        <v>43.632075471698002</v>
      </c>
      <c r="K681" s="3">
        <v>33.018867924528003</v>
      </c>
      <c r="L681" s="3">
        <v>5.4245283018870003</v>
      </c>
      <c r="M681" s="8">
        <v>0.47169811320799998</v>
      </c>
    </row>
    <row r="682" spans="3:13" ht="24" x14ac:dyDescent="0.2">
      <c r="C682" s="92"/>
      <c r="D682" s="87"/>
      <c r="E682" s="1" t="s">
        <v>132</v>
      </c>
      <c r="F682" s="2"/>
      <c r="G682" s="59">
        <v>213</v>
      </c>
      <c r="H682" s="71" t="str">
        <f t="shared" si="15"/>
        <v xml:space="preserve"> </v>
      </c>
      <c r="I682" s="11">
        <v>9.8591549295770005</v>
      </c>
      <c r="J682" s="3">
        <v>46.478873239437</v>
      </c>
      <c r="K682" s="3">
        <v>30.985915492958</v>
      </c>
      <c r="L682" s="3">
        <v>12.676056338027999</v>
      </c>
      <c r="M682" s="14">
        <v>0</v>
      </c>
    </row>
    <row r="683" spans="3:13" ht="24" x14ac:dyDescent="0.2">
      <c r="C683" s="92"/>
      <c r="D683" s="87"/>
      <c r="E683" s="1" t="s">
        <v>133</v>
      </c>
      <c r="F683" s="2"/>
      <c r="G683" s="59">
        <v>214</v>
      </c>
      <c r="H683" s="71" t="str">
        <f t="shared" si="15"/>
        <v xml:space="preserve"> </v>
      </c>
      <c r="I683" s="11">
        <v>20.093457943924999</v>
      </c>
      <c r="J683" s="3">
        <v>47.663551401869</v>
      </c>
      <c r="K683" s="3">
        <v>21.96261682243</v>
      </c>
      <c r="L683" s="3">
        <v>9.8130841121499994</v>
      </c>
      <c r="M683" s="8">
        <v>0.46728971962600002</v>
      </c>
    </row>
    <row r="684" spans="3:13" ht="24" x14ac:dyDescent="0.2">
      <c r="C684" s="92"/>
      <c r="D684" s="87"/>
      <c r="E684" s="1" t="s">
        <v>134</v>
      </c>
      <c r="F684" s="2"/>
      <c r="G684" s="59">
        <v>15</v>
      </c>
      <c r="H684" s="71" t="str">
        <f t="shared" si="15"/>
        <v>*</v>
      </c>
      <c r="I684" s="11">
        <v>6.666666666667</v>
      </c>
      <c r="J684" s="3">
        <v>53.333333333333002</v>
      </c>
      <c r="K684" s="3">
        <v>20</v>
      </c>
      <c r="L684" s="3">
        <v>20</v>
      </c>
      <c r="M684" s="14">
        <v>0</v>
      </c>
    </row>
    <row r="685" spans="3:13" ht="24" x14ac:dyDescent="0.2">
      <c r="C685" s="92"/>
      <c r="D685" s="87"/>
      <c r="E685" s="1" t="s">
        <v>135</v>
      </c>
      <c r="F685" s="2"/>
      <c r="G685" s="59">
        <v>587</v>
      </c>
      <c r="H685" s="71" t="str">
        <f t="shared" si="15"/>
        <v xml:space="preserve"> </v>
      </c>
      <c r="I685" s="11">
        <v>10.902896081772001</v>
      </c>
      <c r="J685" s="3">
        <v>52.640545144804001</v>
      </c>
      <c r="K685" s="3">
        <v>26.916524701874</v>
      </c>
      <c r="L685" s="3">
        <v>9.0289608177169995</v>
      </c>
      <c r="M685" s="8">
        <v>0.51107325383299995</v>
      </c>
    </row>
    <row r="686" spans="3:13" x14ac:dyDescent="0.2">
      <c r="C686" s="92"/>
      <c r="D686" s="87"/>
      <c r="E686" s="1" t="s">
        <v>136</v>
      </c>
      <c r="F686" s="2"/>
      <c r="G686" s="59">
        <v>63</v>
      </c>
      <c r="H686" s="71" t="str">
        <f t="shared" si="15"/>
        <v xml:space="preserve"> </v>
      </c>
      <c r="I686" s="11">
        <v>4.7619047619049999</v>
      </c>
      <c r="J686" s="3">
        <v>46.031746031746003</v>
      </c>
      <c r="K686" s="3">
        <v>22.222222222222001</v>
      </c>
      <c r="L686" s="3">
        <v>26.984126984126998</v>
      </c>
      <c r="M686" s="14">
        <v>0</v>
      </c>
    </row>
    <row r="687" spans="3:13" x14ac:dyDescent="0.2">
      <c r="C687" s="92"/>
      <c r="D687" s="87"/>
      <c r="E687" s="1" t="s">
        <v>137</v>
      </c>
      <c r="F687" s="2"/>
      <c r="G687" s="59">
        <v>290</v>
      </c>
      <c r="H687" s="71" t="str">
        <f t="shared" si="15"/>
        <v xml:space="preserve"> </v>
      </c>
      <c r="I687" s="11">
        <v>22.068965517241001</v>
      </c>
      <c r="J687" s="3">
        <v>33.103448275862</v>
      </c>
      <c r="K687" s="3">
        <v>23.793103448276</v>
      </c>
      <c r="L687" s="3">
        <v>20.344827586207</v>
      </c>
      <c r="M687" s="8">
        <v>0.68965517241399998</v>
      </c>
    </row>
    <row r="688" spans="3:13" x14ac:dyDescent="0.2">
      <c r="C688" s="92"/>
      <c r="D688" s="87"/>
      <c r="E688" s="1" t="s">
        <v>22</v>
      </c>
      <c r="F688" s="2"/>
      <c r="G688" s="59">
        <v>42</v>
      </c>
      <c r="H688" s="71" t="str">
        <f t="shared" si="15"/>
        <v>*</v>
      </c>
      <c r="I688" s="11">
        <v>26.190476190476002</v>
      </c>
      <c r="J688" s="3">
        <v>35.714285714286</v>
      </c>
      <c r="K688" s="3">
        <v>21.428571428571001</v>
      </c>
      <c r="L688" s="3">
        <v>14.285714285714</v>
      </c>
      <c r="M688" s="8">
        <v>2.3809523809519999</v>
      </c>
    </row>
    <row r="689" spans="2:17" ht="24" x14ac:dyDescent="0.2">
      <c r="C689" s="92"/>
      <c r="D689" s="87"/>
      <c r="E689" s="1" t="s">
        <v>138</v>
      </c>
      <c r="F689" s="2"/>
      <c r="G689" s="59">
        <v>246</v>
      </c>
      <c r="H689" s="71" t="str">
        <f t="shared" si="15"/>
        <v xml:space="preserve"> </v>
      </c>
      <c r="I689" s="11">
        <v>11.788617886179001</v>
      </c>
      <c r="J689" s="3">
        <v>45.934959349593001</v>
      </c>
      <c r="K689" s="3">
        <v>26.829268292683</v>
      </c>
      <c r="L689" s="3">
        <v>14.634146341463</v>
      </c>
      <c r="M689" s="8">
        <v>0.81300813008100004</v>
      </c>
    </row>
    <row r="690" spans="2:17" ht="24" x14ac:dyDescent="0.2">
      <c r="C690" s="92"/>
      <c r="D690" s="87"/>
      <c r="E690" s="1" t="s">
        <v>139</v>
      </c>
      <c r="F690" s="2"/>
      <c r="G690" s="59">
        <v>248</v>
      </c>
      <c r="H690" s="71" t="str">
        <f t="shared" ref="H690:H692" si="16">IF(G690&lt;49,"*"," ")</f>
        <v xml:space="preserve"> </v>
      </c>
      <c r="I690" s="11">
        <v>11.693548387097</v>
      </c>
      <c r="J690" s="3">
        <v>43.951612903226</v>
      </c>
      <c r="K690" s="3">
        <v>36.693548387097003</v>
      </c>
      <c r="L690" s="3">
        <v>7.2580645161290001</v>
      </c>
      <c r="M690" s="8">
        <v>0.40322580645200001</v>
      </c>
    </row>
    <row r="691" spans="2:17" ht="24" x14ac:dyDescent="0.2">
      <c r="C691" s="92"/>
      <c r="D691" s="87"/>
      <c r="E691" s="1" t="s">
        <v>140</v>
      </c>
      <c r="F691" s="2"/>
      <c r="G691" s="59">
        <v>1582</v>
      </c>
      <c r="H691" s="71" t="str">
        <f t="shared" si="16"/>
        <v xml:space="preserve"> </v>
      </c>
      <c r="I691" s="11">
        <v>11.820480404551001</v>
      </c>
      <c r="J691" s="3">
        <v>51.706700379266998</v>
      </c>
      <c r="K691" s="3">
        <v>27.812895069532001</v>
      </c>
      <c r="L691" s="3">
        <v>8.154235145386</v>
      </c>
      <c r="M691" s="8">
        <v>0.50568900126399996</v>
      </c>
    </row>
    <row r="692" spans="2:17" ht="24" x14ac:dyDescent="0.2">
      <c r="C692" s="93"/>
      <c r="D692" s="88"/>
      <c r="E692" s="27" t="s">
        <v>141</v>
      </c>
      <c r="F692" s="30"/>
      <c r="G692" s="60">
        <v>414</v>
      </c>
      <c r="H692" s="72" t="str">
        <f t="shared" si="16"/>
        <v xml:space="preserve"> </v>
      </c>
      <c r="I692" s="35">
        <v>14.975845410628001</v>
      </c>
      <c r="J692" s="16">
        <v>47.342995169082002</v>
      </c>
      <c r="K692" s="16">
        <v>26.328502415458999</v>
      </c>
      <c r="L692" s="16">
        <v>11.111111111111001</v>
      </c>
      <c r="M692" s="36">
        <v>0.24154589371999999</v>
      </c>
    </row>
    <row r="693" spans="2:17" x14ac:dyDescent="0.2">
      <c r="G693" s="61"/>
      <c r="H693" s="73"/>
    </row>
    <row r="694" spans="2:17" x14ac:dyDescent="0.2">
      <c r="B694" s="22" t="str">
        <f xml:space="preserve"> HYPERLINK("#'目次'!B12", "[6]")</f>
        <v>[6]</v>
      </c>
      <c r="C694" s="17" t="s">
        <v>184</v>
      </c>
      <c r="G694" s="61"/>
      <c r="H694" s="73"/>
    </row>
    <row r="695" spans="2:17" x14ac:dyDescent="0.2">
      <c r="G695" s="61"/>
      <c r="H695" s="73"/>
    </row>
    <row r="696" spans="2:17" x14ac:dyDescent="0.2">
      <c r="G696" s="61"/>
      <c r="H696" s="73"/>
    </row>
    <row r="697" spans="2:17" x14ac:dyDescent="0.2">
      <c r="C697" s="17" t="s">
        <v>12</v>
      </c>
      <c r="G697" s="61"/>
      <c r="H697" s="73"/>
    </row>
    <row r="698" spans="2:17" ht="24" x14ac:dyDescent="0.2">
      <c r="C698" s="82"/>
      <c r="D698" s="83"/>
      <c r="E698" s="83"/>
      <c r="F698" s="83"/>
      <c r="G698" s="55" t="s">
        <v>13</v>
      </c>
      <c r="H698" s="68"/>
      <c r="I698" s="20" t="s">
        <v>185</v>
      </c>
      <c r="J698" s="10" t="s">
        <v>186</v>
      </c>
      <c r="K698" s="10" t="s">
        <v>187</v>
      </c>
      <c r="L698" s="10" t="s">
        <v>188</v>
      </c>
      <c r="M698" s="10" t="s">
        <v>189</v>
      </c>
      <c r="N698" s="10" t="s">
        <v>190</v>
      </c>
      <c r="O698" s="10" t="s">
        <v>191</v>
      </c>
      <c r="P698" s="10" t="s">
        <v>32</v>
      </c>
      <c r="Q698" s="23" t="s">
        <v>22</v>
      </c>
    </row>
    <row r="699" spans="2:17" x14ac:dyDescent="0.2">
      <c r="C699" s="84"/>
      <c r="D699" s="85"/>
      <c r="E699" s="85"/>
      <c r="F699" s="85"/>
      <c r="G699" s="56"/>
      <c r="H699" s="69"/>
      <c r="I699" s="24"/>
      <c r="J699" s="9"/>
      <c r="K699" s="9"/>
      <c r="L699" s="9"/>
      <c r="M699" s="9"/>
      <c r="N699" s="9"/>
      <c r="O699" s="9"/>
      <c r="P699" s="9"/>
      <c r="Q699" s="21"/>
    </row>
    <row r="700" spans="2:17" x14ac:dyDescent="0.2">
      <c r="C700" s="28"/>
      <c r="D700" s="29"/>
      <c r="E700" s="32" t="s">
        <v>13</v>
      </c>
      <c r="F700" s="31"/>
      <c r="G700" s="57">
        <v>2435</v>
      </c>
      <c r="H700" s="66" t="str">
        <f t="shared" ref="H700:H763" si="17">IF(G700&lt;49,"*"," ")</f>
        <v xml:space="preserve"> </v>
      </c>
      <c r="I700" s="15">
        <v>15.112936344969</v>
      </c>
      <c r="J700" s="15">
        <v>65.338809034907996</v>
      </c>
      <c r="K700" s="15">
        <v>6.2012320328539996</v>
      </c>
      <c r="L700" s="15">
        <v>36.303901437371998</v>
      </c>
      <c r="M700" s="15">
        <v>7.8439425051329996</v>
      </c>
      <c r="N700" s="15">
        <v>9.8151950718690006</v>
      </c>
      <c r="O700" s="15">
        <v>2.3819301848049999</v>
      </c>
      <c r="P700" s="15">
        <v>1.314168377823</v>
      </c>
      <c r="Q700" s="34">
        <v>2.0533880903489998</v>
      </c>
    </row>
    <row r="701" spans="2:17" x14ac:dyDescent="0.2">
      <c r="C701" s="89" t="s">
        <v>16</v>
      </c>
      <c r="D701" s="86" t="s">
        <v>17</v>
      </c>
      <c r="E701" s="6" t="s">
        <v>18</v>
      </c>
      <c r="F701" s="5"/>
      <c r="G701" s="58">
        <v>344</v>
      </c>
      <c r="H701" s="70" t="str">
        <f t="shared" si="17"/>
        <v xml:space="preserve"> </v>
      </c>
      <c r="I701" s="12">
        <v>11.918604651162999</v>
      </c>
      <c r="J701" s="4">
        <v>68.023255813953</v>
      </c>
      <c r="K701" s="4">
        <v>5.2325581395349996</v>
      </c>
      <c r="L701" s="4">
        <v>37.5</v>
      </c>
      <c r="M701" s="4">
        <v>12.5</v>
      </c>
      <c r="N701" s="4">
        <v>13.081395348837001</v>
      </c>
      <c r="O701" s="4">
        <v>1.4534883720930001</v>
      </c>
      <c r="P701" s="4">
        <v>0.87209302325600002</v>
      </c>
      <c r="Q701" s="13">
        <v>0.87209302325600002</v>
      </c>
    </row>
    <row r="702" spans="2:17" x14ac:dyDescent="0.2">
      <c r="C702" s="90"/>
      <c r="D702" s="87"/>
      <c r="E702" s="1" t="s">
        <v>19</v>
      </c>
      <c r="F702" s="2"/>
      <c r="G702" s="59">
        <v>1502</v>
      </c>
      <c r="H702" s="71" t="str">
        <f t="shared" si="17"/>
        <v xml:space="preserve"> </v>
      </c>
      <c r="I702" s="11">
        <v>13.249001331558</v>
      </c>
      <c r="J702" s="3">
        <v>68.442077230359999</v>
      </c>
      <c r="K702" s="3">
        <v>6.5912117177100003</v>
      </c>
      <c r="L702" s="3">
        <v>36.950732356857998</v>
      </c>
      <c r="M702" s="3">
        <v>7.6564580559250004</v>
      </c>
      <c r="N702" s="3">
        <v>10.386151797603</v>
      </c>
      <c r="O702" s="3">
        <v>2.3968042609850002</v>
      </c>
      <c r="P702" s="3">
        <v>0.99866844207700001</v>
      </c>
      <c r="Q702" s="8">
        <v>2.2636484687079999</v>
      </c>
    </row>
    <row r="703" spans="2:17" x14ac:dyDescent="0.2">
      <c r="C703" s="90"/>
      <c r="D703" s="87"/>
      <c r="E703" s="1" t="s">
        <v>20</v>
      </c>
      <c r="F703" s="2"/>
      <c r="G703" s="59">
        <v>465</v>
      </c>
      <c r="H703" s="71" t="str">
        <f t="shared" si="17"/>
        <v xml:space="preserve"> </v>
      </c>
      <c r="I703" s="11">
        <v>21.290322580645</v>
      </c>
      <c r="J703" s="3">
        <v>57.419354838709999</v>
      </c>
      <c r="K703" s="3">
        <v>5.3763440860219998</v>
      </c>
      <c r="L703" s="3">
        <v>33.978494623655997</v>
      </c>
      <c r="M703" s="3">
        <v>5.1612903225810003</v>
      </c>
      <c r="N703" s="3">
        <v>6.4516129032259997</v>
      </c>
      <c r="O703" s="3">
        <v>2.795698924731</v>
      </c>
      <c r="P703" s="3">
        <v>2.1505376344089999</v>
      </c>
      <c r="Q703" s="8">
        <v>1.935483870968</v>
      </c>
    </row>
    <row r="704" spans="2:17" x14ac:dyDescent="0.2">
      <c r="C704" s="90"/>
      <c r="D704" s="87"/>
      <c r="E704" s="1" t="s">
        <v>21</v>
      </c>
      <c r="F704" s="2"/>
      <c r="G704" s="59">
        <v>107</v>
      </c>
      <c r="H704" s="71" t="str">
        <f t="shared" si="17"/>
        <v xml:space="preserve"> </v>
      </c>
      <c r="I704" s="11">
        <v>24.299065420561</v>
      </c>
      <c r="J704" s="3">
        <v>51.401869158879002</v>
      </c>
      <c r="K704" s="3">
        <v>7.4766355140189997</v>
      </c>
      <c r="L704" s="3">
        <v>33.644859813083997</v>
      </c>
      <c r="M704" s="3">
        <v>5.6074766355139998</v>
      </c>
      <c r="N704" s="3">
        <v>5.6074766355139998</v>
      </c>
      <c r="O704" s="3">
        <v>1.869158878505</v>
      </c>
      <c r="P704" s="3">
        <v>2.8037383177569999</v>
      </c>
      <c r="Q704" s="8">
        <v>3.7383177570089998</v>
      </c>
    </row>
    <row r="705" spans="3:17" x14ac:dyDescent="0.2">
      <c r="C705" s="90"/>
      <c r="D705" s="87"/>
      <c r="E705" s="1" t="s">
        <v>22</v>
      </c>
      <c r="F705" s="2"/>
      <c r="G705" s="59">
        <v>17</v>
      </c>
      <c r="H705" s="71" t="str">
        <f t="shared" si="17"/>
        <v>*</v>
      </c>
      <c r="I705" s="11">
        <v>17.647058823529001</v>
      </c>
      <c r="J705" s="3">
        <v>41.176470588234999</v>
      </c>
      <c r="K705" s="3">
        <v>5.8823529411760003</v>
      </c>
      <c r="L705" s="3">
        <v>35.294117647058997</v>
      </c>
      <c r="M705" s="3">
        <v>17.647058823529001</v>
      </c>
      <c r="N705" s="3">
        <v>11.764705882353001</v>
      </c>
      <c r="O705" s="3">
        <v>11.764705882353001</v>
      </c>
      <c r="P705" s="3">
        <v>5.8823529411760003</v>
      </c>
      <c r="Q705" s="14">
        <v>0</v>
      </c>
    </row>
    <row r="706" spans="3:17" x14ac:dyDescent="0.2">
      <c r="C706" s="91" t="s">
        <v>23</v>
      </c>
      <c r="D706" s="86" t="s">
        <v>17</v>
      </c>
      <c r="E706" s="6" t="s">
        <v>24</v>
      </c>
      <c r="F706" s="5"/>
      <c r="G706" s="58">
        <v>383</v>
      </c>
      <c r="H706" s="70" t="str">
        <f t="shared" si="17"/>
        <v xml:space="preserve"> </v>
      </c>
      <c r="I706" s="12">
        <v>12.793733681461999</v>
      </c>
      <c r="J706" s="4">
        <v>62.402088772846</v>
      </c>
      <c r="K706" s="4">
        <v>7.5718015665799996</v>
      </c>
      <c r="L706" s="4">
        <v>43.342036553524999</v>
      </c>
      <c r="M706" s="4">
        <v>11.488250652742</v>
      </c>
      <c r="N706" s="4">
        <v>16.710182767624001</v>
      </c>
      <c r="O706" s="4">
        <v>2.0887728459530002</v>
      </c>
      <c r="P706" s="4">
        <v>0.52219321148800002</v>
      </c>
      <c r="Q706" s="13">
        <v>2.3498694516969998</v>
      </c>
    </row>
    <row r="707" spans="3:17" x14ac:dyDescent="0.2">
      <c r="C707" s="90"/>
      <c r="D707" s="87"/>
      <c r="E707" s="1" t="s">
        <v>25</v>
      </c>
      <c r="F707" s="2"/>
      <c r="G707" s="59">
        <v>333</v>
      </c>
      <c r="H707" s="71" t="str">
        <f t="shared" si="17"/>
        <v xml:space="preserve"> </v>
      </c>
      <c r="I707" s="11">
        <v>11.411411411411001</v>
      </c>
      <c r="J707" s="3">
        <v>68.168168168167995</v>
      </c>
      <c r="K707" s="3">
        <v>7.5075075075080004</v>
      </c>
      <c r="L707" s="3">
        <v>43.243243243243001</v>
      </c>
      <c r="M707" s="3">
        <v>12.312312312312001</v>
      </c>
      <c r="N707" s="3">
        <v>15.615615615616001</v>
      </c>
      <c r="O707" s="3">
        <v>2.4024024024020001</v>
      </c>
      <c r="P707" s="3">
        <v>0.90090090090099995</v>
      </c>
      <c r="Q707" s="8">
        <v>1.201201201201</v>
      </c>
    </row>
    <row r="708" spans="3:17" ht="24" x14ac:dyDescent="0.2">
      <c r="C708" s="90"/>
      <c r="D708" s="87"/>
      <c r="E708" s="1" t="s">
        <v>26</v>
      </c>
      <c r="F708" s="2"/>
      <c r="G708" s="59">
        <v>464</v>
      </c>
      <c r="H708" s="71" t="str">
        <f t="shared" si="17"/>
        <v xml:space="preserve"> </v>
      </c>
      <c r="I708" s="11">
        <v>13.577586206896999</v>
      </c>
      <c r="J708" s="3">
        <v>66.810344827585993</v>
      </c>
      <c r="K708" s="3">
        <v>7.1120689655170004</v>
      </c>
      <c r="L708" s="3">
        <v>40.301724137930997</v>
      </c>
      <c r="M708" s="3">
        <v>9.2672413793100006</v>
      </c>
      <c r="N708" s="3">
        <v>12.715517241379001</v>
      </c>
      <c r="O708" s="3">
        <v>3.663793103448</v>
      </c>
      <c r="P708" s="3">
        <v>1.0775862068969999</v>
      </c>
      <c r="Q708" s="8">
        <v>1.5086206896550001</v>
      </c>
    </row>
    <row r="709" spans="3:17" ht="24" x14ac:dyDescent="0.2">
      <c r="C709" s="90"/>
      <c r="D709" s="87"/>
      <c r="E709" s="1" t="s">
        <v>27</v>
      </c>
      <c r="F709" s="2"/>
      <c r="G709" s="59">
        <v>163</v>
      </c>
      <c r="H709" s="71" t="str">
        <f t="shared" si="17"/>
        <v xml:space="preserve"> </v>
      </c>
      <c r="I709" s="11">
        <v>13.496932515337001</v>
      </c>
      <c r="J709" s="3">
        <v>61.963190184048997</v>
      </c>
      <c r="K709" s="3">
        <v>4.2944785276069997</v>
      </c>
      <c r="L709" s="3">
        <v>46.01226993865</v>
      </c>
      <c r="M709" s="3">
        <v>13.496932515337001</v>
      </c>
      <c r="N709" s="3">
        <v>15.950920245399001</v>
      </c>
      <c r="O709" s="3">
        <v>3.6809815950920002</v>
      </c>
      <c r="P709" s="3">
        <v>1.2269938650309999</v>
      </c>
      <c r="Q709" s="8">
        <v>0.61349693251500004</v>
      </c>
    </row>
    <row r="710" spans="3:17" x14ac:dyDescent="0.2">
      <c r="C710" s="90"/>
      <c r="D710" s="87"/>
      <c r="E710" s="1" t="s">
        <v>28</v>
      </c>
      <c r="F710" s="2"/>
      <c r="G710" s="59">
        <v>161</v>
      </c>
      <c r="H710" s="71" t="str">
        <f t="shared" si="17"/>
        <v xml:space="preserve"> </v>
      </c>
      <c r="I710" s="11">
        <v>16.770186335403999</v>
      </c>
      <c r="J710" s="3">
        <v>58.385093167702003</v>
      </c>
      <c r="K710" s="3">
        <v>4.3478260869570002</v>
      </c>
      <c r="L710" s="3">
        <v>39.751552795031003</v>
      </c>
      <c r="M710" s="3">
        <v>12.422360248446999</v>
      </c>
      <c r="N710" s="3">
        <v>16.149068322981002</v>
      </c>
      <c r="O710" s="3">
        <v>4.3478260869570002</v>
      </c>
      <c r="P710" s="3">
        <v>1.242236024845</v>
      </c>
      <c r="Q710" s="8">
        <v>1.8633540372670001</v>
      </c>
    </row>
    <row r="711" spans="3:17" x14ac:dyDescent="0.2">
      <c r="C711" s="90"/>
      <c r="D711" s="87"/>
      <c r="E711" s="1" t="s">
        <v>29</v>
      </c>
      <c r="F711" s="2"/>
      <c r="G711" s="59">
        <v>1174</v>
      </c>
      <c r="H711" s="71" t="str">
        <f t="shared" si="17"/>
        <v xml:space="preserve"> </v>
      </c>
      <c r="I711" s="11">
        <v>12.010221465077001</v>
      </c>
      <c r="J711" s="3">
        <v>68.909710391822998</v>
      </c>
      <c r="K711" s="3">
        <v>6.5587734241910001</v>
      </c>
      <c r="L711" s="3">
        <v>39.948892674616999</v>
      </c>
      <c r="M711" s="3">
        <v>9.54003407155</v>
      </c>
      <c r="N711" s="3">
        <v>12.265758091993</v>
      </c>
      <c r="O711" s="3">
        <v>2.5553662691649999</v>
      </c>
      <c r="P711" s="3">
        <v>0.93696763202699995</v>
      </c>
      <c r="Q711" s="8">
        <v>1.9591141396930001</v>
      </c>
    </row>
    <row r="712" spans="3:17" x14ac:dyDescent="0.2">
      <c r="C712" s="90"/>
      <c r="D712" s="87"/>
      <c r="E712" s="1" t="s">
        <v>30</v>
      </c>
      <c r="F712" s="2"/>
      <c r="G712" s="59">
        <v>1349</v>
      </c>
      <c r="H712" s="71" t="str">
        <f t="shared" si="17"/>
        <v xml:space="preserve"> </v>
      </c>
      <c r="I712" s="11">
        <v>11.786508524833</v>
      </c>
      <c r="J712" s="3">
        <v>69.088213491475003</v>
      </c>
      <c r="K712" s="3">
        <v>7.4128984432909997</v>
      </c>
      <c r="L712" s="3">
        <v>39.807264640474003</v>
      </c>
      <c r="M712" s="3">
        <v>9.8591549295770005</v>
      </c>
      <c r="N712" s="3">
        <v>12.379540400297</v>
      </c>
      <c r="O712" s="3">
        <v>2.0756115641220001</v>
      </c>
      <c r="P712" s="3">
        <v>0.444773906597</v>
      </c>
      <c r="Q712" s="8">
        <v>1.704966641957</v>
      </c>
    </row>
    <row r="713" spans="3:17" x14ac:dyDescent="0.2">
      <c r="C713" s="90"/>
      <c r="D713" s="87"/>
      <c r="E713" s="1" t="s">
        <v>31</v>
      </c>
      <c r="F713" s="2"/>
      <c r="G713" s="59">
        <v>2034</v>
      </c>
      <c r="H713" s="71" t="str">
        <f t="shared" si="17"/>
        <v xml:space="preserve"> </v>
      </c>
      <c r="I713" s="11">
        <v>14.552605703048</v>
      </c>
      <c r="J713" s="3">
        <v>67.010816125860003</v>
      </c>
      <c r="K713" s="3">
        <v>6.6371681415930004</v>
      </c>
      <c r="L713" s="3">
        <v>36.234021632252002</v>
      </c>
      <c r="M713" s="3">
        <v>7.620452310718</v>
      </c>
      <c r="N713" s="3">
        <v>9.7836774827929993</v>
      </c>
      <c r="O713" s="3">
        <v>2.3598820058999999</v>
      </c>
      <c r="P713" s="3">
        <v>0.78662733529999995</v>
      </c>
      <c r="Q713" s="8">
        <v>2.1632251720750002</v>
      </c>
    </row>
    <row r="714" spans="3:17" x14ac:dyDescent="0.2">
      <c r="C714" s="90"/>
      <c r="D714" s="87"/>
      <c r="E714" s="1" t="s">
        <v>32</v>
      </c>
      <c r="F714" s="2"/>
      <c r="G714" s="59">
        <v>68</v>
      </c>
      <c r="H714" s="71" t="str">
        <f t="shared" si="17"/>
        <v xml:space="preserve"> </v>
      </c>
      <c r="I714" s="11">
        <v>25</v>
      </c>
      <c r="J714" s="3">
        <v>30.882352941175998</v>
      </c>
      <c r="K714" s="7">
        <v>0</v>
      </c>
      <c r="L714" s="3">
        <v>44.117647058823998</v>
      </c>
      <c r="M714" s="3">
        <v>17.647058823529001</v>
      </c>
      <c r="N714" s="3">
        <v>13.235294117646999</v>
      </c>
      <c r="O714" s="3">
        <v>2.9411764705880001</v>
      </c>
      <c r="P714" s="3">
        <v>10.294117647059</v>
      </c>
      <c r="Q714" s="8">
        <v>2.9411764705880001</v>
      </c>
    </row>
    <row r="715" spans="3:17" x14ac:dyDescent="0.2">
      <c r="C715" s="90"/>
      <c r="D715" s="87"/>
      <c r="E715" s="1" t="s">
        <v>22</v>
      </c>
      <c r="F715" s="2"/>
      <c r="G715" s="59">
        <v>17</v>
      </c>
      <c r="H715" s="71" t="str">
        <f t="shared" si="17"/>
        <v>*</v>
      </c>
      <c r="I715" s="11">
        <v>17.647058823529001</v>
      </c>
      <c r="J715" s="3">
        <v>23.529411764706001</v>
      </c>
      <c r="K715" s="7">
        <v>0</v>
      </c>
      <c r="L715" s="3">
        <v>29.411764705882</v>
      </c>
      <c r="M715" s="3">
        <v>17.647058823529001</v>
      </c>
      <c r="N715" s="3">
        <v>17.647058823529001</v>
      </c>
      <c r="O715" s="3">
        <v>5.8823529411760003</v>
      </c>
      <c r="P715" s="3">
        <v>11.764705882353001</v>
      </c>
      <c r="Q715" s="8">
        <v>11.764705882353001</v>
      </c>
    </row>
    <row r="716" spans="3:17" x14ac:dyDescent="0.2">
      <c r="C716" s="91" t="s">
        <v>33</v>
      </c>
      <c r="D716" s="86" t="s">
        <v>17</v>
      </c>
      <c r="E716" s="6" t="s">
        <v>34</v>
      </c>
      <c r="F716" s="5"/>
      <c r="G716" s="58">
        <v>120</v>
      </c>
      <c r="H716" s="70" t="str">
        <f t="shared" si="17"/>
        <v xml:space="preserve"> </v>
      </c>
      <c r="I716" s="12">
        <v>9.166666666667</v>
      </c>
      <c r="J716" s="4">
        <v>65</v>
      </c>
      <c r="K716" s="4">
        <v>8.333333333333</v>
      </c>
      <c r="L716" s="4">
        <v>43.333333333333002</v>
      </c>
      <c r="M716" s="4">
        <v>12.5</v>
      </c>
      <c r="N716" s="4">
        <v>12.5</v>
      </c>
      <c r="O716" s="4">
        <v>1.666666666667</v>
      </c>
      <c r="P716" s="4">
        <v>1.666666666667</v>
      </c>
      <c r="Q716" s="13">
        <v>0.83333333333299997</v>
      </c>
    </row>
    <row r="717" spans="3:17" x14ac:dyDescent="0.2">
      <c r="C717" s="90"/>
      <c r="D717" s="87"/>
      <c r="E717" s="1" t="s">
        <v>35</v>
      </c>
      <c r="F717" s="2"/>
      <c r="G717" s="59">
        <v>932</v>
      </c>
      <c r="H717" s="71" t="str">
        <f t="shared" si="17"/>
        <v xml:space="preserve"> </v>
      </c>
      <c r="I717" s="11">
        <v>12.768240343347999</v>
      </c>
      <c r="J717" s="3">
        <v>67.918454935621995</v>
      </c>
      <c r="K717" s="3">
        <v>6.9742489270389996</v>
      </c>
      <c r="L717" s="3">
        <v>39.699570815450997</v>
      </c>
      <c r="M717" s="3">
        <v>8.6909871244639998</v>
      </c>
      <c r="N717" s="3">
        <v>12.44635193133</v>
      </c>
      <c r="O717" s="3">
        <v>1.716738197425</v>
      </c>
      <c r="P717" s="3">
        <v>0.64377682403400005</v>
      </c>
      <c r="Q717" s="8">
        <v>1.931330472103</v>
      </c>
    </row>
    <row r="718" spans="3:17" x14ac:dyDescent="0.2">
      <c r="C718" s="90"/>
      <c r="D718" s="87"/>
      <c r="E718" s="1" t="s">
        <v>36</v>
      </c>
      <c r="F718" s="2"/>
      <c r="G718" s="59">
        <v>854</v>
      </c>
      <c r="H718" s="71" t="str">
        <f t="shared" si="17"/>
        <v xml:space="preserve"> </v>
      </c>
      <c r="I718" s="11">
        <v>14.519906323184999</v>
      </c>
      <c r="J718" s="3">
        <v>68.149882903980995</v>
      </c>
      <c r="K718" s="3">
        <v>5.5035128805619999</v>
      </c>
      <c r="L718" s="3">
        <v>35.59718969555</v>
      </c>
      <c r="M718" s="3">
        <v>6.9086651053860004</v>
      </c>
      <c r="N718" s="3">
        <v>9.2505854800939993</v>
      </c>
      <c r="O718" s="3">
        <v>2.2248243559719998</v>
      </c>
      <c r="P718" s="3">
        <v>1.405152224824</v>
      </c>
      <c r="Q718" s="8">
        <v>1.990632318501</v>
      </c>
    </row>
    <row r="719" spans="3:17" ht="24" x14ac:dyDescent="0.2">
      <c r="C719" s="90"/>
      <c r="D719" s="87"/>
      <c r="E719" s="1" t="s">
        <v>37</v>
      </c>
      <c r="F719" s="2"/>
      <c r="G719" s="59">
        <v>356</v>
      </c>
      <c r="H719" s="71" t="str">
        <f t="shared" si="17"/>
        <v xml:space="preserve"> </v>
      </c>
      <c r="I719" s="11">
        <v>20.786516853933001</v>
      </c>
      <c r="J719" s="3">
        <v>61.235955056180003</v>
      </c>
      <c r="K719" s="3">
        <v>5.8988764044939996</v>
      </c>
      <c r="L719" s="3">
        <v>29.494382022471999</v>
      </c>
      <c r="M719" s="3">
        <v>5.8988764044939996</v>
      </c>
      <c r="N719" s="3">
        <v>5.8988764044939996</v>
      </c>
      <c r="O719" s="3">
        <v>2.808988764045</v>
      </c>
      <c r="P719" s="3">
        <v>2.2471910112360001</v>
      </c>
      <c r="Q719" s="8">
        <v>2.808988764045</v>
      </c>
    </row>
    <row r="720" spans="3:17" x14ac:dyDescent="0.2">
      <c r="C720" s="90"/>
      <c r="D720" s="87"/>
      <c r="E720" s="1" t="s">
        <v>38</v>
      </c>
      <c r="F720" s="2"/>
      <c r="G720" s="59">
        <v>157</v>
      </c>
      <c r="H720" s="71" t="str">
        <f t="shared" si="17"/>
        <v xml:space="preserve"> </v>
      </c>
      <c r="I720" s="11">
        <v>23.566878980892</v>
      </c>
      <c r="J720" s="3">
        <v>47.133757961782997</v>
      </c>
      <c r="K720" s="3">
        <v>5.0955414012739997</v>
      </c>
      <c r="L720" s="3">
        <v>30.573248407643</v>
      </c>
      <c r="M720" s="3">
        <v>7.0063694267520003</v>
      </c>
      <c r="N720" s="3">
        <v>3.8216560509550002</v>
      </c>
      <c r="O720" s="3">
        <v>5.7324840764329998</v>
      </c>
      <c r="P720" s="3">
        <v>1.9108280254779999</v>
      </c>
      <c r="Q720" s="8">
        <v>2.5477707006369998</v>
      </c>
    </row>
    <row r="721" spans="3:17" x14ac:dyDescent="0.2">
      <c r="C721" s="90"/>
      <c r="D721" s="87"/>
      <c r="E721" s="1" t="s">
        <v>22</v>
      </c>
      <c r="F721" s="2"/>
      <c r="G721" s="59">
        <v>16</v>
      </c>
      <c r="H721" s="71" t="str">
        <f t="shared" si="17"/>
        <v>*</v>
      </c>
      <c r="I721" s="11">
        <v>18.75</v>
      </c>
      <c r="J721" s="3">
        <v>37.5</v>
      </c>
      <c r="K721" s="7">
        <v>0</v>
      </c>
      <c r="L721" s="3">
        <v>31.25</v>
      </c>
      <c r="M721" s="3">
        <v>25</v>
      </c>
      <c r="N721" s="3">
        <v>12.5</v>
      </c>
      <c r="O721" s="3">
        <v>12.5</v>
      </c>
      <c r="P721" s="3">
        <v>6.25</v>
      </c>
      <c r="Q721" s="14">
        <v>0</v>
      </c>
    </row>
    <row r="722" spans="3:17" x14ac:dyDescent="0.2">
      <c r="C722" s="91" t="s">
        <v>39</v>
      </c>
      <c r="D722" s="86" t="s">
        <v>17</v>
      </c>
      <c r="E722" s="6" t="s">
        <v>40</v>
      </c>
      <c r="F722" s="5"/>
      <c r="G722" s="58">
        <v>350</v>
      </c>
      <c r="H722" s="70" t="str">
        <f t="shared" si="17"/>
        <v xml:space="preserve"> </v>
      </c>
      <c r="I722" s="12">
        <v>12</v>
      </c>
      <c r="J722" s="4">
        <v>68</v>
      </c>
      <c r="K722" s="4">
        <v>5.4285714285709998</v>
      </c>
      <c r="L722" s="4">
        <v>40</v>
      </c>
      <c r="M722" s="4">
        <v>8.5714285714289993</v>
      </c>
      <c r="N722" s="4">
        <v>10.571428571428999</v>
      </c>
      <c r="O722" s="4">
        <v>2</v>
      </c>
      <c r="P722" s="4">
        <v>0.85714285714299998</v>
      </c>
      <c r="Q722" s="13">
        <v>2</v>
      </c>
    </row>
    <row r="723" spans="3:17" ht="24" x14ac:dyDescent="0.2">
      <c r="C723" s="90"/>
      <c r="D723" s="87"/>
      <c r="E723" s="1" t="s">
        <v>41</v>
      </c>
      <c r="F723" s="2"/>
      <c r="G723" s="59">
        <v>1147</v>
      </c>
      <c r="H723" s="71" t="str">
        <f t="shared" si="17"/>
        <v xml:space="preserve"> </v>
      </c>
      <c r="I723" s="11">
        <v>12.990409764602999</v>
      </c>
      <c r="J723" s="3">
        <v>70.444638186573997</v>
      </c>
      <c r="K723" s="3">
        <v>7.6721883173499998</v>
      </c>
      <c r="L723" s="3">
        <v>36.355710549259001</v>
      </c>
      <c r="M723" s="3">
        <v>6.8003487358330004</v>
      </c>
      <c r="N723" s="3">
        <v>9.7646033129899994</v>
      </c>
      <c r="O723" s="3">
        <v>2.3539668700959999</v>
      </c>
      <c r="P723" s="3">
        <v>0.69747166521399995</v>
      </c>
      <c r="Q723" s="8">
        <v>2.0924149956410001</v>
      </c>
    </row>
    <row r="724" spans="3:17" x14ac:dyDescent="0.2">
      <c r="C724" s="90"/>
      <c r="D724" s="87"/>
      <c r="E724" s="1" t="s">
        <v>42</v>
      </c>
      <c r="F724" s="2"/>
      <c r="G724" s="59">
        <v>816</v>
      </c>
      <c r="H724" s="71" t="str">
        <f t="shared" si="17"/>
        <v xml:space="preserve"> </v>
      </c>
      <c r="I724" s="11">
        <v>18.995098039216</v>
      </c>
      <c r="J724" s="3">
        <v>60.171568627451002</v>
      </c>
      <c r="K724" s="3">
        <v>5.147058823529</v>
      </c>
      <c r="L724" s="3">
        <v>34.313725490195999</v>
      </c>
      <c r="M724" s="3">
        <v>7.7205882352939996</v>
      </c>
      <c r="N724" s="3">
        <v>9.3137254901959992</v>
      </c>
      <c r="O724" s="3">
        <v>2.5735294117650001</v>
      </c>
      <c r="P724" s="3">
        <v>1.9607843137250001</v>
      </c>
      <c r="Q724" s="8">
        <v>1.838235294118</v>
      </c>
    </row>
    <row r="725" spans="3:17" x14ac:dyDescent="0.2">
      <c r="C725" s="90"/>
      <c r="D725" s="87"/>
      <c r="E725" s="1" t="s">
        <v>43</v>
      </c>
      <c r="F725" s="2"/>
      <c r="G725" s="59">
        <v>78</v>
      </c>
      <c r="H725" s="71" t="str">
        <f t="shared" si="17"/>
        <v xml:space="preserve"> </v>
      </c>
      <c r="I725" s="11">
        <v>19.230769230768999</v>
      </c>
      <c r="J725" s="3">
        <v>43.589743589744003</v>
      </c>
      <c r="K725" s="3">
        <v>1.2820512820509999</v>
      </c>
      <c r="L725" s="3">
        <v>39.74358974359</v>
      </c>
      <c r="M725" s="3">
        <v>15.384615384615</v>
      </c>
      <c r="N725" s="3">
        <v>12.820512820513001</v>
      </c>
      <c r="O725" s="3">
        <v>1.2820512820509999</v>
      </c>
      <c r="P725" s="3">
        <v>6.4102564102560002</v>
      </c>
      <c r="Q725" s="8">
        <v>1.2820512820509999</v>
      </c>
    </row>
    <row r="726" spans="3:17" x14ac:dyDescent="0.2">
      <c r="C726" s="90"/>
      <c r="D726" s="87"/>
      <c r="E726" s="1" t="s">
        <v>22</v>
      </c>
      <c r="F726" s="2"/>
      <c r="G726" s="59">
        <v>44</v>
      </c>
      <c r="H726" s="71" t="str">
        <f t="shared" si="17"/>
        <v>*</v>
      </c>
      <c r="I726" s="11">
        <v>15.909090909091001</v>
      </c>
      <c r="J726" s="3">
        <v>45.454545454544999</v>
      </c>
      <c r="K726" s="3">
        <v>2.2727272727269998</v>
      </c>
      <c r="L726" s="3">
        <v>36.363636363635997</v>
      </c>
      <c r="M726" s="3">
        <v>18.181818181817999</v>
      </c>
      <c r="N726" s="3">
        <v>9.0909090909089993</v>
      </c>
      <c r="O726" s="3">
        <v>4.5454545454549997</v>
      </c>
      <c r="P726" s="7">
        <v>0</v>
      </c>
      <c r="Q726" s="8">
        <v>6.8181818181820004</v>
      </c>
    </row>
    <row r="727" spans="3:17" x14ac:dyDescent="0.2">
      <c r="C727" s="91" t="s">
        <v>44</v>
      </c>
      <c r="D727" s="86" t="s">
        <v>17</v>
      </c>
      <c r="E727" s="6" t="s">
        <v>45</v>
      </c>
      <c r="F727" s="5"/>
      <c r="G727" s="58">
        <v>1358</v>
      </c>
      <c r="H727" s="70" t="str">
        <f t="shared" si="17"/>
        <v xml:space="preserve"> </v>
      </c>
      <c r="I727" s="12">
        <v>13.181148748159</v>
      </c>
      <c r="J727" s="4">
        <v>69.661266568483001</v>
      </c>
      <c r="K727" s="4">
        <v>7.4374079528720003</v>
      </c>
      <c r="L727" s="4">
        <v>35.714285714286</v>
      </c>
      <c r="M727" s="4">
        <v>7.3637702503679998</v>
      </c>
      <c r="N727" s="4">
        <v>9.9410898379969996</v>
      </c>
      <c r="O727" s="4">
        <v>2.0618556701030002</v>
      </c>
      <c r="P727" s="4">
        <v>0.58910162002900002</v>
      </c>
      <c r="Q727" s="13">
        <v>1.7673048600879999</v>
      </c>
    </row>
    <row r="728" spans="3:17" x14ac:dyDescent="0.2">
      <c r="C728" s="90"/>
      <c r="D728" s="87"/>
      <c r="E728" s="1" t="s">
        <v>46</v>
      </c>
      <c r="F728" s="2"/>
      <c r="G728" s="59">
        <v>735</v>
      </c>
      <c r="H728" s="71" t="str">
        <f t="shared" si="17"/>
        <v xml:space="preserve"> </v>
      </c>
      <c r="I728" s="11">
        <v>17.006802721088</v>
      </c>
      <c r="J728" s="3">
        <v>63.401360544218001</v>
      </c>
      <c r="K728" s="3">
        <v>5.3061224489800001</v>
      </c>
      <c r="L728" s="3">
        <v>37.414965986395003</v>
      </c>
      <c r="M728" s="3">
        <v>8.4353741496599994</v>
      </c>
      <c r="N728" s="3">
        <v>10.748299319728</v>
      </c>
      <c r="O728" s="3">
        <v>3.4013605442179999</v>
      </c>
      <c r="P728" s="3">
        <v>0.95238095238099996</v>
      </c>
      <c r="Q728" s="8">
        <v>1.7687074829930001</v>
      </c>
    </row>
    <row r="729" spans="3:17" x14ac:dyDescent="0.2">
      <c r="C729" s="90"/>
      <c r="D729" s="87"/>
      <c r="E729" s="1" t="s">
        <v>47</v>
      </c>
      <c r="F729" s="2"/>
      <c r="G729" s="59">
        <v>177</v>
      </c>
      <c r="H729" s="71" t="str">
        <f t="shared" si="17"/>
        <v xml:space="preserve"> </v>
      </c>
      <c r="I729" s="11">
        <v>18.644067796609999</v>
      </c>
      <c r="J729" s="3">
        <v>61.581920903955002</v>
      </c>
      <c r="K729" s="3">
        <v>3.3898305084749998</v>
      </c>
      <c r="L729" s="3">
        <v>34.463276836158002</v>
      </c>
      <c r="M729" s="3">
        <v>6.2146892655370003</v>
      </c>
      <c r="N729" s="3">
        <v>5.6497175141240001</v>
      </c>
      <c r="O729" s="3">
        <v>1.129943502825</v>
      </c>
      <c r="P729" s="3">
        <v>2.25988700565</v>
      </c>
      <c r="Q729" s="8">
        <v>2.8248587570620001</v>
      </c>
    </row>
    <row r="730" spans="3:17" x14ac:dyDescent="0.2">
      <c r="C730" s="90"/>
      <c r="D730" s="87"/>
      <c r="E730" s="1" t="s">
        <v>48</v>
      </c>
      <c r="F730" s="2"/>
      <c r="G730" s="59">
        <v>128</v>
      </c>
      <c r="H730" s="71" t="str">
        <f t="shared" si="17"/>
        <v xml:space="preserve"> </v>
      </c>
      <c r="I730" s="11">
        <v>21.875</v>
      </c>
      <c r="J730" s="3">
        <v>34.375</v>
      </c>
      <c r="K730" s="3">
        <v>3.125</v>
      </c>
      <c r="L730" s="3">
        <v>40.625</v>
      </c>
      <c r="M730" s="3">
        <v>10.9375</v>
      </c>
      <c r="N730" s="3">
        <v>9.375</v>
      </c>
      <c r="O730" s="3">
        <v>1.5625</v>
      </c>
      <c r="P730" s="3">
        <v>10.15625</v>
      </c>
      <c r="Q730" s="8">
        <v>4.6875</v>
      </c>
    </row>
    <row r="731" spans="3:17" x14ac:dyDescent="0.2">
      <c r="C731" s="90"/>
      <c r="D731" s="87"/>
      <c r="E731" s="1" t="s">
        <v>22</v>
      </c>
      <c r="F731" s="2"/>
      <c r="G731" s="59">
        <v>37</v>
      </c>
      <c r="H731" s="71" t="str">
        <f t="shared" si="17"/>
        <v>*</v>
      </c>
      <c r="I731" s="11">
        <v>8.1081081081080004</v>
      </c>
      <c r="J731" s="3">
        <v>70.270270270270004</v>
      </c>
      <c r="K731" s="3">
        <v>2.7027027027030002</v>
      </c>
      <c r="L731" s="3">
        <v>29.72972972973</v>
      </c>
      <c r="M731" s="3">
        <v>10.810810810811001</v>
      </c>
      <c r="N731" s="3">
        <v>8.1081081081080004</v>
      </c>
      <c r="O731" s="3">
        <v>2.7027027027030002</v>
      </c>
      <c r="P731" s="7">
        <v>0</v>
      </c>
      <c r="Q731" s="8">
        <v>5.4054054054050003</v>
      </c>
    </row>
    <row r="732" spans="3:17" ht="24" x14ac:dyDescent="0.2">
      <c r="C732" s="91" t="s">
        <v>49</v>
      </c>
      <c r="D732" s="86" t="s">
        <v>17</v>
      </c>
      <c r="E732" s="6" t="s">
        <v>50</v>
      </c>
      <c r="F732" s="5"/>
      <c r="G732" s="58">
        <v>141</v>
      </c>
      <c r="H732" s="70" t="str">
        <f t="shared" si="17"/>
        <v xml:space="preserve"> </v>
      </c>
      <c r="I732" s="12">
        <v>8.5106382978719992</v>
      </c>
      <c r="J732" s="4">
        <v>75.886524822694994</v>
      </c>
      <c r="K732" s="4">
        <v>5.6737588652479998</v>
      </c>
      <c r="L732" s="4">
        <v>32.624113475176998</v>
      </c>
      <c r="M732" s="4">
        <v>8.5106382978719992</v>
      </c>
      <c r="N732" s="4">
        <v>7.0921985815599999</v>
      </c>
      <c r="O732" s="4">
        <v>2.1276595744679998</v>
      </c>
      <c r="P732" s="4">
        <v>1.4184397163119999</v>
      </c>
      <c r="Q732" s="13">
        <v>2.8368794326239999</v>
      </c>
    </row>
    <row r="733" spans="3:17" ht="36" x14ac:dyDescent="0.2">
      <c r="C733" s="90"/>
      <c r="D733" s="87"/>
      <c r="E733" s="1" t="s">
        <v>51</v>
      </c>
      <c r="F733" s="2"/>
      <c r="G733" s="59">
        <v>349</v>
      </c>
      <c r="H733" s="71" t="str">
        <f t="shared" si="17"/>
        <v xml:space="preserve"> </v>
      </c>
      <c r="I733" s="11">
        <v>11.747851002865</v>
      </c>
      <c r="J733" s="3">
        <v>78.510028653294995</v>
      </c>
      <c r="K733" s="3">
        <v>9.7421203438399999</v>
      </c>
      <c r="L733" s="3">
        <v>33.237822349570003</v>
      </c>
      <c r="M733" s="3">
        <v>3.7249283667620001</v>
      </c>
      <c r="N733" s="3">
        <v>4.5845272206300001</v>
      </c>
      <c r="O733" s="3">
        <v>1.7191977077359999</v>
      </c>
      <c r="P733" s="7">
        <v>0</v>
      </c>
      <c r="Q733" s="8">
        <v>0.57306590257900003</v>
      </c>
    </row>
    <row r="734" spans="3:17" ht="48" x14ac:dyDescent="0.2">
      <c r="C734" s="90"/>
      <c r="D734" s="87"/>
      <c r="E734" s="1" t="s">
        <v>52</v>
      </c>
      <c r="F734" s="2"/>
      <c r="G734" s="59">
        <v>1860</v>
      </c>
      <c r="H734" s="71" t="str">
        <f t="shared" si="17"/>
        <v xml:space="preserve"> </v>
      </c>
      <c r="I734" s="11">
        <v>14.086021505375999</v>
      </c>
      <c r="J734" s="3">
        <v>69.784946236558994</v>
      </c>
      <c r="K734" s="3">
        <v>6.9892473118279996</v>
      </c>
      <c r="L734" s="3">
        <v>35.537634408602003</v>
      </c>
      <c r="M734" s="3">
        <v>7.0967741935479998</v>
      </c>
      <c r="N734" s="3">
        <v>9.3548387096770007</v>
      </c>
      <c r="O734" s="3">
        <v>1.935483870968</v>
      </c>
      <c r="P734" s="3">
        <v>0.860215053763</v>
      </c>
      <c r="Q734" s="8">
        <v>1.8817204301079999</v>
      </c>
    </row>
    <row r="735" spans="3:17" ht="24" x14ac:dyDescent="0.2">
      <c r="C735" s="90"/>
      <c r="D735" s="87"/>
      <c r="E735" s="1" t="s">
        <v>53</v>
      </c>
      <c r="F735" s="2"/>
      <c r="G735" s="59">
        <v>719</v>
      </c>
      <c r="H735" s="71" t="str">
        <f t="shared" si="17"/>
        <v xml:space="preserve"> </v>
      </c>
      <c r="I735" s="11">
        <v>12.378303198887</v>
      </c>
      <c r="J735" s="3">
        <v>77.607788595271003</v>
      </c>
      <c r="K735" s="3">
        <v>10.431154381084999</v>
      </c>
      <c r="L735" s="3">
        <v>33.379694019471003</v>
      </c>
      <c r="M735" s="3">
        <v>4.4506258692629999</v>
      </c>
      <c r="N735" s="3">
        <v>6.5368567454799997</v>
      </c>
      <c r="O735" s="3">
        <v>1.668984700974</v>
      </c>
      <c r="P735" s="3">
        <v>0.55632823365799999</v>
      </c>
      <c r="Q735" s="8">
        <v>1.3908205841450001</v>
      </c>
    </row>
    <row r="736" spans="3:17" ht="48" x14ac:dyDescent="0.2">
      <c r="C736" s="90"/>
      <c r="D736" s="87"/>
      <c r="E736" s="1" t="s">
        <v>54</v>
      </c>
      <c r="F736" s="2"/>
      <c r="G736" s="59">
        <v>404</v>
      </c>
      <c r="H736" s="71" t="str">
        <f t="shared" si="17"/>
        <v xml:space="preserve"> </v>
      </c>
      <c r="I736" s="11">
        <v>11.633663366337</v>
      </c>
      <c r="J736" s="3">
        <v>78.217821782178007</v>
      </c>
      <c r="K736" s="3">
        <v>8.4158415841580005</v>
      </c>
      <c r="L736" s="3">
        <v>34.405940594058997</v>
      </c>
      <c r="M736" s="3">
        <v>4.4554455445540002</v>
      </c>
      <c r="N736" s="3">
        <v>4.9504950495050002</v>
      </c>
      <c r="O736" s="3">
        <v>1.9801980198019999</v>
      </c>
      <c r="P736" s="3">
        <v>0.49504950495</v>
      </c>
      <c r="Q736" s="8">
        <v>0.99009900990099997</v>
      </c>
    </row>
    <row r="737" spans="3:17" ht="36" x14ac:dyDescent="0.2">
      <c r="C737" s="90"/>
      <c r="D737" s="87"/>
      <c r="E737" s="1" t="s">
        <v>55</v>
      </c>
      <c r="F737" s="2"/>
      <c r="G737" s="59">
        <v>41</v>
      </c>
      <c r="H737" s="71" t="str">
        <f t="shared" si="17"/>
        <v>*</v>
      </c>
      <c r="I737" s="11">
        <v>4.8780487804880002</v>
      </c>
      <c r="J737" s="3">
        <v>90.243902439023998</v>
      </c>
      <c r="K737" s="3">
        <v>9.7560975609760003</v>
      </c>
      <c r="L737" s="3">
        <v>36.585365853658999</v>
      </c>
      <c r="M737" s="7">
        <v>0</v>
      </c>
      <c r="N737" s="7">
        <v>0</v>
      </c>
      <c r="O737" s="7">
        <v>0</v>
      </c>
      <c r="P737" s="7">
        <v>0</v>
      </c>
      <c r="Q737" s="14">
        <v>0</v>
      </c>
    </row>
    <row r="738" spans="3:17" ht="36" x14ac:dyDescent="0.2">
      <c r="C738" s="90"/>
      <c r="D738" s="87"/>
      <c r="E738" s="1" t="s">
        <v>56</v>
      </c>
      <c r="F738" s="2"/>
      <c r="G738" s="59">
        <v>168</v>
      </c>
      <c r="H738" s="71" t="str">
        <f t="shared" si="17"/>
        <v xml:space="preserve"> </v>
      </c>
      <c r="I738" s="11">
        <v>14.880952380951999</v>
      </c>
      <c r="J738" s="3">
        <v>75.595238095238003</v>
      </c>
      <c r="K738" s="3">
        <v>7.1428571428570002</v>
      </c>
      <c r="L738" s="3">
        <v>30.952380952380999</v>
      </c>
      <c r="M738" s="3">
        <v>1.190476190476</v>
      </c>
      <c r="N738" s="3">
        <v>1.785714285714</v>
      </c>
      <c r="O738" s="3">
        <v>1.190476190476</v>
      </c>
      <c r="P738" s="7">
        <v>0</v>
      </c>
      <c r="Q738" s="8">
        <v>1.190476190476</v>
      </c>
    </row>
    <row r="739" spans="3:17" ht="36" x14ac:dyDescent="0.2">
      <c r="C739" s="90"/>
      <c r="D739" s="87"/>
      <c r="E739" s="1" t="s">
        <v>57</v>
      </c>
      <c r="F739" s="2"/>
      <c r="G739" s="59">
        <v>146</v>
      </c>
      <c r="H739" s="71" t="str">
        <f t="shared" si="17"/>
        <v xml:space="preserve"> </v>
      </c>
      <c r="I739" s="11">
        <v>15.753424657534</v>
      </c>
      <c r="J739" s="3">
        <v>75.342465753425003</v>
      </c>
      <c r="K739" s="3">
        <v>9.5890410958899999</v>
      </c>
      <c r="L739" s="3">
        <v>26.027397260274</v>
      </c>
      <c r="M739" s="3">
        <v>2.054794520548</v>
      </c>
      <c r="N739" s="3">
        <v>2.7397260273969999</v>
      </c>
      <c r="O739" s="7">
        <v>0</v>
      </c>
      <c r="P739" s="7">
        <v>0</v>
      </c>
      <c r="Q739" s="8">
        <v>0.68493150684899995</v>
      </c>
    </row>
    <row r="740" spans="3:17" x14ac:dyDescent="0.2">
      <c r="C740" s="90"/>
      <c r="D740" s="87"/>
      <c r="E740" s="1" t="s">
        <v>58</v>
      </c>
      <c r="F740" s="2"/>
      <c r="G740" s="59">
        <v>364</v>
      </c>
      <c r="H740" s="71" t="str">
        <f t="shared" si="17"/>
        <v xml:space="preserve"> </v>
      </c>
      <c r="I740" s="11">
        <v>16.483516483515999</v>
      </c>
      <c r="J740" s="3">
        <v>48.076923076923002</v>
      </c>
      <c r="K740" s="3">
        <v>2.1978021978019999</v>
      </c>
      <c r="L740" s="3">
        <v>43.681318681318999</v>
      </c>
      <c r="M740" s="3">
        <v>12.637362637362999</v>
      </c>
      <c r="N740" s="3">
        <v>13.736263736264</v>
      </c>
      <c r="O740" s="3">
        <v>3.5714285714290002</v>
      </c>
      <c r="P740" s="3">
        <v>3.8461538461539999</v>
      </c>
      <c r="Q740" s="8">
        <v>3.2967032967029999</v>
      </c>
    </row>
    <row r="741" spans="3:17" x14ac:dyDescent="0.2">
      <c r="C741" s="90"/>
      <c r="D741" s="87"/>
      <c r="E741" s="1" t="s">
        <v>22</v>
      </c>
      <c r="F741" s="2"/>
      <c r="G741" s="59">
        <v>134</v>
      </c>
      <c r="H741" s="71" t="str">
        <f t="shared" si="17"/>
        <v xml:space="preserve"> </v>
      </c>
      <c r="I741" s="11">
        <v>23.134328358209</v>
      </c>
      <c r="J741" s="3">
        <v>50.746268656715998</v>
      </c>
      <c r="K741" s="3">
        <v>2.985074626866</v>
      </c>
      <c r="L741" s="3">
        <v>32.835820895521998</v>
      </c>
      <c r="M741" s="3">
        <v>7.4626865671639999</v>
      </c>
      <c r="N741" s="3">
        <v>8.9552238805969999</v>
      </c>
      <c r="O741" s="3">
        <v>4.477611940299</v>
      </c>
      <c r="P741" s="3">
        <v>0.74626865671599996</v>
      </c>
      <c r="Q741" s="8">
        <v>0.74626865671599996</v>
      </c>
    </row>
    <row r="742" spans="3:17" ht="24" x14ac:dyDescent="0.2">
      <c r="C742" s="90"/>
      <c r="D742" s="87"/>
      <c r="E742" s="1" t="s">
        <v>59</v>
      </c>
      <c r="F742" s="2"/>
      <c r="G742" s="59">
        <v>1920</v>
      </c>
      <c r="H742" s="71" t="str">
        <f t="shared" si="17"/>
        <v xml:space="preserve"> </v>
      </c>
      <c r="I742" s="11">
        <v>14.270833333333</v>
      </c>
      <c r="J742" s="3">
        <v>69.739583333333002</v>
      </c>
      <c r="K742" s="3">
        <v>7.135416666667</v>
      </c>
      <c r="L742" s="3">
        <v>35.3125</v>
      </c>
      <c r="M742" s="3">
        <v>6.979166666667</v>
      </c>
      <c r="N742" s="3">
        <v>9.21875</v>
      </c>
      <c r="O742" s="3">
        <v>2.03125</v>
      </c>
      <c r="P742" s="3">
        <v>0.88541666666700003</v>
      </c>
      <c r="Q742" s="8">
        <v>1.822916666667</v>
      </c>
    </row>
    <row r="743" spans="3:17" ht="24" x14ac:dyDescent="0.2">
      <c r="C743" s="90"/>
      <c r="D743" s="87"/>
      <c r="E743" s="1" t="s">
        <v>60</v>
      </c>
      <c r="F743" s="2"/>
      <c r="G743" s="59">
        <v>479</v>
      </c>
      <c r="H743" s="71" t="str">
        <f t="shared" si="17"/>
        <v xml:space="preserve"> </v>
      </c>
      <c r="I743" s="11">
        <v>12.943632567850001</v>
      </c>
      <c r="J743" s="3">
        <v>76.409185803758007</v>
      </c>
      <c r="K743" s="3">
        <v>8.7682672233820007</v>
      </c>
      <c r="L743" s="3">
        <v>34.446764091858</v>
      </c>
      <c r="M743" s="3">
        <v>3.9665970772439998</v>
      </c>
      <c r="N743" s="3">
        <v>4.5929018789139997</v>
      </c>
      <c r="O743" s="3">
        <v>2.0876826722340001</v>
      </c>
      <c r="P743" s="3">
        <v>0.41753653444700001</v>
      </c>
      <c r="Q743" s="8">
        <v>0.83507306889400001</v>
      </c>
    </row>
    <row r="744" spans="3:17" ht="24" x14ac:dyDescent="0.2">
      <c r="C744" s="91" t="s">
        <v>61</v>
      </c>
      <c r="D744" s="86" t="s">
        <v>17</v>
      </c>
      <c r="E744" s="6" t="s">
        <v>62</v>
      </c>
      <c r="F744" s="5"/>
      <c r="G744" s="58">
        <v>354</v>
      </c>
      <c r="H744" s="70" t="str">
        <f t="shared" si="17"/>
        <v xml:space="preserve"> </v>
      </c>
      <c r="I744" s="12">
        <v>14.689265536722999</v>
      </c>
      <c r="J744" s="4">
        <v>69.209039548023</v>
      </c>
      <c r="K744" s="4">
        <v>6.4971751412429999</v>
      </c>
      <c r="L744" s="4">
        <v>31.920903954802</v>
      </c>
      <c r="M744" s="4">
        <v>7.9096045197739997</v>
      </c>
      <c r="N744" s="4">
        <v>7.9096045197739997</v>
      </c>
      <c r="O744" s="4">
        <v>1.6949152542370001</v>
      </c>
      <c r="P744" s="4">
        <v>0.84745762711899997</v>
      </c>
      <c r="Q744" s="13">
        <v>1.6949152542370001</v>
      </c>
    </row>
    <row r="745" spans="3:17" ht="24" x14ac:dyDescent="0.2">
      <c r="C745" s="90"/>
      <c r="D745" s="87"/>
      <c r="E745" s="1" t="s">
        <v>63</v>
      </c>
      <c r="F745" s="2"/>
      <c r="G745" s="59">
        <v>645</v>
      </c>
      <c r="H745" s="71" t="str">
        <f t="shared" si="17"/>
        <v xml:space="preserve"> </v>
      </c>
      <c r="I745" s="11">
        <v>14.263565891473</v>
      </c>
      <c r="J745" s="3">
        <v>68.372093023255999</v>
      </c>
      <c r="K745" s="3">
        <v>6.511627906977</v>
      </c>
      <c r="L745" s="3">
        <v>36.124031007752002</v>
      </c>
      <c r="M745" s="3">
        <v>7.7519379844960001</v>
      </c>
      <c r="N745" s="3">
        <v>10.697674418605001</v>
      </c>
      <c r="O745" s="3">
        <v>2.6356589147289999</v>
      </c>
      <c r="P745" s="3">
        <v>1.0852713178290001</v>
      </c>
      <c r="Q745" s="8">
        <v>2.3255813953489999</v>
      </c>
    </row>
    <row r="746" spans="3:17" ht="36" x14ac:dyDescent="0.2">
      <c r="C746" s="90"/>
      <c r="D746" s="87"/>
      <c r="E746" s="1" t="s">
        <v>64</v>
      </c>
      <c r="F746" s="2"/>
      <c r="G746" s="59">
        <v>166</v>
      </c>
      <c r="H746" s="71" t="str">
        <f t="shared" si="17"/>
        <v xml:space="preserve"> </v>
      </c>
      <c r="I746" s="11">
        <v>12.048192771084</v>
      </c>
      <c r="J746" s="3">
        <v>74.698795180722996</v>
      </c>
      <c r="K746" s="3">
        <v>4.819277108434</v>
      </c>
      <c r="L746" s="3">
        <v>37.951807228916003</v>
      </c>
      <c r="M746" s="3">
        <v>11.44578313253</v>
      </c>
      <c r="N746" s="3">
        <v>13.253012048193</v>
      </c>
      <c r="O746" s="3">
        <v>1.204819277108</v>
      </c>
      <c r="P746" s="3">
        <v>0.60240963855399998</v>
      </c>
      <c r="Q746" s="8">
        <v>1.204819277108</v>
      </c>
    </row>
    <row r="747" spans="3:17" ht="36" x14ac:dyDescent="0.2">
      <c r="C747" s="90"/>
      <c r="D747" s="87"/>
      <c r="E747" s="1" t="s">
        <v>65</v>
      </c>
      <c r="F747" s="2"/>
      <c r="G747" s="59">
        <v>110</v>
      </c>
      <c r="H747" s="71" t="str">
        <f t="shared" si="17"/>
        <v xml:space="preserve"> </v>
      </c>
      <c r="I747" s="11">
        <v>11.818181818182</v>
      </c>
      <c r="J747" s="3">
        <v>76.363636363636004</v>
      </c>
      <c r="K747" s="3">
        <v>9.0909090909089993</v>
      </c>
      <c r="L747" s="3">
        <v>30.909090909090999</v>
      </c>
      <c r="M747" s="3">
        <v>5.4545454545450003</v>
      </c>
      <c r="N747" s="3">
        <v>6.363636363636</v>
      </c>
      <c r="O747" s="3">
        <v>3.636363636364</v>
      </c>
      <c r="P747" s="3">
        <v>0.90909090909099999</v>
      </c>
      <c r="Q747" s="8">
        <v>0.90909090909099999</v>
      </c>
    </row>
    <row r="748" spans="3:17" ht="36" x14ac:dyDescent="0.2">
      <c r="C748" s="90"/>
      <c r="D748" s="87"/>
      <c r="E748" s="1" t="s">
        <v>66</v>
      </c>
      <c r="F748" s="2"/>
      <c r="G748" s="59">
        <v>239</v>
      </c>
      <c r="H748" s="71" t="str">
        <f t="shared" si="17"/>
        <v xml:space="preserve"> </v>
      </c>
      <c r="I748" s="11">
        <v>11.715481171547999</v>
      </c>
      <c r="J748" s="3">
        <v>76.150627615063001</v>
      </c>
      <c r="K748" s="3">
        <v>11.715481171547999</v>
      </c>
      <c r="L748" s="3">
        <v>38.075313807531003</v>
      </c>
      <c r="M748" s="3">
        <v>10.878661087866</v>
      </c>
      <c r="N748" s="3">
        <v>10.460251046025</v>
      </c>
      <c r="O748" s="3">
        <v>1.673640167364</v>
      </c>
      <c r="P748" s="7">
        <v>0</v>
      </c>
      <c r="Q748" s="8">
        <v>1.673640167364</v>
      </c>
    </row>
    <row r="749" spans="3:17" ht="24" x14ac:dyDescent="0.2">
      <c r="C749" s="90"/>
      <c r="D749" s="87"/>
      <c r="E749" s="1" t="s">
        <v>67</v>
      </c>
      <c r="F749" s="2"/>
      <c r="G749" s="59">
        <v>143</v>
      </c>
      <c r="H749" s="71" t="str">
        <f t="shared" si="17"/>
        <v xml:space="preserve"> </v>
      </c>
      <c r="I749" s="11">
        <v>5.594405594406</v>
      </c>
      <c r="J749" s="3">
        <v>80.419580419580001</v>
      </c>
      <c r="K749" s="3">
        <v>9.7902097902099996</v>
      </c>
      <c r="L749" s="3">
        <v>39.860139860140002</v>
      </c>
      <c r="M749" s="3">
        <v>9.7902097902099996</v>
      </c>
      <c r="N749" s="3">
        <v>10.48951048951</v>
      </c>
      <c r="O749" s="3">
        <v>3.4965034965030002</v>
      </c>
      <c r="P749" s="3">
        <v>1.398601398601</v>
      </c>
      <c r="Q749" s="8">
        <v>1.398601398601</v>
      </c>
    </row>
    <row r="750" spans="3:17" ht="24" x14ac:dyDescent="0.2">
      <c r="C750" s="90"/>
      <c r="D750" s="87"/>
      <c r="E750" s="1" t="s">
        <v>68</v>
      </c>
      <c r="F750" s="2"/>
      <c r="G750" s="59">
        <v>56</v>
      </c>
      <c r="H750" s="71" t="str">
        <f t="shared" si="17"/>
        <v xml:space="preserve"> </v>
      </c>
      <c r="I750" s="11">
        <v>8.9285714285710007</v>
      </c>
      <c r="J750" s="3">
        <v>69.642857142856997</v>
      </c>
      <c r="K750" s="3">
        <v>7.1428571428570002</v>
      </c>
      <c r="L750" s="3">
        <v>33.928571428570997</v>
      </c>
      <c r="M750" s="3">
        <v>10.714285714286</v>
      </c>
      <c r="N750" s="3">
        <v>17.857142857143</v>
      </c>
      <c r="O750" s="3">
        <v>3.5714285714290002</v>
      </c>
      <c r="P750" s="7">
        <v>0</v>
      </c>
      <c r="Q750" s="8">
        <v>1.785714285714</v>
      </c>
    </row>
    <row r="751" spans="3:17" ht="24" x14ac:dyDescent="0.2">
      <c r="C751" s="90"/>
      <c r="D751" s="87"/>
      <c r="E751" s="1" t="s">
        <v>69</v>
      </c>
      <c r="F751" s="2"/>
      <c r="G751" s="59">
        <v>51</v>
      </c>
      <c r="H751" s="71" t="str">
        <f t="shared" si="17"/>
        <v xml:space="preserve"> </v>
      </c>
      <c r="I751" s="11">
        <v>11.764705882353001</v>
      </c>
      <c r="J751" s="3">
        <v>78.431372549019997</v>
      </c>
      <c r="K751" s="3">
        <v>3.9215686274510002</v>
      </c>
      <c r="L751" s="3">
        <v>25.490196078431001</v>
      </c>
      <c r="M751" s="3">
        <v>9.8039215686270005</v>
      </c>
      <c r="N751" s="3">
        <v>13.725490196078001</v>
      </c>
      <c r="O751" s="7">
        <v>0</v>
      </c>
      <c r="P751" s="7">
        <v>0</v>
      </c>
      <c r="Q751" s="14">
        <v>0</v>
      </c>
    </row>
    <row r="752" spans="3:17" ht="24" x14ac:dyDescent="0.2">
      <c r="C752" s="90"/>
      <c r="D752" s="87"/>
      <c r="E752" s="1" t="s">
        <v>70</v>
      </c>
      <c r="F752" s="2"/>
      <c r="G752" s="59">
        <v>312</v>
      </c>
      <c r="H752" s="71" t="str">
        <f t="shared" si="17"/>
        <v xml:space="preserve"> </v>
      </c>
      <c r="I752" s="11">
        <v>8.6538461538460005</v>
      </c>
      <c r="J752" s="3">
        <v>77.564102564102996</v>
      </c>
      <c r="K752" s="3">
        <v>11.858974358974001</v>
      </c>
      <c r="L752" s="3">
        <v>40.384615384615003</v>
      </c>
      <c r="M752" s="3">
        <v>9.6153846153850004</v>
      </c>
      <c r="N752" s="3">
        <v>10.576923076923</v>
      </c>
      <c r="O752" s="3">
        <v>1.6025641025640001</v>
      </c>
      <c r="P752" s="3">
        <v>0.32051282051300001</v>
      </c>
      <c r="Q752" s="8">
        <v>0.96153846153800004</v>
      </c>
    </row>
    <row r="753" spans="3:17" x14ac:dyDescent="0.2">
      <c r="C753" s="90"/>
      <c r="D753" s="87"/>
      <c r="E753" s="1" t="s">
        <v>32</v>
      </c>
      <c r="F753" s="2"/>
      <c r="G753" s="59">
        <v>51</v>
      </c>
      <c r="H753" s="71" t="str">
        <f t="shared" si="17"/>
        <v xml:space="preserve"> </v>
      </c>
      <c r="I753" s="11">
        <v>17.647058823529001</v>
      </c>
      <c r="J753" s="3">
        <v>60.784313725490001</v>
      </c>
      <c r="K753" s="7">
        <v>0</v>
      </c>
      <c r="L753" s="3">
        <v>27.450980392157</v>
      </c>
      <c r="M753" s="3">
        <v>7.8431372549020004</v>
      </c>
      <c r="N753" s="3">
        <v>7.8431372549020004</v>
      </c>
      <c r="O753" s="7">
        <v>0</v>
      </c>
      <c r="P753" s="3">
        <v>1.9607843137250001</v>
      </c>
      <c r="Q753" s="8">
        <v>1.9607843137250001</v>
      </c>
    </row>
    <row r="754" spans="3:17" ht="24" x14ac:dyDescent="0.2">
      <c r="C754" s="90"/>
      <c r="D754" s="87"/>
      <c r="E754" s="1" t="s">
        <v>71</v>
      </c>
      <c r="F754" s="2"/>
      <c r="G754" s="59">
        <v>1237</v>
      </c>
      <c r="H754" s="71" t="str">
        <f t="shared" si="17"/>
        <v xml:space="preserve"> </v>
      </c>
      <c r="I754" s="11">
        <v>13.177041228779</v>
      </c>
      <c r="J754" s="3">
        <v>70.331447049312999</v>
      </c>
      <c r="K754" s="3">
        <v>6.8714632174619998</v>
      </c>
      <c r="L754" s="3">
        <v>35.165723524656002</v>
      </c>
      <c r="M754" s="3">
        <v>8.5691188358930006</v>
      </c>
      <c r="N754" s="3">
        <v>10.428455941795001</v>
      </c>
      <c r="O754" s="3">
        <v>2.0210185933710001</v>
      </c>
      <c r="P754" s="3">
        <v>0.72756669361399995</v>
      </c>
      <c r="Q754" s="8">
        <v>1.859337105901</v>
      </c>
    </row>
    <row r="755" spans="3:17" ht="24" x14ac:dyDescent="0.2">
      <c r="C755" s="90"/>
      <c r="D755" s="87"/>
      <c r="E755" s="1" t="s">
        <v>72</v>
      </c>
      <c r="F755" s="2"/>
      <c r="G755" s="59">
        <v>1015</v>
      </c>
      <c r="H755" s="71" t="str">
        <f t="shared" si="17"/>
        <v xml:space="preserve"> </v>
      </c>
      <c r="I755" s="11">
        <v>16.551724137931</v>
      </c>
      <c r="J755" s="3">
        <v>61.379310344827999</v>
      </c>
      <c r="K755" s="3">
        <v>5.615763546798</v>
      </c>
      <c r="L755" s="3">
        <v>38.128078817734</v>
      </c>
      <c r="M755" s="3">
        <v>7.2906403940890003</v>
      </c>
      <c r="N755" s="3">
        <v>8.9655172413790005</v>
      </c>
      <c r="O755" s="3">
        <v>2.6600985221669999</v>
      </c>
      <c r="P755" s="3">
        <v>2.1674876847290001</v>
      </c>
      <c r="Q755" s="8">
        <v>2.0689655172410002</v>
      </c>
    </row>
    <row r="756" spans="3:17" x14ac:dyDescent="0.2">
      <c r="C756" s="90"/>
      <c r="D756" s="87"/>
      <c r="E756" s="1" t="s">
        <v>22</v>
      </c>
      <c r="F756" s="2"/>
      <c r="G756" s="59">
        <v>183</v>
      </c>
      <c r="H756" s="71" t="str">
        <f t="shared" si="17"/>
        <v xml:space="preserve"> </v>
      </c>
      <c r="I756" s="11">
        <v>20.218579234972999</v>
      </c>
      <c r="J756" s="3">
        <v>53.551912568306001</v>
      </c>
      <c r="K756" s="3">
        <v>4.918032786885</v>
      </c>
      <c r="L756" s="3">
        <v>33.879781420764999</v>
      </c>
      <c r="M756" s="3">
        <v>6.0109289617490003</v>
      </c>
      <c r="N756" s="3">
        <v>10.382513661201999</v>
      </c>
      <c r="O756" s="3">
        <v>3.2786885245900002</v>
      </c>
      <c r="P756" s="3">
        <v>0.54644808743200002</v>
      </c>
      <c r="Q756" s="8">
        <v>3.2786885245900002</v>
      </c>
    </row>
    <row r="757" spans="3:17" x14ac:dyDescent="0.2">
      <c r="C757" s="91" t="s">
        <v>73</v>
      </c>
      <c r="D757" s="86" t="s">
        <v>17</v>
      </c>
      <c r="E757" s="6" t="s">
        <v>74</v>
      </c>
      <c r="F757" s="5"/>
      <c r="G757" s="58">
        <v>247</v>
      </c>
      <c r="H757" s="70" t="str">
        <f t="shared" si="17"/>
        <v xml:space="preserve"> </v>
      </c>
      <c r="I757" s="12">
        <v>8.5020242914979995</v>
      </c>
      <c r="J757" s="4">
        <v>66.396761133602993</v>
      </c>
      <c r="K757" s="4">
        <v>4.8582995951420003</v>
      </c>
      <c r="L757" s="4">
        <v>42.510121457490001</v>
      </c>
      <c r="M757" s="4">
        <v>14.574898785425001</v>
      </c>
      <c r="N757" s="4">
        <v>15.789473684211</v>
      </c>
      <c r="O757" s="4">
        <v>2.834008097166</v>
      </c>
      <c r="P757" s="4">
        <v>1.214574898785</v>
      </c>
      <c r="Q757" s="13">
        <v>2.834008097166</v>
      </c>
    </row>
    <row r="758" spans="3:17" x14ac:dyDescent="0.2">
      <c r="C758" s="90"/>
      <c r="D758" s="87"/>
      <c r="E758" s="1" t="s">
        <v>75</v>
      </c>
      <c r="F758" s="2"/>
      <c r="G758" s="59">
        <v>531</v>
      </c>
      <c r="H758" s="71" t="str">
        <f t="shared" si="17"/>
        <v xml:space="preserve"> </v>
      </c>
      <c r="I758" s="11">
        <v>11.676082862524</v>
      </c>
      <c r="J758" s="3">
        <v>71.751412429379002</v>
      </c>
      <c r="K758" s="3">
        <v>10.169491525424</v>
      </c>
      <c r="L758" s="3">
        <v>40.301318267420001</v>
      </c>
      <c r="M758" s="3">
        <v>8.0979284369109994</v>
      </c>
      <c r="N758" s="3">
        <v>9.9811676082860004</v>
      </c>
      <c r="O758" s="3">
        <v>3.0131826741999999</v>
      </c>
      <c r="P758" s="3">
        <v>0.56497175141199996</v>
      </c>
      <c r="Q758" s="8">
        <v>1.3182674199619999</v>
      </c>
    </row>
    <row r="759" spans="3:17" x14ac:dyDescent="0.2">
      <c r="C759" s="90"/>
      <c r="D759" s="87"/>
      <c r="E759" s="1" t="s">
        <v>76</v>
      </c>
      <c r="F759" s="2"/>
      <c r="G759" s="59">
        <v>58</v>
      </c>
      <c r="H759" s="71" t="str">
        <f t="shared" si="17"/>
        <v xml:space="preserve"> </v>
      </c>
      <c r="I759" s="11">
        <v>10.344827586207</v>
      </c>
      <c r="J759" s="3">
        <v>65.517241379309993</v>
      </c>
      <c r="K759" s="3">
        <v>8.6206896551720007</v>
      </c>
      <c r="L759" s="3">
        <v>41.379310344827999</v>
      </c>
      <c r="M759" s="3">
        <v>8.6206896551720007</v>
      </c>
      <c r="N759" s="3">
        <v>10.344827586207</v>
      </c>
      <c r="O759" s="3">
        <v>3.4482758620689999</v>
      </c>
      <c r="P759" s="3">
        <v>1.7241379310339999</v>
      </c>
      <c r="Q759" s="8">
        <v>3.4482758620689999</v>
      </c>
    </row>
    <row r="760" spans="3:17" x14ac:dyDescent="0.2">
      <c r="C760" s="90"/>
      <c r="D760" s="87"/>
      <c r="E760" s="1" t="s">
        <v>77</v>
      </c>
      <c r="F760" s="2"/>
      <c r="G760" s="59">
        <v>400</v>
      </c>
      <c r="H760" s="71" t="str">
        <f t="shared" si="17"/>
        <v xml:space="preserve"> </v>
      </c>
      <c r="I760" s="11">
        <v>13.25</v>
      </c>
      <c r="J760" s="3">
        <v>69.5</v>
      </c>
      <c r="K760" s="3">
        <v>7.5</v>
      </c>
      <c r="L760" s="3">
        <v>35.5</v>
      </c>
      <c r="M760" s="3">
        <v>8.5</v>
      </c>
      <c r="N760" s="3">
        <v>10.75</v>
      </c>
      <c r="O760" s="3">
        <v>2</v>
      </c>
      <c r="P760" s="3">
        <v>0.5</v>
      </c>
      <c r="Q760" s="8">
        <v>2.25</v>
      </c>
    </row>
    <row r="761" spans="3:17" ht="24" x14ac:dyDescent="0.2">
      <c r="C761" s="90"/>
      <c r="D761" s="87"/>
      <c r="E761" s="1" t="s">
        <v>78</v>
      </c>
      <c r="F761" s="2"/>
      <c r="G761" s="59">
        <v>422</v>
      </c>
      <c r="H761" s="71" t="str">
        <f t="shared" si="17"/>
        <v xml:space="preserve"> </v>
      </c>
      <c r="I761" s="11">
        <v>13.03317535545</v>
      </c>
      <c r="J761" s="3">
        <v>71.327014218008998</v>
      </c>
      <c r="K761" s="3">
        <v>5.6872037914689999</v>
      </c>
      <c r="L761" s="3">
        <v>38.388625592417</v>
      </c>
      <c r="M761" s="3">
        <v>7.8199052132700002</v>
      </c>
      <c r="N761" s="3">
        <v>11.848341232227</v>
      </c>
      <c r="O761" s="3">
        <v>3.080568720379</v>
      </c>
      <c r="P761" s="3">
        <v>0.473933649289</v>
      </c>
      <c r="Q761" s="8">
        <v>2.3696682464449998</v>
      </c>
    </row>
    <row r="762" spans="3:17" ht="24" x14ac:dyDescent="0.2">
      <c r="C762" s="90"/>
      <c r="D762" s="87"/>
      <c r="E762" s="1" t="s">
        <v>79</v>
      </c>
      <c r="F762" s="2"/>
      <c r="G762" s="59">
        <v>102</v>
      </c>
      <c r="H762" s="71" t="str">
        <f t="shared" si="17"/>
        <v xml:space="preserve"> </v>
      </c>
      <c r="I762" s="11">
        <v>13.725490196078001</v>
      </c>
      <c r="J762" s="3">
        <v>72.549019607842993</v>
      </c>
      <c r="K762" s="3">
        <v>3.9215686274510002</v>
      </c>
      <c r="L762" s="3">
        <v>32.352941176470999</v>
      </c>
      <c r="M762" s="3">
        <v>4.9019607843140003</v>
      </c>
      <c r="N762" s="3">
        <v>6.8627450980390003</v>
      </c>
      <c r="O762" s="3">
        <v>1.9607843137250001</v>
      </c>
      <c r="P762" s="3">
        <v>0.98039215686299996</v>
      </c>
      <c r="Q762" s="8">
        <v>1.9607843137250001</v>
      </c>
    </row>
    <row r="763" spans="3:17" ht="24" x14ac:dyDescent="0.2">
      <c r="C763" s="90"/>
      <c r="D763" s="87"/>
      <c r="E763" s="1" t="s">
        <v>80</v>
      </c>
      <c r="F763" s="2"/>
      <c r="G763" s="59">
        <v>44</v>
      </c>
      <c r="H763" s="71" t="str">
        <f t="shared" si="17"/>
        <v>*</v>
      </c>
      <c r="I763" s="11">
        <v>9.0909090909089993</v>
      </c>
      <c r="J763" s="3">
        <v>84.090909090908994</v>
      </c>
      <c r="K763" s="3">
        <v>4.5454545454549997</v>
      </c>
      <c r="L763" s="3">
        <v>31.818181818182001</v>
      </c>
      <c r="M763" s="3">
        <v>9.0909090909089993</v>
      </c>
      <c r="N763" s="3">
        <v>11.363636363635999</v>
      </c>
      <c r="O763" s="7">
        <v>0</v>
      </c>
      <c r="P763" s="7">
        <v>0</v>
      </c>
      <c r="Q763" s="14">
        <v>0</v>
      </c>
    </row>
    <row r="764" spans="3:17" ht="24" x14ac:dyDescent="0.2">
      <c r="C764" s="90"/>
      <c r="D764" s="87"/>
      <c r="E764" s="1" t="s">
        <v>81</v>
      </c>
      <c r="F764" s="2"/>
      <c r="G764" s="59">
        <v>99</v>
      </c>
      <c r="H764" s="71" t="str">
        <f t="shared" ref="H764:H827" si="18">IF(G764&lt;49,"*"," ")</f>
        <v xml:space="preserve"> </v>
      </c>
      <c r="I764" s="11">
        <v>11.111111111111001</v>
      </c>
      <c r="J764" s="3">
        <v>74.747474747474996</v>
      </c>
      <c r="K764" s="3">
        <v>10.101010101010001</v>
      </c>
      <c r="L764" s="3">
        <v>40.404040404040003</v>
      </c>
      <c r="M764" s="3">
        <v>11.111111111111001</v>
      </c>
      <c r="N764" s="3">
        <v>11.111111111111001</v>
      </c>
      <c r="O764" s="3">
        <v>1.010101010101</v>
      </c>
      <c r="P764" s="3">
        <v>1.010101010101</v>
      </c>
      <c r="Q764" s="14">
        <v>0</v>
      </c>
    </row>
    <row r="765" spans="3:17" ht="24" x14ac:dyDescent="0.2">
      <c r="C765" s="90"/>
      <c r="D765" s="87"/>
      <c r="E765" s="1" t="s">
        <v>82</v>
      </c>
      <c r="F765" s="2"/>
      <c r="G765" s="59">
        <v>128</v>
      </c>
      <c r="H765" s="71" t="str">
        <f t="shared" si="18"/>
        <v xml:space="preserve"> </v>
      </c>
      <c r="I765" s="11">
        <v>10.9375</v>
      </c>
      <c r="J765" s="3">
        <v>74.21875</v>
      </c>
      <c r="K765" s="3">
        <v>10.9375</v>
      </c>
      <c r="L765" s="3">
        <v>35.9375</v>
      </c>
      <c r="M765" s="3">
        <v>10.15625</v>
      </c>
      <c r="N765" s="3">
        <v>10.15625</v>
      </c>
      <c r="O765" s="3">
        <v>1.5625</v>
      </c>
      <c r="P765" s="3">
        <v>0.78125</v>
      </c>
      <c r="Q765" s="8">
        <v>3.125</v>
      </c>
    </row>
    <row r="766" spans="3:17" x14ac:dyDescent="0.2">
      <c r="C766" s="90"/>
      <c r="D766" s="87"/>
      <c r="E766" s="1" t="s">
        <v>83</v>
      </c>
      <c r="F766" s="2"/>
      <c r="G766" s="59">
        <v>47</v>
      </c>
      <c r="H766" s="71" t="str">
        <f t="shared" si="18"/>
        <v>*</v>
      </c>
      <c r="I766" s="11">
        <v>12.765957446809001</v>
      </c>
      <c r="J766" s="3">
        <v>82.978723404255007</v>
      </c>
      <c r="K766" s="3">
        <v>8.5106382978719992</v>
      </c>
      <c r="L766" s="3">
        <v>40.425531914894002</v>
      </c>
      <c r="M766" s="3">
        <v>6.3829787234040003</v>
      </c>
      <c r="N766" s="3">
        <v>4.2553191489359996</v>
      </c>
      <c r="O766" s="3">
        <v>2.1276595744679998</v>
      </c>
      <c r="P766" s="7">
        <v>0</v>
      </c>
      <c r="Q766" s="14">
        <v>0</v>
      </c>
    </row>
    <row r="767" spans="3:17" ht="24" x14ac:dyDescent="0.2">
      <c r="C767" s="90"/>
      <c r="D767" s="87"/>
      <c r="E767" s="1" t="s">
        <v>84</v>
      </c>
      <c r="F767" s="2"/>
      <c r="G767" s="59">
        <v>151</v>
      </c>
      <c r="H767" s="71" t="str">
        <f t="shared" si="18"/>
        <v xml:space="preserve"> </v>
      </c>
      <c r="I767" s="11">
        <v>7.2847682119210004</v>
      </c>
      <c r="J767" s="3">
        <v>79.470198675497002</v>
      </c>
      <c r="K767" s="3">
        <v>5.9602649006619997</v>
      </c>
      <c r="L767" s="3">
        <v>39.072847682118997</v>
      </c>
      <c r="M767" s="3">
        <v>7.2847682119210004</v>
      </c>
      <c r="N767" s="3">
        <v>10.596026490066</v>
      </c>
      <c r="O767" s="3">
        <v>1.9867549668869999</v>
      </c>
      <c r="P767" s="7">
        <v>0</v>
      </c>
      <c r="Q767" s="8">
        <v>2.6490066225170001</v>
      </c>
    </row>
    <row r="768" spans="3:17" ht="24" x14ac:dyDescent="0.2">
      <c r="C768" s="90"/>
      <c r="D768" s="87"/>
      <c r="E768" s="1" t="s">
        <v>85</v>
      </c>
      <c r="F768" s="2"/>
      <c r="G768" s="59">
        <v>60</v>
      </c>
      <c r="H768" s="71" t="str">
        <f t="shared" si="18"/>
        <v xml:space="preserve"> </v>
      </c>
      <c r="I768" s="11">
        <v>16.666666666666998</v>
      </c>
      <c r="J768" s="3">
        <v>73.333333333333002</v>
      </c>
      <c r="K768" s="3">
        <v>1.666666666667</v>
      </c>
      <c r="L768" s="3">
        <v>30</v>
      </c>
      <c r="M768" s="3">
        <v>10</v>
      </c>
      <c r="N768" s="3">
        <v>10</v>
      </c>
      <c r="O768" s="3">
        <v>1.666666666667</v>
      </c>
      <c r="P768" s="7">
        <v>0</v>
      </c>
      <c r="Q768" s="8">
        <v>1.666666666667</v>
      </c>
    </row>
    <row r="769" spans="3:17" x14ac:dyDescent="0.2">
      <c r="C769" s="90"/>
      <c r="D769" s="87"/>
      <c r="E769" s="1" t="s">
        <v>32</v>
      </c>
      <c r="F769" s="2"/>
      <c r="G769" s="59">
        <v>49</v>
      </c>
      <c r="H769" s="71" t="s">
        <v>673</v>
      </c>
      <c r="I769" s="11">
        <v>20.408163265306001</v>
      </c>
      <c r="J769" s="3">
        <v>61.224489795917997</v>
      </c>
      <c r="K769" s="3">
        <v>4.0816326530609999</v>
      </c>
      <c r="L769" s="3">
        <v>34.693877551020002</v>
      </c>
      <c r="M769" s="3">
        <v>12.244897959184</v>
      </c>
      <c r="N769" s="3">
        <v>16.326530612245001</v>
      </c>
      <c r="O769" s="3">
        <v>2.040816326531</v>
      </c>
      <c r="P769" s="7">
        <v>0</v>
      </c>
      <c r="Q769" s="14">
        <v>0</v>
      </c>
    </row>
    <row r="770" spans="3:17" ht="24" x14ac:dyDescent="0.2">
      <c r="C770" s="90"/>
      <c r="D770" s="87"/>
      <c r="E770" s="1" t="s">
        <v>86</v>
      </c>
      <c r="F770" s="2"/>
      <c r="G770" s="59">
        <v>1336</v>
      </c>
      <c r="H770" s="71" t="str">
        <f t="shared" si="18"/>
        <v xml:space="preserve"> </v>
      </c>
      <c r="I770" s="11">
        <v>12.574850299401</v>
      </c>
      <c r="J770" s="3">
        <v>69.98502994012</v>
      </c>
      <c r="K770" s="3">
        <v>7.2604790419159997</v>
      </c>
      <c r="L770" s="3">
        <v>37.574850299401</v>
      </c>
      <c r="M770" s="3">
        <v>8.6077844311380005</v>
      </c>
      <c r="N770" s="3">
        <v>11.526946107783999</v>
      </c>
      <c r="O770" s="3">
        <v>2.3952095808379998</v>
      </c>
      <c r="P770" s="3">
        <v>0.44910179640699999</v>
      </c>
      <c r="Q770" s="8">
        <v>1.721556886228</v>
      </c>
    </row>
    <row r="771" spans="3:17" ht="24" x14ac:dyDescent="0.2">
      <c r="C771" s="90"/>
      <c r="D771" s="87"/>
      <c r="E771" s="1" t="s">
        <v>87</v>
      </c>
      <c r="F771" s="2"/>
      <c r="G771" s="59">
        <v>311</v>
      </c>
      <c r="H771" s="71" t="str">
        <f t="shared" si="18"/>
        <v xml:space="preserve"> </v>
      </c>
      <c r="I771" s="11">
        <v>17.363344051447001</v>
      </c>
      <c r="J771" s="3">
        <v>62.700964630225002</v>
      </c>
      <c r="K771" s="3">
        <v>6.4308681672030001</v>
      </c>
      <c r="L771" s="3">
        <v>33.118971061092999</v>
      </c>
      <c r="M771" s="3">
        <v>4.8231511254020001</v>
      </c>
      <c r="N771" s="3">
        <v>6.4308681672030001</v>
      </c>
      <c r="O771" s="3">
        <v>2.8938906752409999</v>
      </c>
      <c r="P771" s="3">
        <v>1.929260450161</v>
      </c>
      <c r="Q771" s="8">
        <v>1.929260450161</v>
      </c>
    </row>
    <row r="772" spans="3:17" ht="24" x14ac:dyDescent="0.2">
      <c r="C772" s="90"/>
      <c r="D772" s="87"/>
      <c r="E772" s="1" t="s">
        <v>88</v>
      </c>
      <c r="F772" s="2"/>
      <c r="G772" s="59">
        <v>620</v>
      </c>
      <c r="H772" s="71" t="str">
        <f t="shared" si="18"/>
        <v xml:space="preserve"> </v>
      </c>
      <c r="I772" s="11">
        <v>18.064516129032</v>
      </c>
      <c r="J772" s="3">
        <v>59.838709677418997</v>
      </c>
      <c r="K772" s="3">
        <v>5</v>
      </c>
      <c r="L772" s="3">
        <v>35.483870967742</v>
      </c>
      <c r="M772" s="3">
        <v>7.7419354838709999</v>
      </c>
      <c r="N772" s="3">
        <v>8.7096774193549997</v>
      </c>
      <c r="O772" s="3">
        <v>1.6129032258060001</v>
      </c>
      <c r="P772" s="3">
        <v>3.2258064516129998</v>
      </c>
      <c r="Q772" s="8">
        <v>2.4193548387099999</v>
      </c>
    </row>
    <row r="773" spans="3:17" x14ac:dyDescent="0.2">
      <c r="C773" s="90"/>
      <c r="D773" s="87"/>
      <c r="E773" s="1" t="s">
        <v>22</v>
      </c>
      <c r="F773" s="2"/>
      <c r="G773" s="59">
        <v>168</v>
      </c>
      <c r="H773" s="71" t="str">
        <f t="shared" si="18"/>
        <v xml:space="preserve"> </v>
      </c>
      <c r="I773" s="11">
        <v>20.238095238094999</v>
      </c>
      <c r="J773" s="3">
        <v>53.571428571429003</v>
      </c>
      <c r="K773" s="3">
        <v>1.785714285714</v>
      </c>
      <c r="L773" s="3">
        <v>35.119047619047997</v>
      </c>
      <c r="M773" s="3">
        <v>7.7380952380950001</v>
      </c>
      <c r="N773" s="3">
        <v>6.5476190476190004</v>
      </c>
      <c r="O773" s="3">
        <v>4.166666666667</v>
      </c>
      <c r="P773" s="7">
        <v>0</v>
      </c>
      <c r="Q773" s="8">
        <v>3.5714285714290002</v>
      </c>
    </row>
    <row r="774" spans="3:17" ht="24" x14ac:dyDescent="0.2">
      <c r="C774" s="91" t="s">
        <v>89</v>
      </c>
      <c r="D774" s="86" t="s">
        <v>17</v>
      </c>
      <c r="E774" s="6" t="s">
        <v>90</v>
      </c>
      <c r="F774" s="5"/>
      <c r="G774" s="58">
        <v>166</v>
      </c>
      <c r="H774" s="70" t="str">
        <f t="shared" si="18"/>
        <v xml:space="preserve"> </v>
      </c>
      <c r="I774" s="12">
        <v>14.457831325300999</v>
      </c>
      <c r="J774" s="4">
        <v>64.457831325301001</v>
      </c>
      <c r="K774" s="4">
        <v>9.0361445783129994</v>
      </c>
      <c r="L774" s="4">
        <v>34.939759036144999</v>
      </c>
      <c r="M774" s="4">
        <v>6.6265060240959999</v>
      </c>
      <c r="N774" s="4">
        <v>9.638554216867</v>
      </c>
      <c r="O774" s="4">
        <v>1.8072289156629999</v>
      </c>
      <c r="P774" s="4">
        <v>0.60240963855399998</v>
      </c>
      <c r="Q774" s="13">
        <v>1.8072289156629999</v>
      </c>
    </row>
    <row r="775" spans="3:17" ht="48" x14ac:dyDescent="0.2">
      <c r="C775" s="90"/>
      <c r="D775" s="87"/>
      <c r="E775" s="1" t="s">
        <v>91</v>
      </c>
      <c r="F775" s="2"/>
      <c r="G775" s="59">
        <v>97</v>
      </c>
      <c r="H775" s="71" t="str">
        <f t="shared" si="18"/>
        <v xml:space="preserve"> </v>
      </c>
      <c r="I775" s="11">
        <v>13.40206185567</v>
      </c>
      <c r="J775" s="3">
        <v>67.010309278351002</v>
      </c>
      <c r="K775" s="3">
        <v>5.1546391752579996</v>
      </c>
      <c r="L775" s="3">
        <v>37.113402061856</v>
      </c>
      <c r="M775" s="3">
        <v>9.278350515464</v>
      </c>
      <c r="N775" s="3">
        <v>11.340206185567</v>
      </c>
      <c r="O775" s="3">
        <v>5.1546391752579996</v>
      </c>
      <c r="P775" s="3">
        <v>1.0309278350519999</v>
      </c>
      <c r="Q775" s="14">
        <v>0</v>
      </c>
    </row>
    <row r="776" spans="3:17" ht="36" x14ac:dyDescent="0.2">
      <c r="C776" s="90"/>
      <c r="D776" s="87"/>
      <c r="E776" s="1" t="s">
        <v>92</v>
      </c>
      <c r="F776" s="2"/>
      <c r="G776" s="59">
        <v>88</v>
      </c>
      <c r="H776" s="71" t="str">
        <f t="shared" si="18"/>
        <v xml:space="preserve"> </v>
      </c>
      <c r="I776" s="11">
        <v>14.772727272727</v>
      </c>
      <c r="J776" s="3">
        <v>76.136363636363996</v>
      </c>
      <c r="K776" s="3">
        <v>4.5454545454549997</v>
      </c>
      <c r="L776" s="3">
        <v>25</v>
      </c>
      <c r="M776" s="3">
        <v>4.5454545454549997</v>
      </c>
      <c r="N776" s="3">
        <v>9.0909090909089993</v>
      </c>
      <c r="O776" s="3">
        <v>2.2727272727269998</v>
      </c>
      <c r="P776" s="7">
        <v>0</v>
      </c>
      <c r="Q776" s="14">
        <v>0</v>
      </c>
    </row>
    <row r="777" spans="3:17" ht="48" x14ac:dyDescent="0.2">
      <c r="C777" s="90"/>
      <c r="D777" s="87"/>
      <c r="E777" s="1" t="s">
        <v>93</v>
      </c>
      <c r="F777" s="2"/>
      <c r="G777" s="59">
        <v>157</v>
      </c>
      <c r="H777" s="71" t="str">
        <f t="shared" si="18"/>
        <v xml:space="preserve"> </v>
      </c>
      <c r="I777" s="11">
        <v>16.560509554140001</v>
      </c>
      <c r="J777" s="3">
        <v>68.789808917197007</v>
      </c>
      <c r="K777" s="3">
        <v>5.7324840764329998</v>
      </c>
      <c r="L777" s="3">
        <v>35.668789808916998</v>
      </c>
      <c r="M777" s="3">
        <v>5.0955414012739997</v>
      </c>
      <c r="N777" s="3">
        <v>6.369426751592</v>
      </c>
      <c r="O777" s="3">
        <v>1.2738853503180001</v>
      </c>
      <c r="P777" s="3">
        <v>0.63694267515900005</v>
      </c>
      <c r="Q777" s="8">
        <v>1.9108280254779999</v>
      </c>
    </row>
    <row r="778" spans="3:17" x14ac:dyDescent="0.2">
      <c r="C778" s="90"/>
      <c r="D778" s="87"/>
      <c r="E778" s="1" t="s">
        <v>94</v>
      </c>
      <c r="F778" s="2"/>
      <c r="G778" s="59">
        <v>9</v>
      </c>
      <c r="H778" s="71" t="str">
        <f t="shared" si="18"/>
        <v>*</v>
      </c>
      <c r="I778" s="11">
        <v>33.333333333333002</v>
      </c>
      <c r="J778" s="3">
        <v>66.666666666666998</v>
      </c>
      <c r="K778" s="7">
        <v>0</v>
      </c>
      <c r="L778" s="3">
        <v>22.222222222222001</v>
      </c>
      <c r="M778" s="7">
        <v>0</v>
      </c>
      <c r="N778" s="7">
        <v>0</v>
      </c>
      <c r="O778" s="7">
        <v>0</v>
      </c>
      <c r="P778" s="7">
        <v>0</v>
      </c>
      <c r="Q778" s="14">
        <v>0</v>
      </c>
    </row>
    <row r="779" spans="3:17" x14ac:dyDescent="0.2">
      <c r="C779" s="90"/>
      <c r="D779" s="87"/>
      <c r="E779" s="1" t="s">
        <v>95</v>
      </c>
      <c r="F779" s="2"/>
      <c r="G779" s="59">
        <v>5</v>
      </c>
      <c r="H779" s="71" t="str">
        <f t="shared" si="18"/>
        <v>*</v>
      </c>
      <c r="I779" s="11">
        <v>40</v>
      </c>
      <c r="J779" s="3">
        <v>60</v>
      </c>
      <c r="K779" s="7">
        <v>0</v>
      </c>
      <c r="L779" s="7">
        <v>0</v>
      </c>
      <c r="M779" s="7">
        <v>0</v>
      </c>
      <c r="N779" s="7">
        <v>0</v>
      </c>
      <c r="O779" s="7">
        <v>0</v>
      </c>
      <c r="P779" s="7">
        <v>0</v>
      </c>
      <c r="Q779" s="14">
        <v>0</v>
      </c>
    </row>
    <row r="780" spans="3:17" x14ac:dyDescent="0.2">
      <c r="C780" s="90"/>
      <c r="D780" s="87"/>
      <c r="E780" s="1" t="s">
        <v>32</v>
      </c>
      <c r="F780" s="2"/>
      <c r="G780" s="59">
        <v>41</v>
      </c>
      <c r="H780" s="71" t="str">
        <f t="shared" si="18"/>
        <v>*</v>
      </c>
      <c r="I780" s="11">
        <v>26.829268292683</v>
      </c>
      <c r="J780" s="3">
        <v>58.536585365854002</v>
      </c>
      <c r="K780" s="3">
        <v>2.4390243902440001</v>
      </c>
      <c r="L780" s="3">
        <v>21.951219512194999</v>
      </c>
      <c r="M780" s="3">
        <v>7.3170731707319998</v>
      </c>
      <c r="N780" s="3">
        <v>7.3170731707319998</v>
      </c>
      <c r="O780" s="7">
        <v>0</v>
      </c>
      <c r="P780" s="7">
        <v>0</v>
      </c>
      <c r="Q780" s="8">
        <v>4.8780487804880002</v>
      </c>
    </row>
    <row r="781" spans="3:17" ht="24" x14ac:dyDescent="0.2">
      <c r="C781" s="90"/>
      <c r="D781" s="87"/>
      <c r="E781" s="1" t="s">
        <v>96</v>
      </c>
      <c r="F781" s="2"/>
      <c r="G781" s="59">
        <v>455</v>
      </c>
      <c r="H781" s="71" t="str">
        <f t="shared" si="18"/>
        <v xml:space="preserve"> </v>
      </c>
      <c r="I781" s="11">
        <v>15.164835164835001</v>
      </c>
      <c r="J781" s="3">
        <v>68.351648351647995</v>
      </c>
      <c r="K781" s="3">
        <v>5.934065934066</v>
      </c>
      <c r="L781" s="3">
        <v>32.527472527473002</v>
      </c>
      <c r="M781" s="3">
        <v>6.1538461538459996</v>
      </c>
      <c r="N781" s="3">
        <v>8.5714285714289993</v>
      </c>
      <c r="O781" s="3">
        <v>1.758241758242</v>
      </c>
      <c r="P781" s="3">
        <v>0.65934065934099995</v>
      </c>
      <c r="Q781" s="8">
        <v>1.758241758242</v>
      </c>
    </row>
    <row r="782" spans="3:17" ht="24" x14ac:dyDescent="0.2">
      <c r="C782" s="90"/>
      <c r="D782" s="87"/>
      <c r="E782" s="1" t="s">
        <v>87</v>
      </c>
      <c r="F782" s="2"/>
      <c r="G782" s="59">
        <v>623</v>
      </c>
      <c r="H782" s="71" t="str">
        <f t="shared" si="18"/>
        <v xml:space="preserve"> </v>
      </c>
      <c r="I782" s="11">
        <v>13.322632423756</v>
      </c>
      <c r="J782" s="3">
        <v>69.662921348314995</v>
      </c>
      <c r="K782" s="3">
        <v>8.0256821829859994</v>
      </c>
      <c r="L782" s="3">
        <v>34.831460674157</v>
      </c>
      <c r="M782" s="3">
        <v>7.0626003210270003</v>
      </c>
      <c r="N782" s="3">
        <v>8.5072231139650007</v>
      </c>
      <c r="O782" s="3">
        <v>2.4077046548959999</v>
      </c>
      <c r="P782" s="3">
        <v>1.123595505618</v>
      </c>
      <c r="Q782" s="8">
        <v>1.926163723917</v>
      </c>
    </row>
    <row r="783" spans="3:17" ht="24" x14ac:dyDescent="0.2">
      <c r="C783" s="90"/>
      <c r="D783" s="87"/>
      <c r="E783" s="1" t="s">
        <v>88</v>
      </c>
      <c r="F783" s="2"/>
      <c r="G783" s="59">
        <v>1112</v>
      </c>
      <c r="H783" s="71" t="str">
        <f t="shared" si="18"/>
        <v xml:space="preserve"> </v>
      </c>
      <c r="I783" s="11">
        <v>15.197841726619</v>
      </c>
      <c r="J783" s="3">
        <v>63.758992805755</v>
      </c>
      <c r="K783" s="3">
        <v>5.755395683453</v>
      </c>
      <c r="L783" s="3">
        <v>38.579136690646997</v>
      </c>
      <c r="M783" s="3">
        <v>8.9928057553960006</v>
      </c>
      <c r="N783" s="3">
        <v>10.881294964028999</v>
      </c>
      <c r="O783" s="3">
        <v>2.517985611511</v>
      </c>
      <c r="P783" s="3">
        <v>1.7985611510790001</v>
      </c>
      <c r="Q783" s="8">
        <v>2.0683453237410001</v>
      </c>
    </row>
    <row r="784" spans="3:17" x14ac:dyDescent="0.2">
      <c r="C784" s="90"/>
      <c r="D784" s="87"/>
      <c r="E784" s="1" t="s">
        <v>22</v>
      </c>
      <c r="F784" s="2"/>
      <c r="G784" s="59">
        <v>245</v>
      </c>
      <c r="H784" s="71" t="str">
        <f t="shared" si="18"/>
        <v xml:space="preserve"> </v>
      </c>
      <c r="I784" s="11">
        <v>19.183673469388001</v>
      </c>
      <c r="J784" s="3">
        <v>55.918367346939</v>
      </c>
      <c r="K784" s="3">
        <v>4.0816326530609999</v>
      </c>
      <c r="L784" s="3">
        <v>36.734693877551003</v>
      </c>
      <c r="M784" s="3">
        <v>7.7551020408160003</v>
      </c>
      <c r="N784" s="3">
        <v>10.612244897959</v>
      </c>
      <c r="O784" s="3">
        <v>2.8571428571430002</v>
      </c>
      <c r="P784" s="3">
        <v>0.816326530612</v>
      </c>
      <c r="Q784" s="8">
        <v>2.8571428571430002</v>
      </c>
    </row>
    <row r="785" spans="3:17" x14ac:dyDescent="0.2">
      <c r="C785" s="91" t="s">
        <v>97</v>
      </c>
      <c r="D785" s="86" t="s">
        <v>17</v>
      </c>
      <c r="E785" s="6" t="s">
        <v>98</v>
      </c>
      <c r="F785" s="5"/>
      <c r="G785" s="58">
        <v>83</v>
      </c>
      <c r="H785" s="70" t="str">
        <f t="shared" si="18"/>
        <v xml:space="preserve"> </v>
      </c>
      <c r="I785" s="12">
        <v>14.457831325300999</v>
      </c>
      <c r="J785" s="4">
        <v>63.855421686747</v>
      </c>
      <c r="K785" s="4">
        <v>9.638554216867</v>
      </c>
      <c r="L785" s="4">
        <v>38.554216867469997</v>
      </c>
      <c r="M785" s="4">
        <v>7.2289156626509996</v>
      </c>
      <c r="N785" s="4">
        <v>13.253012048193</v>
      </c>
      <c r="O785" s="4">
        <v>2.409638554217</v>
      </c>
      <c r="P785" s="4">
        <v>1.204819277108</v>
      </c>
      <c r="Q785" s="13">
        <v>2.409638554217</v>
      </c>
    </row>
    <row r="786" spans="3:17" x14ac:dyDescent="0.2">
      <c r="C786" s="90"/>
      <c r="D786" s="87"/>
      <c r="E786" s="1" t="s">
        <v>99</v>
      </c>
      <c r="F786" s="2"/>
      <c r="G786" s="59">
        <v>401</v>
      </c>
      <c r="H786" s="71" t="str">
        <f t="shared" si="18"/>
        <v xml:space="preserve"> </v>
      </c>
      <c r="I786" s="11">
        <v>11.720698254364001</v>
      </c>
      <c r="J786" s="3">
        <v>68.827930174564003</v>
      </c>
      <c r="K786" s="3">
        <v>7.7306733167079997</v>
      </c>
      <c r="L786" s="3">
        <v>39.650872817954998</v>
      </c>
      <c r="M786" s="3">
        <v>9.2269326683290007</v>
      </c>
      <c r="N786" s="3">
        <v>11.471321695761</v>
      </c>
      <c r="O786" s="3">
        <v>1.995012468828</v>
      </c>
      <c r="P786" s="3">
        <v>1.4962593516210001</v>
      </c>
      <c r="Q786" s="8">
        <v>2.743142144638</v>
      </c>
    </row>
    <row r="787" spans="3:17" x14ac:dyDescent="0.2">
      <c r="C787" s="90"/>
      <c r="D787" s="87"/>
      <c r="E787" s="1" t="s">
        <v>100</v>
      </c>
      <c r="F787" s="2"/>
      <c r="G787" s="59">
        <v>686</v>
      </c>
      <c r="H787" s="71" t="str">
        <f t="shared" si="18"/>
        <v xml:space="preserve"> </v>
      </c>
      <c r="I787" s="11">
        <v>13.411078717201001</v>
      </c>
      <c r="J787" s="3">
        <v>67.930029154519005</v>
      </c>
      <c r="K787" s="3">
        <v>7.5801749271140002</v>
      </c>
      <c r="L787" s="3">
        <v>37.609329446064002</v>
      </c>
      <c r="M787" s="3">
        <v>9.1836734693879993</v>
      </c>
      <c r="N787" s="3">
        <v>11.807580174927001</v>
      </c>
      <c r="O787" s="3">
        <v>2.4781341107869999</v>
      </c>
      <c r="P787" s="3">
        <v>0.87463556851299995</v>
      </c>
      <c r="Q787" s="8">
        <v>1.4577259475219999</v>
      </c>
    </row>
    <row r="788" spans="3:17" x14ac:dyDescent="0.2">
      <c r="C788" s="90"/>
      <c r="D788" s="87"/>
      <c r="E788" s="1" t="s">
        <v>101</v>
      </c>
      <c r="F788" s="2"/>
      <c r="G788" s="59">
        <v>1118</v>
      </c>
      <c r="H788" s="71" t="str">
        <f t="shared" si="18"/>
        <v xml:space="preserve"> </v>
      </c>
      <c r="I788" s="11">
        <v>16.547406082289999</v>
      </c>
      <c r="J788" s="3">
        <v>64.221824686941005</v>
      </c>
      <c r="K788" s="3">
        <v>4.6511627906979998</v>
      </c>
      <c r="L788" s="3">
        <v>34.704830053667003</v>
      </c>
      <c r="M788" s="3">
        <v>6.8872987477640004</v>
      </c>
      <c r="N788" s="3">
        <v>8.1395348837209998</v>
      </c>
      <c r="O788" s="3">
        <v>2.4150268336309999</v>
      </c>
      <c r="P788" s="3">
        <v>1.6100178890879999</v>
      </c>
      <c r="Q788" s="8">
        <v>1.967799642218</v>
      </c>
    </row>
    <row r="789" spans="3:17" x14ac:dyDescent="0.2">
      <c r="C789" s="90"/>
      <c r="D789" s="87"/>
      <c r="E789" s="1" t="s">
        <v>22</v>
      </c>
      <c r="F789" s="2"/>
      <c r="G789" s="59">
        <v>147</v>
      </c>
      <c r="H789" s="71" t="str">
        <f t="shared" si="18"/>
        <v xml:space="preserve"> </v>
      </c>
      <c r="I789" s="11">
        <v>21.768707482993001</v>
      </c>
      <c r="J789" s="3">
        <v>53.061224489795997</v>
      </c>
      <c r="K789" s="3">
        <v>5.4421768707479998</v>
      </c>
      <c r="L789" s="3">
        <v>31.972789115645998</v>
      </c>
      <c r="M789" s="3">
        <v>5.4421768707479998</v>
      </c>
      <c r="N789" s="3">
        <v>6.8027210884349998</v>
      </c>
      <c r="O789" s="3">
        <v>2.7210884353739999</v>
      </c>
      <c r="P789" s="3">
        <v>0.68027210884400002</v>
      </c>
      <c r="Q789" s="8">
        <v>3.4013605442179999</v>
      </c>
    </row>
    <row r="790" spans="3:17" x14ac:dyDescent="0.2">
      <c r="C790" s="91" t="s">
        <v>102</v>
      </c>
      <c r="D790" s="86" t="s">
        <v>17</v>
      </c>
      <c r="E790" s="6" t="s">
        <v>103</v>
      </c>
      <c r="F790" s="5"/>
      <c r="G790" s="58">
        <v>562</v>
      </c>
      <c r="H790" s="70" t="str">
        <f t="shared" si="18"/>
        <v xml:space="preserve"> </v>
      </c>
      <c r="I790" s="12">
        <v>12.455516014235</v>
      </c>
      <c r="J790" s="4">
        <v>71.352313167259993</v>
      </c>
      <c r="K790" s="4">
        <v>7.1174377224200001</v>
      </c>
      <c r="L790" s="4">
        <v>35.943060498221001</v>
      </c>
      <c r="M790" s="4">
        <v>9.0747330960849997</v>
      </c>
      <c r="N790" s="4">
        <v>11.921708185052999</v>
      </c>
      <c r="O790" s="4">
        <v>1.9572953736650001</v>
      </c>
      <c r="P790" s="4">
        <v>0.71174377224200003</v>
      </c>
      <c r="Q790" s="13">
        <v>1.9572953736650001</v>
      </c>
    </row>
    <row r="791" spans="3:17" x14ac:dyDescent="0.2">
      <c r="C791" s="90"/>
      <c r="D791" s="87"/>
      <c r="E791" s="1" t="s">
        <v>104</v>
      </c>
      <c r="F791" s="2"/>
      <c r="G791" s="59">
        <v>1221</v>
      </c>
      <c r="H791" s="71" t="str">
        <f t="shared" si="18"/>
        <v xml:space="preserve"> </v>
      </c>
      <c r="I791" s="11">
        <v>12.203112203111999</v>
      </c>
      <c r="J791" s="3">
        <v>69.205569205569006</v>
      </c>
      <c r="K791" s="3">
        <v>6.9615069615070002</v>
      </c>
      <c r="L791" s="3">
        <v>37.755937755938</v>
      </c>
      <c r="M791" s="3">
        <v>7.944307944308</v>
      </c>
      <c r="N791" s="3">
        <v>10.565110565111</v>
      </c>
      <c r="O791" s="3">
        <v>2.0475020475019998</v>
      </c>
      <c r="P791" s="3">
        <v>0.65520065520100002</v>
      </c>
      <c r="Q791" s="8">
        <v>1.9656019656020001</v>
      </c>
    </row>
    <row r="792" spans="3:17" x14ac:dyDescent="0.2">
      <c r="C792" s="90"/>
      <c r="D792" s="87"/>
      <c r="E792" s="1" t="s">
        <v>105</v>
      </c>
      <c r="F792" s="2"/>
      <c r="G792" s="59">
        <v>430</v>
      </c>
      <c r="H792" s="71" t="str">
        <f t="shared" si="18"/>
        <v xml:space="preserve"> </v>
      </c>
      <c r="I792" s="11">
        <v>24.186046511628</v>
      </c>
      <c r="J792" s="3">
        <v>51.627906976744001</v>
      </c>
      <c r="K792" s="3">
        <v>4.8837209302330002</v>
      </c>
      <c r="L792" s="3">
        <v>32.325581395348998</v>
      </c>
      <c r="M792" s="3">
        <v>4.6511627906979998</v>
      </c>
      <c r="N792" s="3">
        <v>5.8139534883720003</v>
      </c>
      <c r="O792" s="3">
        <v>3.255813953488</v>
      </c>
      <c r="P792" s="3">
        <v>3.720930232558</v>
      </c>
      <c r="Q792" s="8">
        <v>2.5581395348839999</v>
      </c>
    </row>
    <row r="793" spans="3:17" x14ac:dyDescent="0.2">
      <c r="C793" s="90"/>
      <c r="D793" s="87"/>
      <c r="E793" s="1" t="s">
        <v>106</v>
      </c>
      <c r="F793" s="2"/>
      <c r="G793" s="59">
        <v>63</v>
      </c>
      <c r="H793" s="71" t="str">
        <f t="shared" si="18"/>
        <v xml:space="preserve"> </v>
      </c>
      <c r="I793" s="11">
        <v>28.571428571428999</v>
      </c>
      <c r="J793" s="3">
        <v>44.444444444444002</v>
      </c>
      <c r="K793" s="3">
        <v>3.1746031746029999</v>
      </c>
      <c r="L793" s="3">
        <v>36.507936507937004</v>
      </c>
      <c r="M793" s="3">
        <v>11.111111111111001</v>
      </c>
      <c r="N793" s="3">
        <v>7.9365079365079998</v>
      </c>
      <c r="O793" s="3">
        <v>3.1746031746029999</v>
      </c>
      <c r="P793" s="3">
        <v>6.3492063492059998</v>
      </c>
      <c r="Q793" s="8">
        <v>1.587301587302</v>
      </c>
    </row>
    <row r="794" spans="3:17" x14ac:dyDescent="0.2">
      <c r="C794" s="90"/>
      <c r="D794" s="87"/>
      <c r="E794" s="1" t="s">
        <v>22</v>
      </c>
      <c r="F794" s="2"/>
      <c r="G794" s="59">
        <v>159</v>
      </c>
      <c r="H794" s="71" t="str">
        <f t="shared" si="18"/>
        <v xml:space="preserve"> </v>
      </c>
      <c r="I794" s="11">
        <v>16.981132075472001</v>
      </c>
      <c r="J794" s="3">
        <v>59.748427672955998</v>
      </c>
      <c r="K794" s="3">
        <v>1.88679245283</v>
      </c>
      <c r="L794" s="3">
        <v>37.106918238993998</v>
      </c>
      <c r="M794" s="3">
        <v>10.062893081761001</v>
      </c>
      <c r="N794" s="3">
        <v>8.1761006289309996</v>
      </c>
      <c r="O794" s="3">
        <v>3.7735849056599999</v>
      </c>
      <c r="P794" s="7">
        <v>0</v>
      </c>
      <c r="Q794" s="8">
        <v>1.88679245283</v>
      </c>
    </row>
    <row r="795" spans="3:17" x14ac:dyDescent="0.2">
      <c r="C795" s="90"/>
      <c r="D795" s="87"/>
      <c r="E795" s="1" t="s">
        <v>107</v>
      </c>
      <c r="F795" s="2"/>
      <c r="G795" s="59">
        <v>1783</v>
      </c>
      <c r="H795" s="71" t="str">
        <f t="shared" si="18"/>
        <v xml:space="preserve"> </v>
      </c>
      <c r="I795" s="11">
        <v>12.28266965788</v>
      </c>
      <c r="J795" s="3">
        <v>69.882220975883001</v>
      </c>
      <c r="K795" s="3">
        <v>7.0106561974200003</v>
      </c>
      <c r="L795" s="3">
        <v>37.184520471116002</v>
      </c>
      <c r="M795" s="3">
        <v>8.3006169377449996</v>
      </c>
      <c r="N795" s="3">
        <v>10.992708917554999</v>
      </c>
      <c r="O795" s="3">
        <v>2.0190689848569998</v>
      </c>
      <c r="P795" s="3">
        <v>0.67302299495200002</v>
      </c>
      <c r="Q795" s="8">
        <v>1.962983735278</v>
      </c>
    </row>
    <row r="796" spans="3:17" x14ac:dyDescent="0.2">
      <c r="C796" s="90"/>
      <c r="D796" s="87"/>
      <c r="E796" s="1" t="s">
        <v>108</v>
      </c>
      <c r="F796" s="2"/>
      <c r="G796" s="59">
        <v>493</v>
      </c>
      <c r="H796" s="71" t="str">
        <f t="shared" si="18"/>
        <v xml:space="preserve"> </v>
      </c>
      <c r="I796" s="11">
        <v>24.746450304260001</v>
      </c>
      <c r="J796" s="3">
        <v>50.709939148072998</v>
      </c>
      <c r="K796" s="3">
        <v>4.6653144016230002</v>
      </c>
      <c r="L796" s="3">
        <v>32.860040567951003</v>
      </c>
      <c r="M796" s="3">
        <v>5.476673427992</v>
      </c>
      <c r="N796" s="3">
        <v>6.0851926977690001</v>
      </c>
      <c r="O796" s="3">
        <v>3.2454361054769998</v>
      </c>
      <c r="P796" s="3">
        <v>4.056795131846</v>
      </c>
      <c r="Q796" s="8">
        <v>2.434077079108</v>
      </c>
    </row>
    <row r="797" spans="3:17" x14ac:dyDescent="0.2">
      <c r="C797" s="91" t="s">
        <v>109</v>
      </c>
      <c r="D797" s="86" t="s">
        <v>17</v>
      </c>
      <c r="E797" s="6" t="s">
        <v>110</v>
      </c>
      <c r="F797" s="5"/>
      <c r="G797" s="58">
        <v>551</v>
      </c>
      <c r="H797" s="70" t="str">
        <f t="shared" si="18"/>
        <v xml:space="preserve"> </v>
      </c>
      <c r="I797" s="12">
        <v>12.159709618875</v>
      </c>
      <c r="J797" s="4">
        <v>71.506352087113996</v>
      </c>
      <c r="K797" s="4">
        <v>9.2558983666060008</v>
      </c>
      <c r="L797" s="4">
        <v>40.653357531760001</v>
      </c>
      <c r="M797" s="4">
        <v>9.8003629764069995</v>
      </c>
      <c r="N797" s="4">
        <v>11.070780399274</v>
      </c>
      <c r="O797" s="4">
        <v>1.814882032668</v>
      </c>
      <c r="P797" s="4">
        <v>0.36297640653399998</v>
      </c>
      <c r="Q797" s="13">
        <v>1.996370235935</v>
      </c>
    </row>
    <row r="798" spans="3:17" ht="24" x14ac:dyDescent="0.2">
      <c r="C798" s="90"/>
      <c r="D798" s="87"/>
      <c r="E798" s="1" t="s">
        <v>111</v>
      </c>
      <c r="F798" s="2"/>
      <c r="G798" s="59">
        <v>298</v>
      </c>
      <c r="H798" s="71" t="str">
        <f t="shared" si="18"/>
        <v xml:space="preserve"> </v>
      </c>
      <c r="I798" s="11">
        <v>14.765100671141001</v>
      </c>
      <c r="J798" s="3">
        <v>71.476510067114006</v>
      </c>
      <c r="K798" s="3">
        <v>5.0335570469800004</v>
      </c>
      <c r="L798" s="3">
        <v>28.859060402685</v>
      </c>
      <c r="M798" s="3">
        <v>6.0402684563760003</v>
      </c>
      <c r="N798" s="3">
        <v>6.3758389261739996</v>
      </c>
      <c r="O798" s="3">
        <v>1.677852348993</v>
      </c>
      <c r="P798" s="3">
        <v>0.67114093959700005</v>
      </c>
      <c r="Q798" s="8">
        <v>2.0134228187919998</v>
      </c>
    </row>
    <row r="799" spans="3:17" ht="24" x14ac:dyDescent="0.2">
      <c r="C799" s="90"/>
      <c r="D799" s="87"/>
      <c r="E799" s="1" t="s">
        <v>112</v>
      </c>
      <c r="F799" s="2"/>
      <c r="G799" s="59">
        <v>954</v>
      </c>
      <c r="H799" s="71" t="str">
        <f t="shared" si="18"/>
        <v xml:space="preserve"> </v>
      </c>
      <c r="I799" s="11">
        <v>12.473794549266</v>
      </c>
      <c r="J799" s="3">
        <v>72.222222222222001</v>
      </c>
      <c r="K799" s="3">
        <v>8.1761006289309996</v>
      </c>
      <c r="L799" s="3">
        <v>36.477987421384</v>
      </c>
      <c r="M799" s="3">
        <v>6.9182389937110003</v>
      </c>
      <c r="N799" s="3">
        <v>10.482180293500999</v>
      </c>
      <c r="O799" s="3">
        <v>1.9916142557650001</v>
      </c>
      <c r="P799" s="3">
        <v>0.62893081761000003</v>
      </c>
      <c r="Q799" s="8">
        <v>2.0964360587000002</v>
      </c>
    </row>
    <row r="800" spans="3:17" x14ac:dyDescent="0.2">
      <c r="C800" s="90"/>
      <c r="D800" s="87"/>
      <c r="E800" s="1" t="s">
        <v>113</v>
      </c>
      <c r="F800" s="2"/>
      <c r="G800" s="59">
        <v>616</v>
      </c>
      <c r="H800" s="71" t="str">
        <f t="shared" si="18"/>
        <v xml:space="preserve"> </v>
      </c>
      <c r="I800" s="11">
        <v>0.81168831168800004</v>
      </c>
      <c r="J800" s="3">
        <v>93.831168831168995</v>
      </c>
      <c r="K800" s="3">
        <v>7.792207792208</v>
      </c>
      <c r="L800" s="3">
        <v>33.116883116883002</v>
      </c>
      <c r="M800" s="3">
        <v>7.792207792208</v>
      </c>
      <c r="N800" s="3">
        <v>9.5779220779220005</v>
      </c>
      <c r="O800" s="3">
        <v>1.298701298701</v>
      </c>
      <c r="P800" s="3">
        <v>0.487012987013</v>
      </c>
      <c r="Q800" s="8">
        <v>1.298701298701</v>
      </c>
    </row>
    <row r="801" spans="3:17" x14ac:dyDescent="0.2">
      <c r="C801" s="90"/>
      <c r="D801" s="87"/>
      <c r="E801" s="1" t="s">
        <v>114</v>
      </c>
      <c r="F801" s="2"/>
      <c r="G801" s="59">
        <v>986</v>
      </c>
      <c r="H801" s="71" t="str">
        <f t="shared" si="18"/>
        <v xml:space="preserve"> </v>
      </c>
      <c r="I801" s="11">
        <v>8.0121703853960007</v>
      </c>
      <c r="J801" s="3">
        <v>74.036511156187004</v>
      </c>
      <c r="K801" s="3">
        <v>7.4036511156189997</v>
      </c>
      <c r="L801" s="3">
        <v>40.365111561866001</v>
      </c>
      <c r="M801" s="3">
        <v>12.981744421907001</v>
      </c>
      <c r="N801" s="3">
        <v>16.734279918864001</v>
      </c>
      <c r="O801" s="3">
        <v>1.4198782961459999</v>
      </c>
      <c r="P801" s="3">
        <v>0.81135902636900004</v>
      </c>
      <c r="Q801" s="8">
        <v>1.6227180527380001</v>
      </c>
    </row>
    <row r="802" spans="3:17" ht="24" x14ac:dyDescent="0.2">
      <c r="C802" s="90"/>
      <c r="D802" s="87"/>
      <c r="E802" s="1" t="s">
        <v>115</v>
      </c>
      <c r="F802" s="2"/>
      <c r="G802" s="59">
        <v>938</v>
      </c>
      <c r="H802" s="71" t="str">
        <f t="shared" si="18"/>
        <v xml:space="preserve"> </v>
      </c>
      <c r="I802" s="11">
        <v>12.793176972281</v>
      </c>
      <c r="J802" s="3">
        <v>68.869936034115</v>
      </c>
      <c r="K802" s="3">
        <v>7.1428571428570002</v>
      </c>
      <c r="L802" s="3">
        <v>37.846481876333002</v>
      </c>
      <c r="M802" s="3">
        <v>8.3155650319830006</v>
      </c>
      <c r="N802" s="3">
        <v>12.473347547974001</v>
      </c>
      <c r="O802" s="3">
        <v>2.238805970149</v>
      </c>
      <c r="P802" s="3">
        <v>0.10660980810200001</v>
      </c>
      <c r="Q802" s="8">
        <v>2.238805970149</v>
      </c>
    </row>
    <row r="803" spans="3:17" ht="24" x14ac:dyDescent="0.2">
      <c r="C803" s="90"/>
      <c r="D803" s="87"/>
      <c r="E803" s="1" t="s">
        <v>116</v>
      </c>
      <c r="F803" s="2"/>
      <c r="G803" s="59">
        <v>771</v>
      </c>
      <c r="H803" s="71" t="str">
        <f t="shared" si="18"/>
        <v xml:space="preserve"> </v>
      </c>
      <c r="I803" s="11">
        <v>13.618677042802</v>
      </c>
      <c r="J803" s="3">
        <v>64.332036316471999</v>
      </c>
      <c r="K803" s="3">
        <v>4.6692607003889997</v>
      </c>
      <c r="L803" s="3">
        <v>38.910505836576</v>
      </c>
      <c r="M803" s="3">
        <v>9.0791180285339994</v>
      </c>
      <c r="N803" s="3">
        <v>12.581063553826001</v>
      </c>
      <c r="O803" s="3">
        <v>2.075226977951</v>
      </c>
      <c r="P803" s="3">
        <v>0.90791180285299999</v>
      </c>
      <c r="Q803" s="8">
        <v>2.075226977951</v>
      </c>
    </row>
    <row r="804" spans="3:17" ht="24" x14ac:dyDescent="0.2">
      <c r="C804" s="90"/>
      <c r="D804" s="87"/>
      <c r="E804" s="1" t="s">
        <v>117</v>
      </c>
      <c r="F804" s="2"/>
      <c r="G804" s="59">
        <v>223</v>
      </c>
      <c r="H804" s="71" t="str">
        <f t="shared" si="18"/>
        <v xml:space="preserve"> </v>
      </c>
      <c r="I804" s="11">
        <v>11.210762331839</v>
      </c>
      <c r="J804" s="3">
        <v>74.887892376682004</v>
      </c>
      <c r="K804" s="3">
        <v>8.0717488789239997</v>
      </c>
      <c r="L804" s="3">
        <v>45.291479820627998</v>
      </c>
      <c r="M804" s="3">
        <v>12.107623318386</v>
      </c>
      <c r="N804" s="3">
        <v>14.349775784753</v>
      </c>
      <c r="O804" s="3">
        <v>1.7937219730939999</v>
      </c>
      <c r="P804" s="3">
        <v>0.44843049327399997</v>
      </c>
      <c r="Q804" s="8">
        <v>0.89686098654699997</v>
      </c>
    </row>
    <row r="805" spans="3:17" x14ac:dyDescent="0.2">
      <c r="C805" s="90"/>
      <c r="D805" s="87"/>
      <c r="E805" s="1" t="s">
        <v>118</v>
      </c>
      <c r="F805" s="2"/>
      <c r="G805" s="59">
        <v>710</v>
      </c>
      <c r="H805" s="71" t="str">
        <f t="shared" si="18"/>
        <v xml:space="preserve"> </v>
      </c>
      <c r="I805" s="11">
        <v>9.5774647887319997</v>
      </c>
      <c r="J805" s="3">
        <v>76.338028169013995</v>
      </c>
      <c r="K805" s="3">
        <v>8.8732394366200005</v>
      </c>
      <c r="L805" s="3">
        <v>34.788732394366001</v>
      </c>
      <c r="M805" s="3">
        <v>8.1690140845069994</v>
      </c>
      <c r="N805" s="3">
        <v>11.830985915493001</v>
      </c>
      <c r="O805" s="3">
        <v>2.253521126761</v>
      </c>
      <c r="P805" s="3">
        <v>0.56338028168999998</v>
      </c>
      <c r="Q805" s="8">
        <v>1.9718309859150001</v>
      </c>
    </row>
    <row r="806" spans="3:17" x14ac:dyDescent="0.2">
      <c r="C806" s="90"/>
      <c r="D806" s="87"/>
      <c r="E806" s="1" t="s">
        <v>119</v>
      </c>
      <c r="F806" s="2"/>
      <c r="G806" s="59">
        <v>565</v>
      </c>
      <c r="H806" s="71" t="str">
        <f t="shared" si="18"/>
        <v xml:space="preserve"> </v>
      </c>
      <c r="I806" s="11">
        <v>13.628318584071</v>
      </c>
      <c r="J806" s="3">
        <v>69.026548672565994</v>
      </c>
      <c r="K806" s="3">
        <v>7.964601769912</v>
      </c>
      <c r="L806" s="3">
        <v>37.522123893805002</v>
      </c>
      <c r="M806" s="3">
        <v>9.7345132743360008</v>
      </c>
      <c r="N806" s="3">
        <v>10.442477876106</v>
      </c>
      <c r="O806" s="3">
        <v>2.4778761061950001</v>
      </c>
      <c r="P806" s="3">
        <v>0.17699115044200001</v>
      </c>
      <c r="Q806" s="8">
        <v>2.3008849557520001</v>
      </c>
    </row>
    <row r="807" spans="3:17" x14ac:dyDescent="0.2">
      <c r="C807" s="90"/>
      <c r="D807" s="87"/>
      <c r="E807" s="1" t="s">
        <v>120</v>
      </c>
      <c r="F807" s="2"/>
      <c r="G807" s="59">
        <v>443</v>
      </c>
      <c r="H807" s="71" t="str">
        <f t="shared" si="18"/>
        <v xml:space="preserve"> </v>
      </c>
      <c r="I807" s="11">
        <v>13.092550790068</v>
      </c>
      <c r="J807" s="3">
        <v>68.171557562076998</v>
      </c>
      <c r="K807" s="3">
        <v>8.3521444695259994</v>
      </c>
      <c r="L807" s="3">
        <v>36.343115124153002</v>
      </c>
      <c r="M807" s="3">
        <v>8.1264108352139992</v>
      </c>
      <c r="N807" s="3">
        <v>9.9322799097070007</v>
      </c>
      <c r="O807" s="3">
        <v>1.8058690744920001</v>
      </c>
      <c r="P807" s="3">
        <v>0.45146726862300002</v>
      </c>
      <c r="Q807" s="8">
        <v>2.4830699774270002</v>
      </c>
    </row>
    <row r="808" spans="3:17" x14ac:dyDescent="0.2">
      <c r="C808" s="90"/>
      <c r="D808" s="87"/>
      <c r="E808" s="1" t="s">
        <v>121</v>
      </c>
      <c r="F808" s="2"/>
      <c r="G808" s="59">
        <v>977</v>
      </c>
      <c r="H808" s="71" t="str">
        <f t="shared" si="18"/>
        <v xml:space="preserve"> </v>
      </c>
      <c r="I808" s="11">
        <v>11.566018423746</v>
      </c>
      <c r="J808" s="3">
        <v>69.089048106448004</v>
      </c>
      <c r="K808" s="3">
        <v>6.8577277379729997</v>
      </c>
      <c r="L808" s="3">
        <v>37.666325486181996</v>
      </c>
      <c r="M808" s="3">
        <v>8.3930399181169992</v>
      </c>
      <c r="N808" s="3">
        <v>11.156601842375</v>
      </c>
      <c r="O808" s="3">
        <v>1.7400204708289999</v>
      </c>
      <c r="P808" s="3">
        <v>0.51177072671400003</v>
      </c>
      <c r="Q808" s="8">
        <v>2.1494370522009998</v>
      </c>
    </row>
    <row r="809" spans="3:17" x14ac:dyDescent="0.2">
      <c r="C809" s="90"/>
      <c r="D809" s="87"/>
      <c r="E809" s="1" t="s">
        <v>122</v>
      </c>
      <c r="F809" s="2"/>
      <c r="G809" s="59">
        <v>179</v>
      </c>
      <c r="H809" s="71" t="str">
        <f t="shared" si="18"/>
        <v xml:space="preserve"> </v>
      </c>
      <c r="I809" s="11">
        <v>11.173184357542</v>
      </c>
      <c r="J809" s="3">
        <v>66.480446927374004</v>
      </c>
      <c r="K809" s="3">
        <v>6.1452513966479998</v>
      </c>
      <c r="L809" s="3">
        <v>39.664804469274003</v>
      </c>
      <c r="M809" s="3">
        <v>7.8212290502790003</v>
      </c>
      <c r="N809" s="3">
        <v>12.290502793296</v>
      </c>
      <c r="O809" s="3">
        <v>2.2346368715080001</v>
      </c>
      <c r="P809" s="3">
        <v>0.55865921787700001</v>
      </c>
      <c r="Q809" s="8">
        <v>2.2346368715080001</v>
      </c>
    </row>
    <row r="810" spans="3:17" x14ac:dyDescent="0.2">
      <c r="C810" s="90"/>
      <c r="D810" s="87"/>
      <c r="E810" s="1" t="s">
        <v>32</v>
      </c>
      <c r="F810" s="2"/>
      <c r="G810" s="59">
        <v>22</v>
      </c>
      <c r="H810" s="71" t="str">
        <f t="shared" si="18"/>
        <v>*</v>
      </c>
      <c r="I810" s="11">
        <v>13.636363636364001</v>
      </c>
      <c r="J810" s="3">
        <v>68.181818181818002</v>
      </c>
      <c r="K810" s="3">
        <v>9.0909090909089993</v>
      </c>
      <c r="L810" s="3">
        <v>31.818181818182001</v>
      </c>
      <c r="M810" s="3">
        <v>4.5454545454549997</v>
      </c>
      <c r="N810" s="3">
        <v>4.5454545454549997</v>
      </c>
      <c r="O810" s="7">
        <v>0</v>
      </c>
      <c r="P810" s="7">
        <v>0</v>
      </c>
      <c r="Q810" s="8">
        <v>4.5454545454549997</v>
      </c>
    </row>
    <row r="811" spans="3:17" x14ac:dyDescent="0.2">
      <c r="C811" s="90"/>
      <c r="D811" s="87"/>
      <c r="E811" s="1" t="s">
        <v>22</v>
      </c>
      <c r="F811" s="2"/>
      <c r="G811" s="59">
        <v>13</v>
      </c>
      <c r="H811" s="71" t="str">
        <f t="shared" si="18"/>
        <v>*</v>
      </c>
      <c r="I811" s="11">
        <v>23.076923076922998</v>
      </c>
      <c r="J811" s="3">
        <v>69.230769230768999</v>
      </c>
      <c r="K811" s="7">
        <v>0</v>
      </c>
      <c r="L811" s="3">
        <v>15.384615384615</v>
      </c>
      <c r="M811" s="7">
        <v>0</v>
      </c>
      <c r="N811" s="7">
        <v>0</v>
      </c>
      <c r="O811" s="7">
        <v>0</v>
      </c>
      <c r="P811" s="7">
        <v>0</v>
      </c>
      <c r="Q811" s="8">
        <v>7.6923076923079998</v>
      </c>
    </row>
    <row r="812" spans="3:17" ht="24" x14ac:dyDescent="0.2">
      <c r="C812" s="91" t="s">
        <v>123</v>
      </c>
      <c r="D812" s="86" t="s">
        <v>17</v>
      </c>
      <c r="E812" s="6" t="s">
        <v>124</v>
      </c>
      <c r="F812" s="5"/>
      <c r="G812" s="58">
        <v>55</v>
      </c>
      <c r="H812" s="70" t="str">
        <f t="shared" si="18"/>
        <v xml:space="preserve"> </v>
      </c>
      <c r="I812" s="12">
        <v>14.545454545455</v>
      </c>
      <c r="J812" s="4">
        <v>63.636363636364003</v>
      </c>
      <c r="K812" s="4">
        <v>3.636363636364</v>
      </c>
      <c r="L812" s="4">
        <v>30.909090909090999</v>
      </c>
      <c r="M812" s="4">
        <v>7.2727272727269998</v>
      </c>
      <c r="N812" s="4">
        <v>7.2727272727269998</v>
      </c>
      <c r="O812" s="4">
        <v>7.2727272727269998</v>
      </c>
      <c r="P812" s="25">
        <v>0</v>
      </c>
      <c r="Q812" s="13">
        <v>1.818181818182</v>
      </c>
    </row>
    <row r="813" spans="3:17" ht="24" x14ac:dyDescent="0.2">
      <c r="C813" s="92"/>
      <c r="D813" s="87"/>
      <c r="E813" s="1" t="s">
        <v>125</v>
      </c>
      <c r="F813" s="2"/>
      <c r="G813" s="59">
        <v>205</v>
      </c>
      <c r="H813" s="71" t="str">
        <f t="shared" si="18"/>
        <v xml:space="preserve"> </v>
      </c>
      <c r="I813" s="11">
        <v>15.121951219512001</v>
      </c>
      <c r="J813" s="3">
        <v>69.268292682926997</v>
      </c>
      <c r="K813" s="3">
        <v>8.7804878048779997</v>
      </c>
      <c r="L813" s="3">
        <v>32.195121951220003</v>
      </c>
      <c r="M813" s="3">
        <v>6.8292682926830004</v>
      </c>
      <c r="N813" s="3">
        <v>6.8292682926830004</v>
      </c>
      <c r="O813" s="3">
        <v>1.951219512195</v>
      </c>
      <c r="P813" s="3">
        <v>0.48780487804900002</v>
      </c>
      <c r="Q813" s="8">
        <v>0.97560975609800005</v>
      </c>
    </row>
    <row r="814" spans="3:17" ht="24" x14ac:dyDescent="0.2">
      <c r="C814" s="92"/>
      <c r="D814" s="87"/>
      <c r="E814" s="1" t="s">
        <v>126</v>
      </c>
      <c r="F814" s="2"/>
      <c r="G814" s="59">
        <v>114</v>
      </c>
      <c r="H814" s="71" t="str">
        <f t="shared" si="18"/>
        <v xml:space="preserve"> </v>
      </c>
      <c r="I814" s="11">
        <v>7.0175438596489998</v>
      </c>
      <c r="J814" s="3">
        <v>72.807017543859999</v>
      </c>
      <c r="K814" s="3">
        <v>9.6491228070179993</v>
      </c>
      <c r="L814" s="3">
        <v>49.122807017543998</v>
      </c>
      <c r="M814" s="3">
        <v>12.280701754386</v>
      </c>
      <c r="N814" s="3">
        <v>13.157894736842</v>
      </c>
      <c r="O814" s="3">
        <v>2.6315789473679998</v>
      </c>
      <c r="P814" s="3">
        <v>0.87719298245599997</v>
      </c>
      <c r="Q814" s="8">
        <v>3.508771929825</v>
      </c>
    </row>
    <row r="815" spans="3:17" ht="24" x14ac:dyDescent="0.2">
      <c r="C815" s="92"/>
      <c r="D815" s="87"/>
      <c r="E815" s="1" t="s">
        <v>127</v>
      </c>
      <c r="F815" s="2"/>
      <c r="G815" s="59">
        <v>187</v>
      </c>
      <c r="H815" s="71" t="str">
        <f t="shared" si="18"/>
        <v xml:space="preserve"> </v>
      </c>
      <c r="I815" s="11">
        <v>5.3475935828879999</v>
      </c>
      <c r="J815" s="3">
        <v>80.213903743315996</v>
      </c>
      <c r="K815" s="3">
        <v>8.0213903743320003</v>
      </c>
      <c r="L815" s="3">
        <v>40.641711229946999</v>
      </c>
      <c r="M815" s="3">
        <v>8.0213903743320003</v>
      </c>
      <c r="N815" s="3">
        <v>11.764705882353001</v>
      </c>
      <c r="O815" s="3">
        <v>2.1390374331549999</v>
      </c>
      <c r="P815" s="3">
        <v>1.6042780748659999</v>
      </c>
      <c r="Q815" s="8">
        <v>2.1390374331549999</v>
      </c>
    </row>
    <row r="816" spans="3:17" ht="24" x14ac:dyDescent="0.2">
      <c r="C816" s="92"/>
      <c r="D816" s="87"/>
      <c r="E816" s="1" t="s">
        <v>128</v>
      </c>
      <c r="F816" s="2"/>
      <c r="G816" s="59">
        <v>1599</v>
      </c>
      <c r="H816" s="71" t="str">
        <f t="shared" si="18"/>
        <v xml:space="preserve"> </v>
      </c>
      <c r="I816" s="11">
        <v>11.882426516573</v>
      </c>
      <c r="J816" s="3">
        <v>70.231394621638998</v>
      </c>
      <c r="K816" s="3">
        <v>6.6291432145089999</v>
      </c>
      <c r="L816" s="3">
        <v>36.147592245153</v>
      </c>
      <c r="M816" s="3">
        <v>7.6923076923079998</v>
      </c>
      <c r="N816" s="3">
        <v>9.631019387117</v>
      </c>
      <c r="O816" s="3">
        <v>2.376485303315</v>
      </c>
      <c r="P816" s="3">
        <v>1.0006253908689999</v>
      </c>
      <c r="Q816" s="8">
        <v>2.3139462163850002</v>
      </c>
    </row>
    <row r="817" spans="2:17" ht="24" x14ac:dyDescent="0.2">
      <c r="C817" s="92"/>
      <c r="D817" s="87"/>
      <c r="E817" s="1" t="s">
        <v>129</v>
      </c>
      <c r="F817" s="2"/>
      <c r="G817" s="59">
        <v>1199</v>
      </c>
      <c r="H817" s="71" t="str">
        <f t="shared" si="18"/>
        <v xml:space="preserve"> </v>
      </c>
      <c r="I817" s="11">
        <v>12.844036697248001</v>
      </c>
      <c r="J817" s="3">
        <v>68.140116763969999</v>
      </c>
      <c r="K817" s="3">
        <v>7.422852376981</v>
      </c>
      <c r="L817" s="3">
        <v>38.448707256047001</v>
      </c>
      <c r="M817" s="3">
        <v>6.9224353628020001</v>
      </c>
      <c r="N817" s="3">
        <v>9.5079232693910001</v>
      </c>
      <c r="O817" s="3">
        <v>2.1684737281070001</v>
      </c>
      <c r="P817" s="3">
        <v>0.66722268557099995</v>
      </c>
      <c r="Q817" s="8">
        <v>1.834862385321</v>
      </c>
    </row>
    <row r="818" spans="2:17" ht="24" x14ac:dyDescent="0.2">
      <c r="C818" s="92"/>
      <c r="D818" s="87"/>
      <c r="E818" s="1" t="s">
        <v>130</v>
      </c>
      <c r="F818" s="2"/>
      <c r="G818" s="59">
        <v>950</v>
      </c>
      <c r="H818" s="71" t="str">
        <f t="shared" si="18"/>
        <v xml:space="preserve"> </v>
      </c>
      <c r="I818" s="11">
        <v>11.684210526316001</v>
      </c>
      <c r="J818" s="3">
        <v>73.052631578947</v>
      </c>
      <c r="K818" s="3">
        <v>5.8947368421049999</v>
      </c>
      <c r="L818" s="3">
        <v>32.105263157895003</v>
      </c>
      <c r="M818" s="3">
        <v>6.6315789473680002</v>
      </c>
      <c r="N818" s="3">
        <v>8.1052631578949992</v>
      </c>
      <c r="O818" s="3">
        <v>1.052631578947</v>
      </c>
      <c r="P818" s="3">
        <v>1.368421052632</v>
      </c>
      <c r="Q818" s="8">
        <v>2.4210526315790002</v>
      </c>
    </row>
    <row r="819" spans="2:17" x14ac:dyDescent="0.2">
      <c r="C819" s="92"/>
      <c r="D819" s="87"/>
      <c r="E819" s="1" t="s">
        <v>131</v>
      </c>
      <c r="F819" s="2"/>
      <c r="G819" s="59">
        <v>424</v>
      </c>
      <c r="H819" s="71" t="str">
        <f t="shared" si="18"/>
        <v xml:space="preserve"> </v>
      </c>
      <c r="I819" s="11">
        <v>2.3584905660379998</v>
      </c>
      <c r="J819" s="3">
        <v>80.660377358491004</v>
      </c>
      <c r="K819" s="3">
        <v>7.3113207547170003</v>
      </c>
      <c r="L819" s="3">
        <v>45.990566037736002</v>
      </c>
      <c r="M819" s="3">
        <v>8.9622641509429997</v>
      </c>
      <c r="N819" s="3">
        <v>14.150943396225999</v>
      </c>
      <c r="O819" s="3">
        <v>1.415094339623</v>
      </c>
      <c r="P819" s="3">
        <v>0.47169811320799998</v>
      </c>
      <c r="Q819" s="8">
        <v>1.1792452830189999</v>
      </c>
    </row>
    <row r="820" spans="2:17" ht="24" x14ac:dyDescent="0.2">
      <c r="C820" s="92"/>
      <c r="D820" s="87"/>
      <c r="E820" s="1" t="s">
        <v>132</v>
      </c>
      <c r="F820" s="2"/>
      <c r="G820" s="59">
        <v>213</v>
      </c>
      <c r="H820" s="71" t="str">
        <f t="shared" si="18"/>
        <v xml:space="preserve"> </v>
      </c>
      <c r="I820" s="11">
        <v>14.553990610329</v>
      </c>
      <c r="J820" s="3">
        <v>64.788732394365994</v>
      </c>
      <c r="K820" s="3">
        <v>3.7558685446009998</v>
      </c>
      <c r="L820" s="3">
        <v>37.558685446009001</v>
      </c>
      <c r="M820" s="3">
        <v>8.9201877934270009</v>
      </c>
      <c r="N820" s="3">
        <v>9.8591549295770005</v>
      </c>
      <c r="O820" s="3">
        <v>2.347417840376</v>
      </c>
      <c r="P820" s="3">
        <v>2.347417840376</v>
      </c>
      <c r="Q820" s="8">
        <v>2.347417840376</v>
      </c>
    </row>
    <row r="821" spans="2:17" ht="24" x14ac:dyDescent="0.2">
      <c r="C821" s="92"/>
      <c r="D821" s="87"/>
      <c r="E821" s="1" t="s">
        <v>133</v>
      </c>
      <c r="F821" s="2"/>
      <c r="G821" s="59">
        <v>214</v>
      </c>
      <c r="H821" s="71" t="str">
        <f t="shared" si="18"/>
        <v xml:space="preserve"> </v>
      </c>
      <c r="I821" s="11">
        <v>14.953271028036999</v>
      </c>
      <c r="J821" s="3">
        <v>67.289719626167994</v>
      </c>
      <c r="K821" s="3">
        <v>5.6074766355139998</v>
      </c>
      <c r="L821" s="3">
        <v>36.915887850467001</v>
      </c>
      <c r="M821" s="3">
        <v>6.0747663551400004</v>
      </c>
      <c r="N821" s="3">
        <v>9.3457943925230005</v>
      </c>
      <c r="O821" s="3">
        <v>1.401869158879</v>
      </c>
      <c r="P821" s="3">
        <v>0.46728971962600002</v>
      </c>
      <c r="Q821" s="8">
        <v>1.401869158879</v>
      </c>
    </row>
    <row r="822" spans="2:17" ht="24" x14ac:dyDescent="0.2">
      <c r="C822" s="92"/>
      <c r="D822" s="87"/>
      <c r="E822" s="1" t="s">
        <v>134</v>
      </c>
      <c r="F822" s="2"/>
      <c r="G822" s="59">
        <v>15</v>
      </c>
      <c r="H822" s="71" t="str">
        <f t="shared" si="18"/>
        <v>*</v>
      </c>
      <c r="I822" s="11">
        <v>33.333333333333002</v>
      </c>
      <c r="J822" s="3">
        <v>46.666666666666998</v>
      </c>
      <c r="K822" s="3">
        <v>6.666666666667</v>
      </c>
      <c r="L822" s="3">
        <v>20</v>
      </c>
      <c r="M822" s="3">
        <v>20</v>
      </c>
      <c r="N822" s="3">
        <v>13.333333333333</v>
      </c>
      <c r="O822" s="7">
        <v>0</v>
      </c>
      <c r="P822" s="3">
        <v>13.333333333333</v>
      </c>
      <c r="Q822" s="14">
        <v>0</v>
      </c>
    </row>
    <row r="823" spans="2:17" ht="24" x14ac:dyDescent="0.2">
      <c r="C823" s="92"/>
      <c r="D823" s="87"/>
      <c r="E823" s="1" t="s">
        <v>135</v>
      </c>
      <c r="F823" s="2"/>
      <c r="G823" s="59">
        <v>587</v>
      </c>
      <c r="H823" s="71" t="str">
        <f t="shared" si="18"/>
        <v xml:space="preserve"> </v>
      </c>
      <c r="I823" s="11">
        <v>13.117546848382</v>
      </c>
      <c r="J823" s="3">
        <v>66.780238500851993</v>
      </c>
      <c r="K823" s="3">
        <v>5.6218057921640003</v>
      </c>
      <c r="L823" s="3">
        <v>35.264054514480002</v>
      </c>
      <c r="M823" s="3">
        <v>6.3032367972739998</v>
      </c>
      <c r="N823" s="3">
        <v>10.221465076661</v>
      </c>
      <c r="O823" s="3">
        <v>1.873935264055</v>
      </c>
      <c r="P823" s="3">
        <v>0.68143100511099997</v>
      </c>
      <c r="Q823" s="8">
        <v>2.5553662691649999</v>
      </c>
    </row>
    <row r="824" spans="2:17" x14ac:dyDescent="0.2">
      <c r="C824" s="92"/>
      <c r="D824" s="87"/>
      <c r="E824" s="1" t="s">
        <v>136</v>
      </c>
      <c r="F824" s="2"/>
      <c r="G824" s="59">
        <v>63</v>
      </c>
      <c r="H824" s="71" t="str">
        <f t="shared" si="18"/>
        <v xml:space="preserve"> </v>
      </c>
      <c r="I824" s="11">
        <v>23.809523809523998</v>
      </c>
      <c r="J824" s="3">
        <v>57.142857142856997</v>
      </c>
      <c r="K824" s="3">
        <v>9.5238095238099998</v>
      </c>
      <c r="L824" s="3">
        <v>25.396825396825001</v>
      </c>
      <c r="M824" s="3">
        <v>4.7619047619049999</v>
      </c>
      <c r="N824" s="3">
        <v>3.1746031746029999</v>
      </c>
      <c r="O824" s="3">
        <v>3.1746031746029999</v>
      </c>
      <c r="P824" s="3">
        <v>1.587301587302</v>
      </c>
      <c r="Q824" s="8">
        <v>1.587301587302</v>
      </c>
    </row>
    <row r="825" spans="2:17" x14ac:dyDescent="0.2">
      <c r="C825" s="92"/>
      <c r="D825" s="87"/>
      <c r="E825" s="1" t="s">
        <v>137</v>
      </c>
      <c r="F825" s="2"/>
      <c r="G825" s="59">
        <v>290</v>
      </c>
      <c r="H825" s="71" t="str">
        <f t="shared" si="18"/>
        <v xml:space="preserve"> </v>
      </c>
      <c r="I825" s="11">
        <v>23.448275862069</v>
      </c>
      <c r="J825" s="3">
        <v>50.689655172414</v>
      </c>
      <c r="K825" s="3">
        <v>3.7931034482760002</v>
      </c>
      <c r="L825" s="3">
        <v>38.965517241378997</v>
      </c>
      <c r="M825" s="3">
        <v>10</v>
      </c>
      <c r="N825" s="3">
        <v>11.034482758620999</v>
      </c>
      <c r="O825" s="3">
        <v>3.7931034482760002</v>
      </c>
      <c r="P825" s="3">
        <v>2.413793103448</v>
      </c>
      <c r="Q825" s="8">
        <v>0.68965517241399998</v>
      </c>
    </row>
    <row r="826" spans="2:17" x14ac:dyDescent="0.2">
      <c r="C826" s="92"/>
      <c r="D826" s="87"/>
      <c r="E826" s="1" t="s">
        <v>22</v>
      </c>
      <c r="F826" s="2"/>
      <c r="G826" s="59">
        <v>42</v>
      </c>
      <c r="H826" s="71" t="str">
        <f t="shared" si="18"/>
        <v>*</v>
      </c>
      <c r="I826" s="11">
        <v>19.047619047619001</v>
      </c>
      <c r="J826" s="3">
        <v>47.619047619047997</v>
      </c>
      <c r="K826" s="3">
        <v>2.3809523809519999</v>
      </c>
      <c r="L826" s="3">
        <v>38.095238095238003</v>
      </c>
      <c r="M826" s="3">
        <v>7.1428571428570002</v>
      </c>
      <c r="N826" s="3">
        <v>11.904761904761999</v>
      </c>
      <c r="O826" s="3">
        <v>4.7619047619049999</v>
      </c>
      <c r="P826" s="7">
        <v>0</v>
      </c>
      <c r="Q826" s="8">
        <v>9.5238095238099998</v>
      </c>
    </row>
    <row r="827" spans="2:17" ht="24" x14ac:dyDescent="0.2">
      <c r="C827" s="92"/>
      <c r="D827" s="87"/>
      <c r="E827" s="1" t="s">
        <v>138</v>
      </c>
      <c r="F827" s="2"/>
      <c r="G827" s="59">
        <v>246</v>
      </c>
      <c r="H827" s="71" t="str">
        <f t="shared" si="18"/>
        <v xml:space="preserve"> </v>
      </c>
      <c r="I827" s="11">
        <v>15.447154471545</v>
      </c>
      <c r="J827" s="3">
        <v>67.479674796748</v>
      </c>
      <c r="K827" s="3">
        <v>8.130081300813</v>
      </c>
      <c r="L827" s="3">
        <v>31.30081300813</v>
      </c>
      <c r="M827" s="3">
        <v>6.9105691056909997</v>
      </c>
      <c r="N827" s="3">
        <v>6.9105691056909997</v>
      </c>
      <c r="O827" s="3">
        <v>3.2520325203249998</v>
      </c>
      <c r="P827" s="3">
        <v>0.40650406504100001</v>
      </c>
      <c r="Q827" s="8">
        <v>1.219512195122</v>
      </c>
    </row>
    <row r="828" spans="2:17" ht="24" x14ac:dyDescent="0.2">
      <c r="C828" s="92"/>
      <c r="D828" s="87"/>
      <c r="E828" s="1" t="s">
        <v>139</v>
      </c>
      <c r="F828" s="2"/>
      <c r="G828" s="59">
        <v>248</v>
      </c>
      <c r="H828" s="71" t="str">
        <f t="shared" ref="H828:H830" si="19">IF(G828&lt;49,"*"," ")</f>
        <v xml:space="preserve"> </v>
      </c>
      <c r="I828" s="11">
        <v>6.4516129032259997</v>
      </c>
      <c r="J828" s="3">
        <v>77.419354838710007</v>
      </c>
      <c r="K828" s="3">
        <v>8.4677419354839998</v>
      </c>
      <c r="L828" s="3">
        <v>44.758064516128997</v>
      </c>
      <c r="M828" s="3">
        <v>10.887096774193999</v>
      </c>
      <c r="N828" s="3">
        <v>12.5</v>
      </c>
      <c r="O828" s="3">
        <v>2.0161290322580001</v>
      </c>
      <c r="P828" s="3">
        <v>1.2096774193549999</v>
      </c>
      <c r="Q828" s="8">
        <v>2.0161290322580001</v>
      </c>
    </row>
    <row r="829" spans="2:17" ht="24" x14ac:dyDescent="0.2">
      <c r="C829" s="92"/>
      <c r="D829" s="87"/>
      <c r="E829" s="1" t="s">
        <v>140</v>
      </c>
      <c r="F829" s="2"/>
      <c r="G829" s="59">
        <v>1582</v>
      </c>
      <c r="H829" s="71" t="str">
        <f t="shared" si="19"/>
        <v xml:space="preserve"> </v>
      </c>
      <c r="I829" s="11">
        <v>13.274336283186001</v>
      </c>
      <c r="J829" s="3">
        <v>68.900126422249997</v>
      </c>
      <c r="K829" s="3">
        <v>6.8268015170669996</v>
      </c>
      <c r="L829" s="3">
        <v>36.219974715550002</v>
      </c>
      <c r="M829" s="3">
        <v>6.8268015170669996</v>
      </c>
      <c r="N829" s="3">
        <v>9.0391908975980009</v>
      </c>
      <c r="O829" s="3">
        <v>1.896333754741</v>
      </c>
      <c r="P829" s="3">
        <v>0.94816687737000005</v>
      </c>
      <c r="Q829" s="8">
        <v>2.0859671302149998</v>
      </c>
    </row>
    <row r="830" spans="2:17" ht="24" x14ac:dyDescent="0.2">
      <c r="C830" s="93"/>
      <c r="D830" s="88"/>
      <c r="E830" s="27" t="s">
        <v>141</v>
      </c>
      <c r="F830" s="30"/>
      <c r="G830" s="60">
        <v>414</v>
      </c>
      <c r="H830" s="72" t="str">
        <f t="shared" si="19"/>
        <v xml:space="preserve"> </v>
      </c>
      <c r="I830" s="35">
        <v>14.734299516908001</v>
      </c>
      <c r="J830" s="16">
        <v>65.942028985506994</v>
      </c>
      <c r="K830" s="16">
        <v>5.0724637681160001</v>
      </c>
      <c r="L830" s="16">
        <v>37.198067632849998</v>
      </c>
      <c r="M830" s="16">
        <v>7.4879227053140003</v>
      </c>
      <c r="N830" s="16">
        <v>9.4202898550719993</v>
      </c>
      <c r="O830" s="16">
        <v>1.6908212560389999</v>
      </c>
      <c r="P830" s="16">
        <v>1.6908212560389999</v>
      </c>
      <c r="Q830" s="36">
        <v>1.9323671497579999</v>
      </c>
    </row>
    <row r="831" spans="2:17" x14ac:dyDescent="0.2">
      <c r="G831" s="61"/>
      <c r="H831" s="73"/>
    </row>
    <row r="832" spans="2:17" x14ac:dyDescent="0.2">
      <c r="B832" s="22" t="str">
        <f xml:space="preserve"> HYPERLINK("#'目次'!B13", "[7]")</f>
        <v>[7]</v>
      </c>
      <c r="C832" s="17" t="s">
        <v>194</v>
      </c>
      <c r="G832" s="61"/>
      <c r="H832" s="73"/>
    </row>
    <row r="833" spans="3:16" x14ac:dyDescent="0.2">
      <c r="G833" s="61"/>
      <c r="H833" s="73"/>
    </row>
    <row r="834" spans="3:16" x14ac:dyDescent="0.2">
      <c r="G834" s="61"/>
      <c r="H834" s="73"/>
    </row>
    <row r="835" spans="3:16" x14ac:dyDescent="0.2">
      <c r="C835" s="17" t="s">
        <v>12</v>
      </c>
      <c r="G835" s="61"/>
      <c r="H835" s="73"/>
    </row>
    <row r="836" spans="3:16" ht="48" x14ac:dyDescent="0.2">
      <c r="C836" s="82"/>
      <c r="D836" s="83"/>
      <c r="E836" s="83"/>
      <c r="F836" s="83"/>
      <c r="G836" s="55" t="s">
        <v>13</v>
      </c>
      <c r="H836" s="68"/>
      <c r="I836" s="20" t="s">
        <v>195</v>
      </c>
      <c r="J836" s="10" t="s">
        <v>196</v>
      </c>
      <c r="K836" s="10" t="s">
        <v>197</v>
      </c>
      <c r="L836" s="10" t="s">
        <v>198</v>
      </c>
      <c r="M836" s="10" t="s">
        <v>199</v>
      </c>
      <c r="N836" s="10" t="s">
        <v>200</v>
      </c>
      <c r="O836" s="10" t="s">
        <v>201</v>
      </c>
      <c r="P836" s="23" t="s">
        <v>22</v>
      </c>
    </row>
    <row r="837" spans="3:16" x14ac:dyDescent="0.2">
      <c r="C837" s="84"/>
      <c r="D837" s="85"/>
      <c r="E837" s="85"/>
      <c r="F837" s="85"/>
      <c r="G837" s="56"/>
      <c r="H837" s="69"/>
      <c r="I837" s="24"/>
      <c r="J837" s="9"/>
      <c r="K837" s="9"/>
      <c r="L837" s="9"/>
      <c r="M837" s="9"/>
      <c r="N837" s="9"/>
      <c r="O837" s="9"/>
      <c r="P837" s="21"/>
    </row>
    <row r="838" spans="3:16" x14ac:dyDescent="0.2">
      <c r="C838" s="28"/>
      <c r="D838" s="29"/>
      <c r="E838" s="32" t="s">
        <v>13</v>
      </c>
      <c r="F838" s="31"/>
      <c r="G838" s="57">
        <v>2435</v>
      </c>
      <c r="H838" s="66" t="str">
        <f t="shared" ref="H838:H901" si="20">IF(G838&lt;49,"*"," ")</f>
        <v xml:space="preserve"> </v>
      </c>
      <c r="I838" s="15">
        <v>3.8193018480490002</v>
      </c>
      <c r="J838" s="15">
        <v>5.8726899383979996</v>
      </c>
      <c r="K838" s="15">
        <v>6.0780287474329997</v>
      </c>
      <c r="L838" s="15">
        <v>8.131416837782</v>
      </c>
      <c r="M838" s="15">
        <v>13.059548254619999</v>
      </c>
      <c r="N838" s="15">
        <v>36.960985626282998</v>
      </c>
      <c r="O838" s="15">
        <v>61.314168377823002</v>
      </c>
      <c r="P838" s="34">
        <v>1.724845995893</v>
      </c>
    </row>
    <row r="839" spans="3:16" x14ac:dyDescent="0.2">
      <c r="C839" s="89" t="s">
        <v>16</v>
      </c>
      <c r="D839" s="86" t="s">
        <v>17</v>
      </c>
      <c r="E839" s="6" t="s">
        <v>18</v>
      </c>
      <c r="F839" s="5"/>
      <c r="G839" s="58">
        <v>344</v>
      </c>
      <c r="H839" s="70" t="str">
        <f t="shared" si="20"/>
        <v xml:space="preserve"> </v>
      </c>
      <c r="I839" s="12">
        <v>4.3604651162790002</v>
      </c>
      <c r="J839" s="4">
        <v>6.6860465116279997</v>
      </c>
      <c r="K839" s="4">
        <v>9.0116279069769991</v>
      </c>
      <c r="L839" s="4">
        <v>7.8488372093020002</v>
      </c>
      <c r="M839" s="4">
        <v>11.918604651162999</v>
      </c>
      <c r="N839" s="4">
        <v>39.825581395348998</v>
      </c>
      <c r="O839" s="4">
        <v>57.267441860464999</v>
      </c>
      <c r="P839" s="13">
        <v>2.9069767441860002</v>
      </c>
    </row>
    <row r="840" spans="3:16" x14ac:dyDescent="0.2">
      <c r="C840" s="90"/>
      <c r="D840" s="87"/>
      <c r="E840" s="1" t="s">
        <v>19</v>
      </c>
      <c r="F840" s="2"/>
      <c r="G840" s="59">
        <v>1502</v>
      </c>
      <c r="H840" s="71" t="str">
        <f t="shared" si="20"/>
        <v xml:space="preserve"> </v>
      </c>
      <c r="I840" s="11">
        <v>4.5272969374169998</v>
      </c>
      <c r="J840" s="3">
        <v>5.8588548601859998</v>
      </c>
      <c r="K840" s="3">
        <v>6.1251664447399996</v>
      </c>
      <c r="L840" s="3">
        <v>8.4553928095869999</v>
      </c>
      <c r="M840" s="3">
        <v>13.914780292943</v>
      </c>
      <c r="N840" s="3">
        <v>38.881491344874</v>
      </c>
      <c r="O840" s="3">
        <v>59.587217043941003</v>
      </c>
      <c r="P840" s="8">
        <v>1.5312916111849999</v>
      </c>
    </row>
    <row r="841" spans="3:16" x14ac:dyDescent="0.2">
      <c r="C841" s="90"/>
      <c r="D841" s="87"/>
      <c r="E841" s="1" t="s">
        <v>20</v>
      </c>
      <c r="F841" s="2"/>
      <c r="G841" s="59">
        <v>465</v>
      </c>
      <c r="H841" s="71" t="str">
        <f t="shared" si="20"/>
        <v xml:space="preserve"> </v>
      </c>
      <c r="I841" s="11">
        <v>1.935483870968</v>
      </c>
      <c r="J841" s="3">
        <v>4.7311827956989996</v>
      </c>
      <c r="K841" s="3">
        <v>3.8709677419349999</v>
      </c>
      <c r="L841" s="3">
        <v>8.1720430107530007</v>
      </c>
      <c r="M841" s="3">
        <v>12.043010752688</v>
      </c>
      <c r="N841" s="3">
        <v>30.752688172043001</v>
      </c>
      <c r="O841" s="3">
        <v>67.956989247311995</v>
      </c>
      <c r="P841" s="8">
        <v>1.2903225806450001</v>
      </c>
    </row>
    <row r="842" spans="3:16" x14ac:dyDescent="0.2">
      <c r="C842" s="90"/>
      <c r="D842" s="87"/>
      <c r="E842" s="1" t="s">
        <v>21</v>
      </c>
      <c r="F842" s="2"/>
      <c r="G842" s="59">
        <v>107</v>
      </c>
      <c r="H842" s="71" t="str">
        <f t="shared" si="20"/>
        <v xml:space="preserve"> </v>
      </c>
      <c r="I842" s="11">
        <v>0.93457943925200004</v>
      </c>
      <c r="J842" s="3">
        <v>7.4766355140189997</v>
      </c>
      <c r="K842" s="3">
        <v>5.6074766355139998</v>
      </c>
      <c r="L842" s="3">
        <v>5.6074766355139998</v>
      </c>
      <c r="M842" s="3">
        <v>9.3457943925230005</v>
      </c>
      <c r="N842" s="3">
        <v>28.971962616822001</v>
      </c>
      <c r="O842" s="3">
        <v>69.158878504672998</v>
      </c>
      <c r="P842" s="8">
        <v>1.869158878505</v>
      </c>
    </row>
    <row r="843" spans="3:16" x14ac:dyDescent="0.2">
      <c r="C843" s="90"/>
      <c r="D843" s="87"/>
      <c r="E843" s="1" t="s">
        <v>22</v>
      </c>
      <c r="F843" s="2"/>
      <c r="G843" s="59">
        <v>17</v>
      </c>
      <c r="H843" s="71" t="str">
        <f t="shared" si="20"/>
        <v>*</v>
      </c>
      <c r="I843" s="26">
        <v>0</v>
      </c>
      <c r="J843" s="3">
        <v>11.764705882353001</v>
      </c>
      <c r="K843" s="3">
        <v>5.8823529411760003</v>
      </c>
      <c r="L843" s="7">
        <v>0</v>
      </c>
      <c r="M843" s="3">
        <v>11.764705882353001</v>
      </c>
      <c r="N843" s="3">
        <v>29.411764705882</v>
      </c>
      <c r="O843" s="3">
        <v>64.705882352941003</v>
      </c>
      <c r="P843" s="8">
        <v>5.8823529411760003</v>
      </c>
    </row>
    <row r="844" spans="3:16" x14ac:dyDescent="0.2">
      <c r="C844" s="91" t="s">
        <v>23</v>
      </c>
      <c r="D844" s="86" t="s">
        <v>17</v>
      </c>
      <c r="E844" s="6" t="s">
        <v>24</v>
      </c>
      <c r="F844" s="5"/>
      <c r="G844" s="58">
        <v>383</v>
      </c>
      <c r="H844" s="70" t="str">
        <f t="shared" si="20"/>
        <v xml:space="preserve"> </v>
      </c>
      <c r="I844" s="12">
        <v>7.3107049608360004</v>
      </c>
      <c r="J844" s="4">
        <v>5.7441253263709999</v>
      </c>
      <c r="K844" s="4">
        <v>3.9164490861619998</v>
      </c>
      <c r="L844" s="4">
        <v>4.1775456919060003</v>
      </c>
      <c r="M844" s="4">
        <v>10.443864229765</v>
      </c>
      <c r="N844" s="4">
        <v>31.592689295039001</v>
      </c>
      <c r="O844" s="4">
        <v>65.535248041775006</v>
      </c>
      <c r="P844" s="13">
        <v>2.8720626631849999</v>
      </c>
    </row>
    <row r="845" spans="3:16" x14ac:dyDescent="0.2">
      <c r="C845" s="90"/>
      <c r="D845" s="87"/>
      <c r="E845" s="1" t="s">
        <v>25</v>
      </c>
      <c r="F845" s="2"/>
      <c r="G845" s="59">
        <v>333</v>
      </c>
      <c r="H845" s="71" t="str">
        <f t="shared" si="20"/>
        <v xml:space="preserve"> </v>
      </c>
      <c r="I845" s="11">
        <v>7.8078078078080004</v>
      </c>
      <c r="J845" s="3">
        <v>6.6066066066070004</v>
      </c>
      <c r="K845" s="3">
        <v>4.8048048048050003</v>
      </c>
      <c r="L845" s="3">
        <v>4.2042042042040002</v>
      </c>
      <c r="M845" s="3">
        <v>10.210210210210001</v>
      </c>
      <c r="N845" s="3">
        <v>33.633633633633998</v>
      </c>
      <c r="O845" s="3">
        <v>64.264264264264</v>
      </c>
      <c r="P845" s="8">
        <v>2.1021021021020001</v>
      </c>
    </row>
    <row r="846" spans="3:16" ht="24" x14ac:dyDescent="0.2">
      <c r="C846" s="90"/>
      <c r="D846" s="87"/>
      <c r="E846" s="1" t="s">
        <v>26</v>
      </c>
      <c r="F846" s="2"/>
      <c r="G846" s="59">
        <v>464</v>
      </c>
      <c r="H846" s="71" t="str">
        <f t="shared" si="20"/>
        <v xml:space="preserve"> </v>
      </c>
      <c r="I846" s="11">
        <v>7.1120689655170004</v>
      </c>
      <c r="J846" s="3">
        <v>5.6034482758620001</v>
      </c>
      <c r="K846" s="3">
        <v>5.8189655172409998</v>
      </c>
      <c r="L846" s="3">
        <v>6.25</v>
      </c>
      <c r="M846" s="3">
        <v>11.853448275862</v>
      </c>
      <c r="N846" s="3">
        <v>36.637931034483003</v>
      </c>
      <c r="O846" s="3">
        <v>61.206896551724</v>
      </c>
      <c r="P846" s="8">
        <v>2.1551724137930002</v>
      </c>
    </row>
    <row r="847" spans="3:16" ht="24" x14ac:dyDescent="0.2">
      <c r="C847" s="90"/>
      <c r="D847" s="87"/>
      <c r="E847" s="1" t="s">
        <v>27</v>
      </c>
      <c r="F847" s="2"/>
      <c r="G847" s="59">
        <v>163</v>
      </c>
      <c r="H847" s="71" t="str">
        <f t="shared" si="20"/>
        <v xml:space="preserve"> </v>
      </c>
      <c r="I847" s="11">
        <v>6.7484662576690004</v>
      </c>
      <c r="J847" s="3">
        <v>6.7484662576690004</v>
      </c>
      <c r="K847" s="3">
        <v>3.0674846625769998</v>
      </c>
      <c r="L847" s="3">
        <v>4.2944785276069997</v>
      </c>
      <c r="M847" s="3">
        <v>8.5889570552149994</v>
      </c>
      <c r="N847" s="3">
        <v>29.447852760736001</v>
      </c>
      <c r="O847" s="3">
        <v>66.871165644171995</v>
      </c>
      <c r="P847" s="8">
        <v>3.6809815950920002</v>
      </c>
    </row>
    <row r="848" spans="3:16" x14ac:dyDescent="0.2">
      <c r="C848" s="90"/>
      <c r="D848" s="87"/>
      <c r="E848" s="1" t="s">
        <v>28</v>
      </c>
      <c r="F848" s="2"/>
      <c r="G848" s="59">
        <v>161</v>
      </c>
      <c r="H848" s="71" t="str">
        <f t="shared" si="20"/>
        <v xml:space="preserve"> </v>
      </c>
      <c r="I848" s="11">
        <v>8.6956521739130004</v>
      </c>
      <c r="J848" s="3">
        <v>3.7267080745340002</v>
      </c>
      <c r="K848" s="3">
        <v>2.4844720496889998</v>
      </c>
      <c r="L848" s="3">
        <v>2.4844720496889998</v>
      </c>
      <c r="M848" s="3">
        <v>9.3167701863350008</v>
      </c>
      <c r="N848" s="3">
        <v>26.708074534161</v>
      </c>
      <c r="O848" s="3">
        <v>69.565217391304003</v>
      </c>
      <c r="P848" s="8">
        <v>3.7267080745340002</v>
      </c>
    </row>
    <row r="849" spans="3:16" x14ac:dyDescent="0.2">
      <c r="C849" s="90"/>
      <c r="D849" s="87"/>
      <c r="E849" s="1" t="s">
        <v>29</v>
      </c>
      <c r="F849" s="2"/>
      <c r="G849" s="59">
        <v>1174</v>
      </c>
      <c r="H849" s="71" t="str">
        <f t="shared" si="20"/>
        <v xml:space="preserve"> </v>
      </c>
      <c r="I849" s="11">
        <v>5.9625212947190001</v>
      </c>
      <c r="J849" s="3">
        <v>6.2180579216350003</v>
      </c>
      <c r="K849" s="3">
        <v>5.1107325383299997</v>
      </c>
      <c r="L849" s="3">
        <v>5.8773424190799997</v>
      </c>
      <c r="M849" s="3">
        <v>13.543441226576</v>
      </c>
      <c r="N849" s="3">
        <v>36.712095400340999</v>
      </c>
      <c r="O849" s="3">
        <v>61.499148211243998</v>
      </c>
      <c r="P849" s="8">
        <v>1.788756388416</v>
      </c>
    </row>
    <row r="850" spans="3:16" x14ac:dyDescent="0.2">
      <c r="C850" s="90"/>
      <c r="D850" s="87"/>
      <c r="E850" s="1" t="s">
        <v>30</v>
      </c>
      <c r="F850" s="2"/>
      <c r="G850" s="59">
        <v>1349</v>
      </c>
      <c r="H850" s="71" t="str">
        <f t="shared" si="20"/>
        <v xml:space="preserve"> </v>
      </c>
      <c r="I850" s="11">
        <v>4.447739065975</v>
      </c>
      <c r="J850" s="3">
        <v>5.8561897702000003</v>
      </c>
      <c r="K850" s="3">
        <v>5.3372868791699997</v>
      </c>
      <c r="L850" s="3">
        <v>6.449221645663</v>
      </c>
      <c r="M850" s="3">
        <v>13.787991104522</v>
      </c>
      <c r="N850" s="3">
        <v>35.87842846553</v>
      </c>
      <c r="O850" s="3">
        <v>62.564862861378998</v>
      </c>
      <c r="P850" s="8">
        <v>1.556708673091</v>
      </c>
    </row>
    <row r="851" spans="3:16" x14ac:dyDescent="0.2">
      <c r="C851" s="90"/>
      <c r="D851" s="87"/>
      <c r="E851" s="1" t="s">
        <v>31</v>
      </c>
      <c r="F851" s="2"/>
      <c r="G851" s="59">
        <v>2034</v>
      </c>
      <c r="H851" s="71" t="str">
        <f t="shared" si="20"/>
        <v xml:space="preserve"> </v>
      </c>
      <c r="I851" s="11">
        <v>3.7364798426750001</v>
      </c>
      <c r="J851" s="3">
        <v>5.8997050147490002</v>
      </c>
      <c r="K851" s="3">
        <v>5.8013765978369998</v>
      </c>
      <c r="L851" s="3">
        <v>8.7512291052109994</v>
      </c>
      <c r="M851" s="3">
        <v>13.716814159291999</v>
      </c>
      <c r="N851" s="3">
        <v>37.905604719764</v>
      </c>
      <c r="O851" s="3">
        <v>60.570304818091998</v>
      </c>
      <c r="P851" s="8">
        <v>1.5240904621439999</v>
      </c>
    </row>
    <row r="852" spans="3:16" x14ac:dyDescent="0.2">
      <c r="C852" s="90"/>
      <c r="D852" s="87"/>
      <c r="E852" s="1" t="s">
        <v>32</v>
      </c>
      <c r="F852" s="2"/>
      <c r="G852" s="59">
        <v>68</v>
      </c>
      <c r="H852" s="71" t="str">
        <f t="shared" si="20"/>
        <v xml:space="preserve"> </v>
      </c>
      <c r="I852" s="11">
        <v>1.4705882352940001</v>
      </c>
      <c r="J852" s="3">
        <v>2.9411764705880001</v>
      </c>
      <c r="K852" s="3">
        <v>5.8823529411760003</v>
      </c>
      <c r="L852" s="3">
        <v>1.4705882352940001</v>
      </c>
      <c r="M852" s="3">
        <v>2.9411764705880001</v>
      </c>
      <c r="N852" s="3">
        <v>14.705882352941</v>
      </c>
      <c r="O852" s="3">
        <v>83.823529411764994</v>
      </c>
      <c r="P852" s="8">
        <v>1.4705882352940001</v>
      </c>
    </row>
    <row r="853" spans="3:16" x14ac:dyDescent="0.2">
      <c r="C853" s="90"/>
      <c r="D853" s="87"/>
      <c r="E853" s="1" t="s">
        <v>22</v>
      </c>
      <c r="F853" s="2"/>
      <c r="G853" s="59">
        <v>17</v>
      </c>
      <c r="H853" s="71" t="str">
        <f t="shared" si="20"/>
        <v>*</v>
      </c>
      <c r="I853" s="26">
        <v>0</v>
      </c>
      <c r="J853" s="3">
        <v>11.764705882353001</v>
      </c>
      <c r="K853" s="3">
        <v>5.8823529411760003</v>
      </c>
      <c r="L853" s="7">
        <v>0</v>
      </c>
      <c r="M853" s="3">
        <v>5.8823529411760003</v>
      </c>
      <c r="N853" s="3">
        <v>23.529411764706001</v>
      </c>
      <c r="O853" s="3">
        <v>70.588235294117993</v>
      </c>
      <c r="P853" s="8">
        <v>5.8823529411760003</v>
      </c>
    </row>
    <row r="854" spans="3:16" x14ac:dyDescent="0.2">
      <c r="C854" s="91" t="s">
        <v>33</v>
      </c>
      <c r="D854" s="86" t="s">
        <v>17</v>
      </c>
      <c r="E854" s="6" t="s">
        <v>34</v>
      </c>
      <c r="F854" s="5"/>
      <c r="G854" s="58">
        <v>120</v>
      </c>
      <c r="H854" s="70" t="str">
        <f t="shared" si="20"/>
        <v xml:space="preserve"> </v>
      </c>
      <c r="I854" s="12">
        <v>3.333333333333</v>
      </c>
      <c r="J854" s="4">
        <v>5.833333333333</v>
      </c>
      <c r="K854" s="4">
        <v>13.333333333333</v>
      </c>
      <c r="L854" s="4">
        <v>8.333333333333</v>
      </c>
      <c r="M854" s="4">
        <v>10</v>
      </c>
      <c r="N854" s="4">
        <v>40.833333333333002</v>
      </c>
      <c r="O854" s="4">
        <v>56.666666666666998</v>
      </c>
      <c r="P854" s="13">
        <v>2.5</v>
      </c>
    </row>
    <row r="855" spans="3:16" x14ac:dyDescent="0.2">
      <c r="C855" s="90"/>
      <c r="D855" s="87"/>
      <c r="E855" s="1" t="s">
        <v>35</v>
      </c>
      <c r="F855" s="2"/>
      <c r="G855" s="59">
        <v>932</v>
      </c>
      <c r="H855" s="71" t="str">
        <f t="shared" si="20"/>
        <v xml:space="preserve"> </v>
      </c>
      <c r="I855" s="11">
        <v>6.2231759656649999</v>
      </c>
      <c r="J855" s="3">
        <v>6.1158798283260003</v>
      </c>
      <c r="K855" s="3">
        <v>6.3304721030040003</v>
      </c>
      <c r="L855" s="3">
        <v>8.4763948497850006</v>
      </c>
      <c r="M855" s="3">
        <v>13.197424892703999</v>
      </c>
      <c r="N855" s="3">
        <v>40.343347639485003</v>
      </c>
      <c r="O855" s="3">
        <v>57.296137339056003</v>
      </c>
      <c r="P855" s="8">
        <v>2.3605150214589998</v>
      </c>
    </row>
    <row r="856" spans="3:16" x14ac:dyDescent="0.2">
      <c r="C856" s="90"/>
      <c r="D856" s="87"/>
      <c r="E856" s="1" t="s">
        <v>36</v>
      </c>
      <c r="F856" s="2"/>
      <c r="G856" s="59">
        <v>854</v>
      </c>
      <c r="H856" s="71" t="str">
        <f t="shared" si="20"/>
        <v xml:space="preserve"> </v>
      </c>
      <c r="I856" s="11">
        <v>2.2248243559719998</v>
      </c>
      <c r="J856" s="3">
        <v>6.0889929742389999</v>
      </c>
      <c r="K856" s="3">
        <v>5.6206088992970002</v>
      </c>
      <c r="L856" s="3">
        <v>7.3770491803280001</v>
      </c>
      <c r="M856" s="3">
        <v>15.105386416862</v>
      </c>
      <c r="N856" s="3">
        <v>36.416861826698003</v>
      </c>
      <c r="O856" s="3">
        <v>62.177985948478003</v>
      </c>
      <c r="P856" s="8">
        <v>1.405152224824</v>
      </c>
    </row>
    <row r="857" spans="3:16" ht="24" x14ac:dyDescent="0.2">
      <c r="C857" s="90"/>
      <c r="D857" s="87"/>
      <c r="E857" s="1" t="s">
        <v>37</v>
      </c>
      <c r="F857" s="2"/>
      <c r="G857" s="59">
        <v>356</v>
      </c>
      <c r="H857" s="71" t="str">
        <f t="shared" si="20"/>
        <v xml:space="preserve"> </v>
      </c>
      <c r="I857" s="11">
        <v>2.808988764045</v>
      </c>
      <c r="J857" s="3">
        <v>4.4943820224720001</v>
      </c>
      <c r="K857" s="3">
        <v>5.61797752809</v>
      </c>
      <c r="L857" s="3">
        <v>10.955056179774999</v>
      </c>
      <c r="M857" s="3">
        <v>11.23595505618</v>
      </c>
      <c r="N857" s="3">
        <v>35.112359550561997</v>
      </c>
      <c r="O857" s="3">
        <v>64.044943820225001</v>
      </c>
      <c r="P857" s="8">
        <v>0.84269662921300004</v>
      </c>
    </row>
    <row r="858" spans="3:16" x14ac:dyDescent="0.2">
      <c r="C858" s="90"/>
      <c r="D858" s="87"/>
      <c r="E858" s="1" t="s">
        <v>38</v>
      </c>
      <c r="F858" s="2"/>
      <c r="G858" s="59">
        <v>157</v>
      </c>
      <c r="H858" s="71" t="str">
        <f t="shared" si="20"/>
        <v xml:space="preserve"> </v>
      </c>
      <c r="I858" s="11">
        <v>0.63694267515900005</v>
      </c>
      <c r="J858" s="3">
        <v>5.7324840764329998</v>
      </c>
      <c r="K858" s="3">
        <v>3.184713375796</v>
      </c>
      <c r="L858" s="3">
        <v>4.4585987261150004</v>
      </c>
      <c r="M858" s="3">
        <v>7.0063694267520003</v>
      </c>
      <c r="N858" s="3">
        <v>21.019108280255001</v>
      </c>
      <c r="O858" s="3">
        <v>78.343949044585997</v>
      </c>
      <c r="P858" s="8">
        <v>0.63694267515900005</v>
      </c>
    </row>
    <row r="859" spans="3:16" x14ac:dyDescent="0.2">
      <c r="C859" s="90"/>
      <c r="D859" s="87"/>
      <c r="E859" s="1" t="s">
        <v>22</v>
      </c>
      <c r="F859" s="2"/>
      <c r="G859" s="59">
        <v>16</v>
      </c>
      <c r="H859" s="71" t="str">
        <f t="shared" si="20"/>
        <v>*</v>
      </c>
      <c r="I859" s="11">
        <v>6.25</v>
      </c>
      <c r="J859" s="3">
        <v>12.5</v>
      </c>
      <c r="K859" s="7">
        <v>0</v>
      </c>
      <c r="L859" s="7">
        <v>0</v>
      </c>
      <c r="M859" s="3">
        <v>18.75</v>
      </c>
      <c r="N859" s="3">
        <v>37.5</v>
      </c>
      <c r="O859" s="3">
        <v>56.25</v>
      </c>
      <c r="P859" s="8">
        <v>6.25</v>
      </c>
    </row>
    <row r="860" spans="3:16" x14ac:dyDescent="0.2">
      <c r="C860" s="91" t="s">
        <v>39</v>
      </c>
      <c r="D860" s="86" t="s">
        <v>17</v>
      </c>
      <c r="E860" s="6" t="s">
        <v>40</v>
      </c>
      <c r="F860" s="5"/>
      <c r="G860" s="58">
        <v>350</v>
      </c>
      <c r="H860" s="70" t="str">
        <f t="shared" si="20"/>
        <v xml:space="preserve"> </v>
      </c>
      <c r="I860" s="12">
        <v>6</v>
      </c>
      <c r="J860" s="4">
        <v>5.1428571428570002</v>
      </c>
      <c r="K860" s="4">
        <v>9.1428571428570002</v>
      </c>
      <c r="L860" s="4">
        <v>8.8571428571429998</v>
      </c>
      <c r="M860" s="4">
        <v>16.285714285714</v>
      </c>
      <c r="N860" s="4">
        <v>45.428571428570997</v>
      </c>
      <c r="O860" s="4">
        <v>52.571428571429003</v>
      </c>
      <c r="P860" s="13">
        <v>2</v>
      </c>
    </row>
    <row r="861" spans="3:16" ht="24" x14ac:dyDescent="0.2">
      <c r="C861" s="90"/>
      <c r="D861" s="87"/>
      <c r="E861" s="1" t="s">
        <v>41</v>
      </c>
      <c r="F861" s="2"/>
      <c r="G861" s="59">
        <v>1147</v>
      </c>
      <c r="H861" s="71" t="str">
        <f t="shared" si="20"/>
        <v xml:space="preserve"> </v>
      </c>
      <c r="I861" s="11">
        <v>3.7489102005229999</v>
      </c>
      <c r="J861" s="3">
        <v>6.1900610287709998</v>
      </c>
      <c r="K861" s="3">
        <v>7.410636442895</v>
      </c>
      <c r="L861" s="3">
        <v>10.113339145596999</v>
      </c>
      <c r="M861" s="3">
        <v>15.605928509153999</v>
      </c>
      <c r="N861" s="3">
        <v>43.068875326940002</v>
      </c>
      <c r="O861" s="3">
        <v>55.361813426330002</v>
      </c>
      <c r="P861" s="8">
        <v>1.569311246731</v>
      </c>
    </row>
    <row r="862" spans="3:16" x14ac:dyDescent="0.2">
      <c r="C862" s="90"/>
      <c r="D862" s="87"/>
      <c r="E862" s="1" t="s">
        <v>42</v>
      </c>
      <c r="F862" s="2"/>
      <c r="G862" s="59">
        <v>816</v>
      </c>
      <c r="H862" s="71" t="str">
        <f t="shared" si="20"/>
        <v xml:space="preserve"> </v>
      </c>
      <c r="I862" s="11">
        <v>2.8186274509799998</v>
      </c>
      <c r="J862" s="3">
        <v>5.3921568627449998</v>
      </c>
      <c r="K862" s="3">
        <v>3.7990196078429999</v>
      </c>
      <c r="L862" s="3">
        <v>6.0049019607840002</v>
      </c>
      <c r="M862" s="3">
        <v>9.8039215686270005</v>
      </c>
      <c r="N862" s="3">
        <v>27.818627450979999</v>
      </c>
      <c r="O862" s="3">
        <v>70.955882352941003</v>
      </c>
      <c r="P862" s="8">
        <v>1.225490196078</v>
      </c>
    </row>
    <row r="863" spans="3:16" x14ac:dyDescent="0.2">
      <c r="C863" s="90"/>
      <c r="D863" s="87"/>
      <c r="E863" s="1" t="s">
        <v>43</v>
      </c>
      <c r="F863" s="2"/>
      <c r="G863" s="59">
        <v>78</v>
      </c>
      <c r="H863" s="71" t="str">
        <f t="shared" si="20"/>
        <v xml:space="preserve"> </v>
      </c>
      <c r="I863" s="11">
        <v>3.8461538461539999</v>
      </c>
      <c r="J863" s="3">
        <v>3.8461538461539999</v>
      </c>
      <c r="K863" s="7">
        <v>0</v>
      </c>
      <c r="L863" s="7">
        <v>0</v>
      </c>
      <c r="M863" s="7">
        <v>0</v>
      </c>
      <c r="N863" s="3">
        <v>7.6923076923079998</v>
      </c>
      <c r="O863" s="3">
        <v>91.025641025640994</v>
      </c>
      <c r="P863" s="8">
        <v>1.2820512820509999</v>
      </c>
    </row>
    <row r="864" spans="3:16" x14ac:dyDescent="0.2">
      <c r="C864" s="90"/>
      <c r="D864" s="87"/>
      <c r="E864" s="1" t="s">
        <v>22</v>
      </c>
      <c r="F864" s="2"/>
      <c r="G864" s="59">
        <v>44</v>
      </c>
      <c r="H864" s="71" t="str">
        <f t="shared" si="20"/>
        <v>*</v>
      </c>
      <c r="I864" s="11">
        <v>6.8181818181820004</v>
      </c>
      <c r="J864" s="3">
        <v>15.909090909091001</v>
      </c>
      <c r="K864" s="7">
        <v>0</v>
      </c>
      <c r="L864" s="3">
        <v>4.5454545454549997</v>
      </c>
      <c r="M864" s="3">
        <v>4.5454545454549997</v>
      </c>
      <c r="N864" s="3">
        <v>31.818181818182001</v>
      </c>
      <c r="O864" s="3">
        <v>54.545454545455001</v>
      </c>
      <c r="P864" s="8">
        <v>13.636363636364001</v>
      </c>
    </row>
    <row r="865" spans="3:16" x14ac:dyDescent="0.2">
      <c r="C865" s="91" t="s">
        <v>44</v>
      </c>
      <c r="D865" s="86" t="s">
        <v>17</v>
      </c>
      <c r="E865" s="6" t="s">
        <v>45</v>
      </c>
      <c r="F865" s="5"/>
      <c r="G865" s="58">
        <v>1358</v>
      </c>
      <c r="H865" s="70" t="str">
        <f t="shared" si="20"/>
        <v xml:space="preserve"> </v>
      </c>
      <c r="I865" s="12">
        <v>4.19734904271</v>
      </c>
      <c r="J865" s="4">
        <v>5.1546391752579996</v>
      </c>
      <c r="K865" s="4">
        <v>6.7746686303389998</v>
      </c>
      <c r="L865" s="4">
        <v>9.4256259204709991</v>
      </c>
      <c r="M865" s="4">
        <v>16.126656848305998</v>
      </c>
      <c r="N865" s="4">
        <v>41.678939617083998</v>
      </c>
      <c r="O865" s="4">
        <v>56.848306332842</v>
      </c>
      <c r="P865" s="13">
        <v>1.472754050074</v>
      </c>
    </row>
    <row r="866" spans="3:16" x14ac:dyDescent="0.2">
      <c r="C866" s="90"/>
      <c r="D866" s="87"/>
      <c r="E866" s="1" t="s">
        <v>46</v>
      </c>
      <c r="F866" s="2"/>
      <c r="G866" s="59">
        <v>735</v>
      </c>
      <c r="H866" s="71" t="str">
        <f t="shared" si="20"/>
        <v xml:space="preserve"> </v>
      </c>
      <c r="I866" s="11">
        <v>3.9455782312930001</v>
      </c>
      <c r="J866" s="3">
        <v>7.34693877551</v>
      </c>
      <c r="K866" s="3">
        <v>5.986394557823</v>
      </c>
      <c r="L866" s="3">
        <v>7.34693877551</v>
      </c>
      <c r="M866" s="3">
        <v>10.204081632653001</v>
      </c>
      <c r="N866" s="3">
        <v>34.829931972788998</v>
      </c>
      <c r="O866" s="3">
        <v>63.265306122448997</v>
      </c>
      <c r="P866" s="8">
        <v>1.9047619047619999</v>
      </c>
    </row>
    <row r="867" spans="3:16" x14ac:dyDescent="0.2">
      <c r="C867" s="90"/>
      <c r="D867" s="87"/>
      <c r="E867" s="1" t="s">
        <v>47</v>
      </c>
      <c r="F867" s="2"/>
      <c r="G867" s="59">
        <v>177</v>
      </c>
      <c r="H867" s="71" t="str">
        <f t="shared" si="20"/>
        <v xml:space="preserve"> </v>
      </c>
      <c r="I867" s="11">
        <v>2.8248587570620001</v>
      </c>
      <c r="J867" s="3">
        <v>5.6497175141240001</v>
      </c>
      <c r="K867" s="3">
        <v>3.3898305084749998</v>
      </c>
      <c r="L867" s="3">
        <v>6.7796610169490004</v>
      </c>
      <c r="M867" s="3">
        <v>9.0395480225989999</v>
      </c>
      <c r="N867" s="3">
        <v>27.683615819208999</v>
      </c>
      <c r="O867" s="3">
        <v>70.621468926554002</v>
      </c>
      <c r="P867" s="8">
        <v>1.6949152542370001</v>
      </c>
    </row>
    <row r="868" spans="3:16" x14ac:dyDescent="0.2">
      <c r="C868" s="90"/>
      <c r="D868" s="87"/>
      <c r="E868" s="1" t="s">
        <v>48</v>
      </c>
      <c r="F868" s="2"/>
      <c r="G868" s="59">
        <v>128</v>
      </c>
      <c r="H868" s="71" t="str">
        <f t="shared" si="20"/>
        <v xml:space="preserve"> </v>
      </c>
      <c r="I868" s="11">
        <v>0.78125</v>
      </c>
      <c r="J868" s="3">
        <v>4.6875</v>
      </c>
      <c r="K868" s="3">
        <v>3.90625</v>
      </c>
      <c r="L868" s="3">
        <v>2.34375</v>
      </c>
      <c r="M868" s="3">
        <v>3.90625</v>
      </c>
      <c r="N868" s="3">
        <v>15.625</v>
      </c>
      <c r="O868" s="3">
        <v>82.8125</v>
      </c>
      <c r="P868" s="8">
        <v>1.5625</v>
      </c>
    </row>
    <row r="869" spans="3:16" x14ac:dyDescent="0.2">
      <c r="C869" s="90"/>
      <c r="D869" s="87"/>
      <c r="E869" s="1" t="s">
        <v>22</v>
      </c>
      <c r="F869" s="2"/>
      <c r="G869" s="59">
        <v>37</v>
      </c>
      <c r="H869" s="71" t="str">
        <f t="shared" si="20"/>
        <v>*</v>
      </c>
      <c r="I869" s="11">
        <v>2.7027027027030002</v>
      </c>
      <c r="J869" s="3">
        <v>8.1081081081080004</v>
      </c>
      <c r="K869" s="3">
        <v>2.7027027027030002</v>
      </c>
      <c r="L869" s="3">
        <v>2.7027027027030002</v>
      </c>
      <c r="M869" s="3">
        <v>8.1081081081080004</v>
      </c>
      <c r="N869" s="3">
        <v>24.324324324323999</v>
      </c>
      <c r="O869" s="3">
        <v>67.567567567568005</v>
      </c>
      <c r="P869" s="8">
        <v>8.1081081081080004</v>
      </c>
    </row>
    <row r="870" spans="3:16" ht="24" x14ac:dyDescent="0.2">
      <c r="C870" s="91" t="s">
        <v>49</v>
      </c>
      <c r="D870" s="86" t="s">
        <v>17</v>
      </c>
      <c r="E870" s="6" t="s">
        <v>50</v>
      </c>
      <c r="F870" s="5"/>
      <c r="G870" s="58">
        <v>141</v>
      </c>
      <c r="H870" s="70" t="str">
        <f t="shared" si="20"/>
        <v xml:space="preserve"> </v>
      </c>
      <c r="I870" s="12">
        <v>7.0921985815599999</v>
      </c>
      <c r="J870" s="4">
        <v>9.9290780141840003</v>
      </c>
      <c r="K870" s="4">
        <v>9.2198581560279997</v>
      </c>
      <c r="L870" s="4">
        <v>7.8014184397159996</v>
      </c>
      <c r="M870" s="4">
        <v>9.9290780141840003</v>
      </c>
      <c r="N870" s="4">
        <v>43.971631205674001</v>
      </c>
      <c r="O870" s="4">
        <v>55.319148936170002</v>
      </c>
      <c r="P870" s="13">
        <v>0.70921985815599997</v>
      </c>
    </row>
    <row r="871" spans="3:16" ht="36" x14ac:dyDescent="0.2">
      <c r="C871" s="90"/>
      <c r="D871" s="87"/>
      <c r="E871" s="1" t="s">
        <v>51</v>
      </c>
      <c r="F871" s="2"/>
      <c r="G871" s="59">
        <v>349</v>
      </c>
      <c r="H871" s="71" t="str">
        <f t="shared" si="20"/>
        <v xml:space="preserve"> </v>
      </c>
      <c r="I871" s="11">
        <v>1.1461318051580001</v>
      </c>
      <c r="J871" s="3">
        <v>8.3094555873929998</v>
      </c>
      <c r="K871" s="3">
        <v>13.753581661890999</v>
      </c>
      <c r="L871" s="3">
        <v>16.045845272206002</v>
      </c>
      <c r="M871" s="3">
        <v>15.472779369628</v>
      </c>
      <c r="N871" s="3">
        <v>54.727793696275</v>
      </c>
      <c r="O871" s="3">
        <v>45.272206303725</v>
      </c>
      <c r="P871" s="14">
        <v>0</v>
      </c>
    </row>
    <row r="872" spans="3:16" ht="48" x14ac:dyDescent="0.2">
      <c r="C872" s="90"/>
      <c r="D872" s="87"/>
      <c r="E872" s="1" t="s">
        <v>52</v>
      </c>
      <c r="F872" s="2"/>
      <c r="G872" s="59">
        <v>1860</v>
      </c>
      <c r="H872" s="71" t="str">
        <f t="shared" si="20"/>
        <v xml:space="preserve"> </v>
      </c>
      <c r="I872" s="11">
        <v>3.8172043010749999</v>
      </c>
      <c r="J872" s="3">
        <v>6.0752688172039999</v>
      </c>
      <c r="K872" s="3">
        <v>7.1505376344089999</v>
      </c>
      <c r="L872" s="3">
        <v>9.6774193548389995</v>
      </c>
      <c r="M872" s="3">
        <v>15.698924731183</v>
      </c>
      <c r="N872" s="3">
        <v>42.419354838709999</v>
      </c>
      <c r="O872" s="3">
        <v>56.236559139785001</v>
      </c>
      <c r="P872" s="8">
        <v>1.3440860215049999</v>
      </c>
    </row>
    <row r="873" spans="3:16" ht="24" x14ac:dyDescent="0.2">
      <c r="C873" s="90"/>
      <c r="D873" s="87"/>
      <c r="E873" s="1" t="s">
        <v>53</v>
      </c>
      <c r="F873" s="2"/>
      <c r="G873" s="59">
        <v>719</v>
      </c>
      <c r="H873" s="71" t="str">
        <f t="shared" si="20"/>
        <v xml:space="preserve"> </v>
      </c>
      <c r="I873" s="11">
        <v>2.364394993046</v>
      </c>
      <c r="J873" s="3">
        <v>7.9276773296240002</v>
      </c>
      <c r="K873" s="3">
        <v>10.431154381084999</v>
      </c>
      <c r="L873" s="3">
        <v>14.742698191933</v>
      </c>
      <c r="M873" s="3">
        <v>16.550764951321</v>
      </c>
      <c r="N873" s="3">
        <v>52.016689847009999</v>
      </c>
      <c r="O873" s="3">
        <v>47.009735744088999</v>
      </c>
      <c r="P873" s="8">
        <v>0.973574408901</v>
      </c>
    </row>
    <row r="874" spans="3:16" ht="48" x14ac:dyDescent="0.2">
      <c r="C874" s="90"/>
      <c r="D874" s="87"/>
      <c r="E874" s="1" t="s">
        <v>54</v>
      </c>
      <c r="F874" s="2"/>
      <c r="G874" s="59">
        <v>404</v>
      </c>
      <c r="H874" s="71" t="str">
        <f t="shared" si="20"/>
        <v xml:space="preserve"> </v>
      </c>
      <c r="I874" s="11">
        <v>1.732673267327</v>
      </c>
      <c r="J874" s="3">
        <v>9.1584158415840005</v>
      </c>
      <c r="K874" s="3">
        <v>7.9207920792079998</v>
      </c>
      <c r="L874" s="3">
        <v>16.089108910890999</v>
      </c>
      <c r="M874" s="3">
        <v>18.811881188118999</v>
      </c>
      <c r="N874" s="3">
        <v>53.712871287128998</v>
      </c>
      <c r="O874" s="3">
        <v>45.544554455445997</v>
      </c>
      <c r="P874" s="8">
        <v>0.74257425742600003</v>
      </c>
    </row>
    <row r="875" spans="3:16" ht="36" x14ac:dyDescent="0.2">
      <c r="C875" s="90"/>
      <c r="D875" s="87"/>
      <c r="E875" s="1" t="s">
        <v>55</v>
      </c>
      <c r="F875" s="2"/>
      <c r="G875" s="59">
        <v>41</v>
      </c>
      <c r="H875" s="71" t="str">
        <f t="shared" si="20"/>
        <v>*</v>
      </c>
      <c r="I875" s="11">
        <v>2.4390243902440001</v>
      </c>
      <c r="J875" s="3">
        <v>19.512195121950999</v>
      </c>
      <c r="K875" s="3">
        <v>14.634146341463</v>
      </c>
      <c r="L875" s="3">
        <v>12.195121951220001</v>
      </c>
      <c r="M875" s="3">
        <v>9.7560975609760003</v>
      </c>
      <c r="N875" s="3">
        <v>58.536585365854002</v>
      </c>
      <c r="O875" s="3">
        <v>41.463414634145998</v>
      </c>
      <c r="P875" s="14">
        <v>0</v>
      </c>
    </row>
    <row r="876" spans="3:16" ht="36" x14ac:dyDescent="0.2">
      <c r="C876" s="90"/>
      <c r="D876" s="87"/>
      <c r="E876" s="1" t="s">
        <v>56</v>
      </c>
      <c r="F876" s="2"/>
      <c r="G876" s="59">
        <v>168</v>
      </c>
      <c r="H876" s="71" t="str">
        <f t="shared" si="20"/>
        <v xml:space="preserve"> </v>
      </c>
      <c r="I876" s="11">
        <v>1.190476190476</v>
      </c>
      <c r="J876" s="3">
        <v>12.5</v>
      </c>
      <c r="K876" s="3">
        <v>14.285714285714</v>
      </c>
      <c r="L876" s="3">
        <v>14.880952380951999</v>
      </c>
      <c r="M876" s="3">
        <v>16.071428571428999</v>
      </c>
      <c r="N876" s="3">
        <v>58.928571428570997</v>
      </c>
      <c r="O876" s="3">
        <v>40.476190476189998</v>
      </c>
      <c r="P876" s="8">
        <v>0.59523809523799998</v>
      </c>
    </row>
    <row r="877" spans="3:16" ht="36" x14ac:dyDescent="0.2">
      <c r="C877" s="90"/>
      <c r="D877" s="87"/>
      <c r="E877" s="1" t="s">
        <v>57</v>
      </c>
      <c r="F877" s="2"/>
      <c r="G877" s="59">
        <v>146</v>
      </c>
      <c r="H877" s="71" t="str">
        <f t="shared" si="20"/>
        <v xml:space="preserve"> </v>
      </c>
      <c r="I877" s="11">
        <v>0.68493150684899995</v>
      </c>
      <c r="J877" s="3">
        <v>13.698630136986001</v>
      </c>
      <c r="K877" s="3">
        <v>8.9041095890409991</v>
      </c>
      <c r="L877" s="3">
        <v>17.123287671233001</v>
      </c>
      <c r="M877" s="3">
        <v>15.068493150685001</v>
      </c>
      <c r="N877" s="3">
        <v>55.479452054794997</v>
      </c>
      <c r="O877" s="3">
        <v>43.835616438355999</v>
      </c>
      <c r="P877" s="8">
        <v>0.68493150684899995</v>
      </c>
    </row>
    <row r="878" spans="3:16" x14ac:dyDescent="0.2">
      <c r="C878" s="90"/>
      <c r="D878" s="87"/>
      <c r="E878" s="1" t="s">
        <v>58</v>
      </c>
      <c r="F878" s="2"/>
      <c r="G878" s="59">
        <v>364</v>
      </c>
      <c r="H878" s="71" t="str">
        <f t="shared" si="20"/>
        <v xml:space="preserve"> </v>
      </c>
      <c r="I878" s="11">
        <v>4.1208791208789997</v>
      </c>
      <c r="J878" s="3">
        <v>5.4945054945049998</v>
      </c>
      <c r="K878" s="3">
        <v>1.098901098901</v>
      </c>
      <c r="L878" s="3">
        <v>2.1978021978019999</v>
      </c>
      <c r="M878" s="3">
        <v>4.1208791208789997</v>
      </c>
      <c r="N878" s="3">
        <v>17.032967032967001</v>
      </c>
      <c r="O878" s="3">
        <v>81.868131868131996</v>
      </c>
      <c r="P878" s="8">
        <v>1.098901098901</v>
      </c>
    </row>
    <row r="879" spans="3:16" x14ac:dyDescent="0.2">
      <c r="C879" s="90"/>
      <c r="D879" s="87"/>
      <c r="E879" s="1" t="s">
        <v>22</v>
      </c>
      <c r="F879" s="2"/>
      <c r="G879" s="59">
        <v>134</v>
      </c>
      <c r="H879" s="71" t="str">
        <f t="shared" si="20"/>
        <v xml:space="preserve"> </v>
      </c>
      <c r="I879" s="11">
        <v>3.731343283582</v>
      </c>
      <c r="J879" s="3">
        <v>0.74626865671599996</v>
      </c>
      <c r="K879" s="3">
        <v>2.238805970149</v>
      </c>
      <c r="L879" s="3">
        <v>1.492537313433</v>
      </c>
      <c r="M879" s="3">
        <v>3.731343283582</v>
      </c>
      <c r="N879" s="3">
        <v>11.940298507463</v>
      </c>
      <c r="O879" s="3">
        <v>79.850746268657005</v>
      </c>
      <c r="P879" s="8">
        <v>8.2089552238810004</v>
      </c>
    </row>
    <row r="880" spans="3:16" ht="24" x14ac:dyDescent="0.2">
      <c r="C880" s="90"/>
      <c r="D880" s="87"/>
      <c r="E880" s="1" t="s">
        <v>59</v>
      </c>
      <c r="F880" s="2"/>
      <c r="G880" s="59">
        <v>1920</v>
      </c>
      <c r="H880" s="71" t="str">
        <f t="shared" si="20"/>
        <v xml:space="preserve"> </v>
      </c>
      <c r="I880" s="11">
        <v>3.802083333333</v>
      </c>
      <c r="J880" s="3">
        <v>6.145833333333</v>
      </c>
      <c r="K880" s="3">
        <v>7.291666666667</v>
      </c>
      <c r="L880" s="3">
        <v>9.791666666667</v>
      </c>
      <c r="M880" s="3">
        <v>15.46875</v>
      </c>
      <c r="N880" s="3">
        <v>42.5</v>
      </c>
      <c r="O880" s="3">
        <v>56.145833333333002</v>
      </c>
      <c r="P880" s="8">
        <v>1.354166666667</v>
      </c>
    </row>
    <row r="881" spans="3:16" ht="24" x14ac:dyDescent="0.2">
      <c r="C881" s="90"/>
      <c r="D881" s="87"/>
      <c r="E881" s="1" t="s">
        <v>60</v>
      </c>
      <c r="F881" s="2"/>
      <c r="G881" s="59">
        <v>479</v>
      </c>
      <c r="H881" s="71" t="str">
        <f t="shared" si="20"/>
        <v xml:space="preserve"> </v>
      </c>
      <c r="I881" s="11">
        <v>1.6701461377869999</v>
      </c>
      <c r="J881" s="3">
        <v>8.5594989561590005</v>
      </c>
      <c r="K881" s="3">
        <v>8.9770354906049992</v>
      </c>
      <c r="L881" s="3">
        <v>15.866388308976999</v>
      </c>
      <c r="M881" s="3">
        <v>17.745302713987002</v>
      </c>
      <c r="N881" s="3">
        <v>52.818371607515999</v>
      </c>
      <c r="O881" s="3">
        <v>46.555323590813998</v>
      </c>
      <c r="P881" s="8">
        <v>0.62630480167000002</v>
      </c>
    </row>
    <row r="882" spans="3:16" ht="24" x14ac:dyDescent="0.2">
      <c r="C882" s="91" t="s">
        <v>61</v>
      </c>
      <c r="D882" s="86" t="s">
        <v>17</v>
      </c>
      <c r="E882" s="6" t="s">
        <v>62</v>
      </c>
      <c r="F882" s="5"/>
      <c r="G882" s="58">
        <v>354</v>
      </c>
      <c r="H882" s="70" t="str">
        <f t="shared" si="20"/>
        <v xml:space="preserve"> </v>
      </c>
      <c r="I882" s="12">
        <v>3.9548022598869998</v>
      </c>
      <c r="J882" s="4">
        <v>5.3672316384179997</v>
      </c>
      <c r="K882" s="4">
        <v>4.8022598870059996</v>
      </c>
      <c r="L882" s="4">
        <v>5.9322033898309998</v>
      </c>
      <c r="M882" s="4">
        <v>11.581920903955</v>
      </c>
      <c r="N882" s="4">
        <v>31.638418079095999</v>
      </c>
      <c r="O882" s="4">
        <v>66.101694915254001</v>
      </c>
      <c r="P882" s="13">
        <v>2.25988700565</v>
      </c>
    </row>
    <row r="883" spans="3:16" ht="24" x14ac:dyDescent="0.2">
      <c r="C883" s="90"/>
      <c r="D883" s="87"/>
      <c r="E883" s="1" t="s">
        <v>63</v>
      </c>
      <c r="F883" s="2"/>
      <c r="G883" s="59">
        <v>645</v>
      </c>
      <c r="H883" s="71" t="str">
        <f t="shared" si="20"/>
        <v xml:space="preserve"> </v>
      </c>
      <c r="I883" s="11">
        <v>4.4961240310079997</v>
      </c>
      <c r="J883" s="3">
        <v>5.2713178294569998</v>
      </c>
      <c r="K883" s="3">
        <v>6.0465116279069999</v>
      </c>
      <c r="L883" s="3">
        <v>6.511627906977</v>
      </c>
      <c r="M883" s="3">
        <v>12.713178294574</v>
      </c>
      <c r="N883" s="3">
        <v>35.038759689922003</v>
      </c>
      <c r="O883" s="3">
        <v>63.100775193798</v>
      </c>
      <c r="P883" s="8">
        <v>1.860465116279</v>
      </c>
    </row>
    <row r="884" spans="3:16" ht="36" x14ac:dyDescent="0.2">
      <c r="C884" s="90"/>
      <c r="D884" s="87"/>
      <c r="E884" s="1" t="s">
        <v>64</v>
      </c>
      <c r="F884" s="2"/>
      <c r="G884" s="59">
        <v>166</v>
      </c>
      <c r="H884" s="71" t="str">
        <f t="shared" si="20"/>
        <v xml:space="preserve"> </v>
      </c>
      <c r="I884" s="11">
        <v>13.253012048193</v>
      </c>
      <c r="J884" s="3">
        <v>8.4337349397590007</v>
      </c>
      <c r="K884" s="3">
        <v>3.6144578313250002</v>
      </c>
      <c r="L884" s="3">
        <v>4.2168674698800004</v>
      </c>
      <c r="M884" s="3">
        <v>31.325301204818999</v>
      </c>
      <c r="N884" s="3">
        <v>60.843373493976003</v>
      </c>
      <c r="O884" s="3">
        <v>36.144578313253</v>
      </c>
      <c r="P884" s="8">
        <v>3.0120481927710001</v>
      </c>
    </row>
    <row r="885" spans="3:16" ht="36" x14ac:dyDescent="0.2">
      <c r="C885" s="90"/>
      <c r="D885" s="87"/>
      <c r="E885" s="1" t="s">
        <v>65</v>
      </c>
      <c r="F885" s="2"/>
      <c r="G885" s="59">
        <v>110</v>
      </c>
      <c r="H885" s="71" t="str">
        <f t="shared" si="20"/>
        <v xml:space="preserve"> </v>
      </c>
      <c r="I885" s="11">
        <v>2.7272727272730002</v>
      </c>
      <c r="J885" s="3">
        <v>7.2727272727269998</v>
      </c>
      <c r="K885" s="3">
        <v>9.0909090909089993</v>
      </c>
      <c r="L885" s="3">
        <v>9.0909090909089993</v>
      </c>
      <c r="M885" s="3">
        <v>20</v>
      </c>
      <c r="N885" s="3">
        <v>48.181818181818002</v>
      </c>
      <c r="O885" s="3">
        <v>50</v>
      </c>
      <c r="P885" s="8">
        <v>1.818181818182</v>
      </c>
    </row>
    <row r="886" spans="3:16" ht="36" x14ac:dyDescent="0.2">
      <c r="C886" s="90"/>
      <c r="D886" s="87"/>
      <c r="E886" s="1" t="s">
        <v>66</v>
      </c>
      <c r="F886" s="2"/>
      <c r="G886" s="59">
        <v>239</v>
      </c>
      <c r="H886" s="71" t="str">
        <f t="shared" si="20"/>
        <v xml:space="preserve"> </v>
      </c>
      <c r="I886" s="11">
        <v>10.041841004184</v>
      </c>
      <c r="J886" s="3">
        <v>6.694560669456</v>
      </c>
      <c r="K886" s="3">
        <v>7.9497907949790001</v>
      </c>
      <c r="L886" s="3">
        <v>9.6234309623430008</v>
      </c>
      <c r="M886" s="3">
        <v>17.154811715480999</v>
      </c>
      <c r="N886" s="3">
        <v>51.464435146444004</v>
      </c>
      <c r="O886" s="3">
        <v>47.698744769873997</v>
      </c>
      <c r="P886" s="8">
        <v>0.836820083682</v>
      </c>
    </row>
    <row r="887" spans="3:16" ht="24" x14ac:dyDescent="0.2">
      <c r="C887" s="90"/>
      <c r="D887" s="87"/>
      <c r="E887" s="1" t="s">
        <v>67</v>
      </c>
      <c r="F887" s="2"/>
      <c r="G887" s="59">
        <v>143</v>
      </c>
      <c r="H887" s="71" t="str">
        <f t="shared" si="20"/>
        <v xml:space="preserve"> </v>
      </c>
      <c r="I887" s="11">
        <v>8.3916083916080009</v>
      </c>
      <c r="J887" s="3">
        <v>6.2937062937060002</v>
      </c>
      <c r="K887" s="3">
        <v>10.48951048951</v>
      </c>
      <c r="L887" s="3">
        <v>9.0909090909089993</v>
      </c>
      <c r="M887" s="3">
        <v>15.384615384615</v>
      </c>
      <c r="N887" s="3">
        <v>49.650349650350002</v>
      </c>
      <c r="O887" s="3">
        <v>50.349650349649998</v>
      </c>
      <c r="P887" s="14">
        <v>0</v>
      </c>
    </row>
    <row r="888" spans="3:16" ht="24" x14ac:dyDescent="0.2">
      <c r="C888" s="90"/>
      <c r="D888" s="87"/>
      <c r="E888" s="1" t="s">
        <v>68</v>
      </c>
      <c r="F888" s="2"/>
      <c r="G888" s="59">
        <v>56</v>
      </c>
      <c r="H888" s="71" t="str">
        <f t="shared" si="20"/>
        <v xml:space="preserve"> </v>
      </c>
      <c r="I888" s="11">
        <v>1.785714285714</v>
      </c>
      <c r="J888" s="3">
        <v>7.1428571428570002</v>
      </c>
      <c r="K888" s="3">
        <v>5.3571428571429998</v>
      </c>
      <c r="L888" s="3">
        <v>3.5714285714290002</v>
      </c>
      <c r="M888" s="3">
        <v>19.642857142857</v>
      </c>
      <c r="N888" s="3">
        <v>37.5</v>
      </c>
      <c r="O888" s="3">
        <v>58.928571428570997</v>
      </c>
      <c r="P888" s="8">
        <v>3.5714285714290002</v>
      </c>
    </row>
    <row r="889" spans="3:16" ht="24" x14ac:dyDescent="0.2">
      <c r="C889" s="90"/>
      <c r="D889" s="87"/>
      <c r="E889" s="1" t="s">
        <v>69</v>
      </c>
      <c r="F889" s="2"/>
      <c r="G889" s="59">
        <v>51</v>
      </c>
      <c r="H889" s="71" t="str">
        <f t="shared" si="20"/>
        <v xml:space="preserve"> </v>
      </c>
      <c r="I889" s="11">
        <v>1.9607843137250001</v>
      </c>
      <c r="J889" s="3">
        <v>5.8823529411760003</v>
      </c>
      <c r="K889" s="7">
        <v>0</v>
      </c>
      <c r="L889" s="3">
        <v>9.8039215686270005</v>
      </c>
      <c r="M889" s="3">
        <v>29.411764705882</v>
      </c>
      <c r="N889" s="3">
        <v>47.058823529412003</v>
      </c>
      <c r="O889" s="3">
        <v>50.980392156862997</v>
      </c>
      <c r="P889" s="8">
        <v>1.9607843137250001</v>
      </c>
    </row>
    <row r="890" spans="3:16" ht="24" x14ac:dyDescent="0.2">
      <c r="C890" s="90"/>
      <c r="D890" s="87"/>
      <c r="E890" s="1" t="s">
        <v>70</v>
      </c>
      <c r="F890" s="2"/>
      <c r="G890" s="59">
        <v>312</v>
      </c>
      <c r="H890" s="71" t="str">
        <f t="shared" si="20"/>
        <v xml:space="preserve"> </v>
      </c>
      <c r="I890" s="11">
        <v>6.0897435897439998</v>
      </c>
      <c r="J890" s="3">
        <v>9.2948717948719999</v>
      </c>
      <c r="K890" s="3">
        <v>8.9743589743589993</v>
      </c>
      <c r="L890" s="3">
        <v>8.0128205128209995</v>
      </c>
      <c r="M890" s="3">
        <v>13.461538461538</v>
      </c>
      <c r="N890" s="3">
        <v>45.833333333333002</v>
      </c>
      <c r="O890" s="3">
        <v>53.525641025641001</v>
      </c>
      <c r="P890" s="8">
        <v>0.64102564102600001</v>
      </c>
    </row>
    <row r="891" spans="3:16" x14ac:dyDescent="0.2">
      <c r="C891" s="90"/>
      <c r="D891" s="87"/>
      <c r="E891" s="1" t="s">
        <v>32</v>
      </c>
      <c r="F891" s="2"/>
      <c r="G891" s="59">
        <v>51</v>
      </c>
      <c r="H891" s="71" t="str">
        <f t="shared" si="20"/>
        <v xml:space="preserve"> </v>
      </c>
      <c r="I891" s="11">
        <v>3.9215686274510002</v>
      </c>
      <c r="J891" s="3">
        <v>5.8823529411760003</v>
      </c>
      <c r="K891" s="3">
        <v>9.8039215686270005</v>
      </c>
      <c r="L891" s="3">
        <v>5.8823529411760003</v>
      </c>
      <c r="M891" s="3">
        <v>9.8039215686270005</v>
      </c>
      <c r="N891" s="3">
        <v>35.294117647058997</v>
      </c>
      <c r="O891" s="3">
        <v>64.705882352941003</v>
      </c>
      <c r="P891" s="14">
        <v>0</v>
      </c>
    </row>
    <row r="892" spans="3:16" ht="24" x14ac:dyDescent="0.2">
      <c r="C892" s="90"/>
      <c r="D892" s="87"/>
      <c r="E892" s="1" t="s">
        <v>71</v>
      </c>
      <c r="F892" s="2"/>
      <c r="G892" s="59">
        <v>1237</v>
      </c>
      <c r="H892" s="71" t="str">
        <f t="shared" si="20"/>
        <v xml:space="preserve"> </v>
      </c>
      <c r="I892" s="11">
        <v>5.7396928051740002</v>
      </c>
      <c r="J892" s="3">
        <v>6.5481002425219996</v>
      </c>
      <c r="K892" s="3">
        <v>6.8714632174619998</v>
      </c>
      <c r="L892" s="3">
        <v>6.7906224737269998</v>
      </c>
      <c r="M892" s="3">
        <v>14.713015359741</v>
      </c>
      <c r="N892" s="3">
        <v>40.662894098625998</v>
      </c>
      <c r="O892" s="3">
        <v>57.558609539208</v>
      </c>
      <c r="P892" s="8">
        <v>1.778496362167</v>
      </c>
    </row>
    <row r="893" spans="3:16" ht="24" x14ac:dyDescent="0.2">
      <c r="C893" s="90"/>
      <c r="D893" s="87"/>
      <c r="E893" s="1" t="s">
        <v>72</v>
      </c>
      <c r="F893" s="2"/>
      <c r="G893" s="59">
        <v>1015</v>
      </c>
      <c r="H893" s="71" t="str">
        <f t="shared" si="20"/>
        <v xml:space="preserve"> </v>
      </c>
      <c r="I893" s="11">
        <v>1.5763546798029999</v>
      </c>
      <c r="J893" s="3">
        <v>5.0246305418719999</v>
      </c>
      <c r="K893" s="3">
        <v>5.7142857142860004</v>
      </c>
      <c r="L893" s="3">
        <v>10.64039408867</v>
      </c>
      <c r="M893" s="3">
        <v>11.527093596059</v>
      </c>
      <c r="N893" s="3">
        <v>34.482758620689999</v>
      </c>
      <c r="O893" s="3">
        <v>64.433497536946007</v>
      </c>
      <c r="P893" s="8">
        <v>1.0837438423650001</v>
      </c>
    </row>
    <row r="894" spans="3:16" x14ac:dyDescent="0.2">
      <c r="C894" s="90"/>
      <c r="D894" s="87"/>
      <c r="E894" s="1" t="s">
        <v>22</v>
      </c>
      <c r="F894" s="2"/>
      <c r="G894" s="59">
        <v>183</v>
      </c>
      <c r="H894" s="71" t="str">
        <f t="shared" si="20"/>
        <v xml:space="preserve"> </v>
      </c>
      <c r="I894" s="11">
        <v>3.2786885245900002</v>
      </c>
      <c r="J894" s="3">
        <v>6.0109289617490003</v>
      </c>
      <c r="K894" s="3">
        <v>2.732240437158</v>
      </c>
      <c r="L894" s="3">
        <v>3.2786885245900002</v>
      </c>
      <c r="M894" s="3">
        <v>10.382513661201999</v>
      </c>
      <c r="N894" s="3">
        <v>25.68306010929</v>
      </c>
      <c r="O894" s="3">
        <v>69.398907103824996</v>
      </c>
      <c r="P894" s="8">
        <v>4.918032786885</v>
      </c>
    </row>
    <row r="895" spans="3:16" x14ac:dyDescent="0.2">
      <c r="C895" s="91" t="s">
        <v>73</v>
      </c>
      <c r="D895" s="86" t="s">
        <v>17</v>
      </c>
      <c r="E895" s="6" t="s">
        <v>74</v>
      </c>
      <c r="F895" s="5"/>
      <c r="G895" s="58">
        <v>247</v>
      </c>
      <c r="H895" s="70" t="str">
        <f t="shared" si="20"/>
        <v xml:space="preserve"> </v>
      </c>
      <c r="I895" s="12">
        <v>10.121457489879001</v>
      </c>
      <c r="J895" s="4">
        <v>4.0485829959509996</v>
      </c>
      <c r="K895" s="4">
        <v>1.619433198381</v>
      </c>
      <c r="L895" s="4">
        <v>1.619433198381</v>
      </c>
      <c r="M895" s="4">
        <v>7.6923076923079998</v>
      </c>
      <c r="N895" s="4">
        <v>25.101214574899</v>
      </c>
      <c r="O895" s="4">
        <v>71.659919028339999</v>
      </c>
      <c r="P895" s="13">
        <v>3.2388663967609999</v>
      </c>
    </row>
    <row r="896" spans="3:16" x14ac:dyDescent="0.2">
      <c r="C896" s="90"/>
      <c r="D896" s="87"/>
      <c r="E896" s="1" t="s">
        <v>75</v>
      </c>
      <c r="F896" s="2"/>
      <c r="G896" s="59">
        <v>531</v>
      </c>
      <c r="H896" s="71" t="str">
        <f t="shared" si="20"/>
        <v xml:space="preserve"> </v>
      </c>
      <c r="I896" s="11">
        <v>6.403013182674</v>
      </c>
      <c r="J896" s="3">
        <v>8.0979284369109994</v>
      </c>
      <c r="K896" s="3">
        <v>6.2146892655370003</v>
      </c>
      <c r="L896" s="3">
        <v>9.7928436911490007</v>
      </c>
      <c r="M896" s="3">
        <v>12.806026365348</v>
      </c>
      <c r="N896" s="3">
        <v>43.314500941619997</v>
      </c>
      <c r="O896" s="3">
        <v>55.932203389831002</v>
      </c>
      <c r="P896" s="8">
        <v>0.75329566854999996</v>
      </c>
    </row>
    <row r="897" spans="3:16" x14ac:dyDescent="0.2">
      <c r="C897" s="90"/>
      <c r="D897" s="87"/>
      <c r="E897" s="1" t="s">
        <v>76</v>
      </c>
      <c r="F897" s="2"/>
      <c r="G897" s="59">
        <v>58</v>
      </c>
      <c r="H897" s="71" t="str">
        <f t="shared" si="20"/>
        <v xml:space="preserve"> </v>
      </c>
      <c r="I897" s="11">
        <v>5.1724137931029999</v>
      </c>
      <c r="J897" s="3">
        <v>5.1724137931029999</v>
      </c>
      <c r="K897" s="3">
        <v>3.4482758620689999</v>
      </c>
      <c r="L897" s="3">
        <v>6.8965517241379999</v>
      </c>
      <c r="M897" s="3">
        <v>10.344827586207</v>
      </c>
      <c r="N897" s="3">
        <v>31.034482758620999</v>
      </c>
      <c r="O897" s="3">
        <v>67.241379310344996</v>
      </c>
      <c r="P897" s="8">
        <v>1.7241379310339999</v>
      </c>
    </row>
    <row r="898" spans="3:16" x14ac:dyDescent="0.2">
      <c r="C898" s="90"/>
      <c r="D898" s="87"/>
      <c r="E898" s="1" t="s">
        <v>77</v>
      </c>
      <c r="F898" s="2"/>
      <c r="G898" s="59">
        <v>400</v>
      </c>
      <c r="H898" s="71" t="str">
        <f t="shared" si="20"/>
        <v xml:space="preserve"> </v>
      </c>
      <c r="I898" s="11">
        <v>4</v>
      </c>
      <c r="J898" s="3">
        <v>5.75</v>
      </c>
      <c r="K898" s="3">
        <v>4.25</v>
      </c>
      <c r="L898" s="3">
        <v>4.25</v>
      </c>
      <c r="M898" s="3">
        <v>13.25</v>
      </c>
      <c r="N898" s="3">
        <v>31.5</v>
      </c>
      <c r="O898" s="3">
        <v>66</v>
      </c>
      <c r="P898" s="8">
        <v>2.5</v>
      </c>
    </row>
    <row r="899" spans="3:16" ht="24" x14ac:dyDescent="0.2">
      <c r="C899" s="90"/>
      <c r="D899" s="87"/>
      <c r="E899" s="1" t="s">
        <v>78</v>
      </c>
      <c r="F899" s="2"/>
      <c r="G899" s="59">
        <v>422</v>
      </c>
      <c r="H899" s="71" t="str">
        <f t="shared" si="20"/>
        <v xml:space="preserve"> </v>
      </c>
      <c r="I899" s="11">
        <v>5.2132701421799998</v>
      </c>
      <c r="J899" s="3">
        <v>6.635071090047</v>
      </c>
      <c r="K899" s="3">
        <v>5.2132701421799998</v>
      </c>
      <c r="L899" s="3">
        <v>6.398104265403</v>
      </c>
      <c r="M899" s="3">
        <v>14.218009478673</v>
      </c>
      <c r="N899" s="3">
        <v>37.677725118483004</v>
      </c>
      <c r="O899" s="3">
        <v>60.426540284360001</v>
      </c>
      <c r="P899" s="8">
        <v>1.895734597156</v>
      </c>
    </row>
    <row r="900" spans="3:16" ht="24" x14ac:dyDescent="0.2">
      <c r="C900" s="90"/>
      <c r="D900" s="87"/>
      <c r="E900" s="1" t="s">
        <v>79</v>
      </c>
      <c r="F900" s="2"/>
      <c r="G900" s="59">
        <v>102</v>
      </c>
      <c r="H900" s="71" t="str">
        <f t="shared" si="20"/>
        <v xml:space="preserve"> </v>
      </c>
      <c r="I900" s="11">
        <v>2.9411764705880001</v>
      </c>
      <c r="J900" s="3">
        <v>6.8627450980390003</v>
      </c>
      <c r="K900" s="3">
        <v>3.9215686274510002</v>
      </c>
      <c r="L900" s="3">
        <v>7.8431372549020004</v>
      </c>
      <c r="M900" s="3">
        <v>12.745098039216</v>
      </c>
      <c r="N900" s="3">
        <v>34.313725490195999</v>
      </c>
      <c r="O900" s="3">
        <v>65.686274509803994</v>
      </c>
      <c r="P900" s="14">
        <v>0</v>
      </c>
    </row>
    <row r="901" spans="3:16" ht="24" x14ac:dyDescent="0.2">
      <c r="C901" s="90"/>
      <c r="D901" s="87"/>
      <c r="E901" s="1" t="s">
        <v>80</v>
      </c>
      <c r="F901" s="2"/>
      <c r="G901" s="59">
        <v>44</v>
      </c>
      <c r="H901" s="71" t="str">
        <f t="shared" si="20"/>
        <v>*</v>
      </c>
      <c r="I901" s="11">
        <v>9.0909090909089993</v>
      </c>
      <c r="J901" s="3">
        <v>9.0909090909089993</v>
      </c>
      <c r="K901" s="3">
        <v>13.636363636364001</v>
      </c>
      <c r="L901" s="3">
        <v>2.2727272727269998</v>
      </c>
      <c r="M901" s="3">
        <v>22.727272727273</v>
      </c>
      <c r="N901" s="3">
        <v>56.818181818181998</v>
      </c>
      <c r="O901" s="3">
        <v>40.909090909090999</v>
      </c>
      <c r="P901" s="8">
        <v>2.2727272727269998</v>
      </c>
    </row>
    <row r="902" spans="3:16" ht="24" x14ac:dyDescent="0.2">
      <c r="C902" s="90"/>
      <c r="D902" s="87"/>
      <c r="E902" s="1" t="s">
        <v>81</v>
      </c>
      <c r="F902" s="2"/>
      <c r="G902" s="59">
        <v>99</v>
      </c>
      <c r="H902" s="71" t="str">
        <f t="shared" ref="H902:H965" si="21">IF(G902&lt;49,"*"," ")</f>
        <v xml:space="preserve"> </v>
      </c>
      <c r="I902" s="11">
        <v>7.0707070707069999</v>
      </c>
      <c r="J902" s="3">
        <v>5.0505050505050004</v>
      </c>
      <c r="K902" s="3">
        <v>10.101010101010001</v>
      </c>
      <c r="L902" s="3">
        <v>14.141414141414</v>
      </c>
      <c r="M902" s="3">
        <v>13.131313131313</v>
      </c>
      <c r="N902" s="3">
        <v>49.494949494948997</v>
      </c>
      <c r="O902" s="3">
        <v>49.494949494948997</v>
      </c>
      <c r="P902" s="8">
        <v>1.010101010101</v>
      </c>
    </row>
    <row r="903" spans="3:16" ht="24" x14ac:dyDescent="0.2">
      <c r="C903" s="90"/>
      <c r="D903" s="87"/>
      <c r="E903" s="1" t="s">
        <v>82</v>
      </c>
      <c r="F903" s="2"/>
      <c r="G903" s="59">
        <v>128</v>
      </c>
      <c r="H903" s="71" t="str">
        <f t="shared" si="21"/>
        <v xml:space="preserve"> </v>
      </c>
      <c r="I903" s="11">
        <v>4.6875</v>
      </c>
      <c r="J903" s="3">
        <v>5.46875</v>
      </c>
      <c r="K903" s="3">
        <v>5.46875</v>
      </c>
      <c r="L903" s="3">
        <v>6.25</v>
      </c>
      <c r="M903" s="3">
        <v>19.53125</v>
      </c>
      <c r="N903" s="3">
        <v>41.40625</v>
      </c>
      <c r="O903" s="3">
        <v>56.25</v>
      </c>
      <c r="P903" s="8">
        <v>2.34375</v>
      </c>
    </row>
    <row r="904" spans="3:16" x14ac:dyDescent="0.2">
      <c r="C904" s="90"/>
      <c r="D904" s="87"/>
      <c r="E904" s="1" t="s">
        <v>83</v>
      </c>
      <c r="F904" s="2"/>
      <c r="G904" s="59">
        <v>47</v>
      </c>
      <c r="H904" s="71" t="str">
        <f t="shared" si="21"/>
        <v>*</v>
      </c>
      <c r="I904" s="11">
        <v>12.765957446809001</v>
      </c>
      <c r="J904" s="3">
        <v>48.936170212766001</v>
      </c>
      <c r="K904" s="3">
        <v>27.659574468085001</v>
      </c>
      <c r="L904" s="7">
        <v>0</v>
      </c>
      <c r="M904" s="7">
        <v>0</v>
      </c>
      <c r="N904" s="3">
        <v>89.361702127659996</v>
      </c>
      <c r="O904" s="3">
        <v>10.638297872340001</v>
      </c>
      <c r="P904" s="14">
        <v>0</v>
      </c>
    </row>
    <row r="905" spans="3:16" ht="24" x14ac:dyDescent="0.2">
      <c r="C905" s="90"/>
      <c r="D905" s="87"/>
      <c r="E905" s="1" t="s">
        <v>84</v>
      </c>
      <c r="F905" s="2"/>
      <c r="G905" s="59">
        <v>151</v>
      </c>
      <c r="H905" s="71" t="str">
        <f t="shared" si="21"/>
        <v xml:space="preserve"> </v>
      </c>
      <c r="I905" s="11">
        <v>7.9470198675499999</v>
      </c>
      <c r="J905" s="3">
        <v>3.311258278146</v>
      </c>
      <c r="K905" s="3">
        <v>5.2980132450330002</v>
      </c>
      <c r="L905" s="3">
        <v>7.2847682119210004</v>
      </c>
      <c r="M905" s="3">
        <v>15.23178807947</v>
      </c>
      <c r="N905" s="3">
        <v>39.072847682118997</v>
      </c>
      <c r="O905" s="3">
        <v>60.264900662252003</v>
      </c>
      <c r="P905" s="8">
        <v>0.66225165562900001</v>
      </c>
    </row>
    <row r="906" spans="3:16" ht="24" x14ac:dyDescent="0.2">
      <c r="C906" s="90"/>
      <c r="D906" s="87"/>
      <c r="E906" s="1" t="s">
        <v>85</v>
      </c>
      <c r="F906" s="2"/>
      <c r="G906" s="59">
        <v>60</v>
      </c>
      <c r="H906" s="71" t="str">
        <f t="shared" si="21"/>
        <v xml:space="preserve"> </v>
      </c>
      <c r="I906" s="11">
        <v>3.333333333333</v>
      </c>
      <c r="J906" s="3">
        <v>1.666666666667</v>
      </c>
      <c r="K906" s="3">
        <v>3.333333333333</v>
      </c>
      <c r="L906" s="3">
        <v>3.333333333333</v>
      </c>
      <c r="M906" s="3">
        <v>56.666666666666998</v>
      </c>
      <c r="N906" s="3">
        <v>68.333333333333002</v>
      </c>
      <c r="O906" s="3">
        <v>28.333333333333002</v>
      </c>
      <c r="P906" s="8">
        <v>3.333333333333</v>
      </c>
    </row>
    <row r="907" spans="3:16" x14ac:dyDescent="0.2">
      <c r="C907" s="90"/>
      <c r="D907" s="87"/>
      <c r="E907" s="1" t="s">
        <v>32</v>
      </c>
      <c r="F907" s="2"/>
      <c r="G907" s="59">
        <v>49</v>
      </c>
      <c r="H907" s="71" t="s">
        <v>673</v>
      </c>
      <c r="I907" s="11">
        <v>2.040816326531</v>
      </c>
      <c r="J907" s="3">
        <v>14.285714285714</v>
      </c>
      <c r="K907" s="3">
        <v>6.1224489795919999</v>
      </c>
      <c r="L907" s="3">
        <v>8.1632653061219997</v>
      </c>
      <c r="M907" s="3">
        <v>4.0816326530609999</v>
      </c>
      <c r="N907" s="3">
        <v>34.693877551020002</v>
      </c>
      <c r="O907" s="3">
        <v>65.306122448980005</v>
      </c>
      <c r="P907" s="14">
        <v>0</v>
      </c>
    </row>
    <row r="908" spans="3:16" ht="24" x14ac:dyDescent="0.2">
      <c r="C908" s="90"/>
      <c r="D908" s="87"/>
      <c r="E908" s="1" t="s">
        <v>86</v>
      </c>
      <c r="F908" s="2"/>
      <c r="G908" s="59">
        <v>1336</v>
      </c>
      <c r="H908" s="71" t="str">
        <f t="shared" si="21"/>
        <v xml:space="preserve"> </v>
      </c>
      <c r="I908" s="11">
        <v>5.0149700598800004</v>
      </c>
      <c r="J908" s="3">
        <v>6.811377245509</v>
      </c>
      <c r="K908" s="3">
        <v>5.9131736526949998</v>
      </c>
      <c r="L908" s="3">
        <v>7.3353293413170002</v>
      </c>
      <c r="M908" s="3">
        <v>13.547904191617</v>
      </c>
      <c r="N908" s="3">
        <v>38.622754491018</v>
      </c>
      <c r="O908" s="3">
        <v>59.505988023952</v>
      </c>
      <c r="P908" s="8">
        <v>1.8712574850299999</v>
      </c>
    </row>
    <row r="909" spans="3:16" ht="24" x14ac:dyDescent="0.2">
      <c r="C909" s="90"/>
      <c r="D909" s="87"/>
      <c r="E909" s="1" t="s">
        <v>87</v>
      </c>
      <c r="F909" s="2"/>
      <c r="G909" s="59">
        <v>311</v>
      </c>
      <c r="H909" s="71" t="str">
        <f t="shared" si="21"/>
        <v xml:space="preserve"> </v>
      </c>
      <c r="I909" s="11">
        <v>2.250803858521</v>
      </c>
      <c r="J909" s="3">
        <v>4.8231511254020001</v>
      </c>
      <c r="K909" s="3">
        <v>8.3601286173629994</v>
      </c>
      <c r="L909" s="3">
        <v>13.183279742765</v>
      </c>
      <c r="M909" s="3">
        <v>18.327974276527002</v>
      </c>
      <c r="N909" s="3">
        <v>46.945337620578997</v>
      </c>
      <c r="O909" s="3">
        <v>52.090032154341003</v>
      </c>
      <c r="P909" s="8">
        <v>0.96463022507999996</v>
      </c>
    </row>
    <row r="910" spans="3:16" ht="24" x14ac:dyDescent="0.2">
      <c r="C910" s="90"/>
      <c r="D910" s="87"/>
      <c r="E910" s="1" t="s">
        <v>88</v>
      </c>
      <c r="F910" s="2"/>
      <c r="G910" s="59">
        <v>620</v>
      </c>
      <c r="H910" s="71" t="str">
        <f t="shared" si="21"/>
        <v xml:space="preserve"> </v>
      </c>
      <c r="I910" s="11">
        <v>2.0967741935480002</v>
      </c>
      <c r="J910" s="3">
        <v>4.8387096774189997</v>
      </c>
      <c r="K910" s="3">
        <v>6.2903225806450003</v>
      </c>
      <c r="L910" s="3">
        <v>8.3870967741939992</v>
      </c>
      <c r="M910" s="3">
        <v>10.483870967742</v>
      </c>
      <c r="N910" s="3">
        <v>32.096774193548001</v>
      </c>
      <c r="O910" s="3">
        <v>66.774193548387004</v>
      </c>
      <c r="P910" s="8">
        <v>1.1290322580650001</v>
      </c>
    </row>
    <row r="911" spans="3:16" x14ac:dyDescent="0.2">
      <c r="C911" s="90"/>
      <c r="D911" s="87"/>
      <c r="E911" s="1" t="s">
        <v>22</v>
      </c>
      <c r="F911" s="2"/>
      <c r="G911" s="59">
        <v>168</v>
      </c>
      <c r="H911" s="71" t="str">
        <f t="shared" si="21"/>
        <v xml:space="preserve"> </v>
      </c>
      <c r="I911" s="11">
        <v>3.5714285714290002</v>
      </c>
      <c r="J911" s="3">
        <v>4.166666666667</v>
      </c>
      <c r="K911" s="3">
        <v>2.3809523809519999</v>
      </c>
      <c r="L911" s="3">
        <v>4.166666666667</v>
      </c>
      <c r="M911" s="3">
        <v>8.9285714285710007</v>
      </c>
      <c r="N911" s="3">
        <v>23.214285714286</v>
      </c>
      <c r="O911" s="3">
        <v>72.619047619048004</v>
      </c>
      <c r="P911" s="8">
        <v>4.166666666667</v>
      </c>
    </row>
    <row r="912" spans="3:16" ht="24" x14ac:dyDescent="0.2">
      <c r="C912" s="91" t="s">
        <v>89</v>
      </c>
      <c r="D912" s="86" t="s">
        <v>17</v>
      </c>
      <c r="E912" s="6" t="s">
        <v>90</v>
      </c>
      <c r="F912" s="5"/>
      <c r="G912" s="58">
        <v>166</v>
      </c>
      <c r="H912" s="70" t="str">
        <f t="shared" si="21"/>
        <v xml:space="preserve"> </v>
      </c>
      <c r="I912" s="12">
        <v>2.409638554217</v>
      </c>
      <c r="J912" s="4">
        <v>7.2289156626509996</v>
      </c>
      <c r="K912" s="4">
        <v>4.819277108434</v>
      </c>
      <c r="L912" s="4">
        <v>4.819277108434</v>
      </c>
      <c r="M912" s="4">
        <v>13.253012048193</v>
      </c>
      <c r="N912" s="4">
        <v>32.530120481928002</v>
      </c>
      <c r="O912" s="4">
        <v>67.469879518072005</v>
      </c>
      <c r="P912" s="33">
        <v>0</v>
      </c>
    </row>
    <row r="913" spans="3:16" ht="48" x14ac:dyDescent="0.2">
      <c r="C913" s="90"/>
      <c r="D913" s="87"/>
      <c r="E913" s="1" t="s">
        <v>91</v>
      </c>
      <c r="F913" s="2"/>
      <c r="G913" s="59">
        <v>97</v>
      </c>
      <c r="H913" s="71" t="str">
        <f t="shared" si="21"/>
        <v xml:space="preserve"> </v>
      </c>
      <c r="I913" s="11">
        <v>7.2164948453609998</v>
      </c>
      <c r="J913" s="3">
        <v>4.1237113402060004</v>
      </c>
      <c r="K913" s="3">
        <v>5.1546391752579996</v>
      </c>
      <c r="L913" s="3">
        <v>3.0927835051549999</v>
      </c>
      <c r="M913" s="3">
        <v>12.371134020618999</v>
      </c>
      <c r="N913" s="3">
        <v>31.958762886597999</v>
      </c>
      <c r="O913" s="3">
        <v>67.010309278351002</v>
      </c>
      <c r="P913" s="8">
        <v>1.0309278350519999</v>
      </c>
    </row>
    <row r="914" spans="3:16" ht="36" x14ac:dyDescent="0.2">
      <c r="C914" s="90"/>
      <c r="D914" s="87"/>
      <c r="E914" s="1" t="s">
        <v>92</v>
      </c>
      <c r="F914" s="2"/>
      <c r="G914" s="59">
        <v>88</v>
      </c>
      <c r="H914" s="71" t="str">
        <f t="shared" si="21"/>
        <v xml:space="preserve"> </v>
      </c>
      <c r="I914" s="11">
        <v>3.4090909090910002</v>
      </c>
      <c r="J914" s="3">
        <v>3.4090909090910002</v>
      </c>
      <c r="K914" s="3">
        <v>3.4090909090910002</v>
      </c>
      <c r="L914" s="3">
        <v>6.8181818181820004</v>
      </c>
      <c r="M914" s="3">
        <v>23.863636363636001</v>
      </c>
      <c r="N914" s="3">
        <v>40.909090909090999</v>
      </c>
      <c r="O914" s="3">
        <v>59.090909090909001</v>
      </c>
      <c r="P914" s="14">
        <v>0</v>
      </c>
    </row>
    <row r="915" spans="3:16" ht="48" x14ac:dyDescent="0.2">
      <c r="C915" s="90"/>
      <c r="D915" s="87"/>
      <c r="E915" s="1" t="s">
        <v>93</v>
      </c>
      <c r="F915" s="2"/>
      <c r="G915" s="59">
        <v>157</v>
      </c>
      <c r="H915" s="71" t="str">
        <f t="shared" si="21"/>
        <v xml:space="preserve"> </v>
      </c>
      <c r="I915" s="11">
        <v>3.8216560509550002</v>
      </c>
      <c r="J915" s="3">
        <v>8.2802547770700006</v>
      </c>
      <c r="K915" s="3">
        <v>6.369426751592</v>
      </c>
      <c r="L915" s="3">
        <v>9.5541401273889992</v>
      </c>
      <c r="M915" s="3">
        <v>11.464968152866</v>
      </c>
      <c r="N915" s="3">
        <v>39.490445859872999</v>
      </c>
      <c r="O915" s="3">
        <v>59.235668789808997</v>
      </c>
      <c r="P915" s="8">
        <v>1.2738853503180001</v>
      </c>
    </row>
    <row r="916" spans="3:16" x14ac:dyDescent="0.2">
      <c r="C916" s="90"/>
      <c r="D916" s="87"/>
      <c r="E916" s="1" t="s">
        <v>94</v>
      </c>
      <c r="F916" s="2"/>
      <c r="G916" s="59">
        <v>9</v>
      </c>
      <c r="H916" s="71" t="str">
        <f t="shared" si="21"/>
        <v>*</v>
      </c>
      <c r="I916" s="26">
        <v>0</v>
      </c>
      <c r="J916" s="7">
        <v>0</v>
      </c>
      <c r="K916" s="3">
        <v>11.111111111111001</v>
      </c>
      <c r="L916" s="3">
        <v>11.111111111111001</v>
      </c>
      <c r="M916" s="3">
        <v>44.444444444444002</v>
      </c>
      <c r="N916" s="3">
        <v>66.666666666666998</v>
      </c>
      <c r="O916" s="3">
        <v>33.333333333333002</v>
      </c>
      <c r="P916" s="14">
        <v>0</v>
      </c>
    </row>
    <row r="917" spans="3:16" x14ac:dyDescent="0.2">
      <c r="C917" s="90"/>
      <c r="D917" s="87"/>
      <c r="E917" s="1" t="s">
        <v>95</v>
      </c>
      <c r="F917" s="2"/>
      <c r="G917" s="59">
        <v>5</v>
      </c>
      <c r="H917" s="71" t="str">
        <f t="shared" si="21"/>
        <v>*</v>
      </c>
      <c r="I917" s="26">
        <v>0</v>
      </c>
      <c r="J917" s="3">
        <v>20</v>
      </c>
      <c r="K917" s="3">
        <v>20</v>
      </c>
      <c r="L917" s="3">
        <v>20</v>
      </c>
      <c r="M917" s="7">
        <v>0</v>
      </c>
      <c r="N917" s="3">
        <v>60</v>
      </c>
      <c r="O917" s="3">
        <v>40</v>
      </c>
      <c r="P917" s="14">
        <v>0</v>
      </c>
    </row>
    <row r="918" spans="3:16" x14ac:dyDescent="0.2">
      <c r="C918" s="90"/>
      <c r="D918" s="87"/>
      <c r="E918" s="1" t="s">
        <v>32</v>
      </c>
      <c r="F918" s="2"/>
      <c r="G918" s="59">
        <v>41</v>
      </c>
      <c r="H918" s="71" t="str">
        <f t="shared" si="21"/>
        <v>*</v>
      </c>
      <c r="I918" s="11">
        <v>2.4390243902440001</v>
      </c>
      <c r="J918" s="3">
        <v>7.3170731707319998</v>
      </c>
      <c r="K918" s="7">
        <v>0</v>
      </c>
      <c r="L918" s="3">
        <v>7.3170731707319998</v>
      </c>
      <c r="M918" s="3">
        <v>12.195121951220001</v>
      </c>
      <c r="N918" s="3">
        <v>29.268292682927001</v>
      </c>
      <c r="O918" s="3">
        <v>70.731707317073003</v>
      </c>
      <c r="P918" s="14">
        <v>0</v>
      </c>
    </row>
    <row r="919" spans="3:16" ht="24" x14ac:dyDescent="0.2">
      <c r="C919" s="90"/>
      <c r="D919" s="87"/>
      <c r="E919" s="1" t="s">
        <v>96</v>
      </c>
      <c r="F919" s="2"/>
      <c r="G919" s="59">
        <v>455</v>
      </c>
      <c r="H919" s="71" t="str">
        <f t="shared" si="21"/>
        <v xml:space="preserve"> </v>
      </c>
      <c r="I919" s="11">
        <v>3.9560439560440002</v>
      </c>
      <c r="J919" s="3">
        <v>5.7142857142860004</v>
      </c>
      <c r="K919" s="3">
        <v>4.8351648351650001</v>
      </c>
      <c r="L919" s="3">
        <v>7.032967032967</v>
      </c>
      <c r="M919" s="3">
        <v>13.406593406593</v>
      </c>
      <c r="N919" s="3">
        <v>34.945054945054999</v>
      </c>
      <c r="O919" s="3">
        <v>64.395604395603996</v>
      </c>
      <c r="P919" s="8">
        <v>0.65934065934099995</v>
      </c>
    </row>
    <row r="920" spans="3:16" ht="24" x14ac:dyDescent="0.2">
      <c r="C920" s="90"/>
      <c r="D920" s="87"/>
      <c r="E920" s="1" t="s">
        <v>87</v>
      </c>
      <c r="F920" s="2"/>
      <c r="G920" s="59">
        <v>623</v>
      </c>
      <c r="H920" s="71" t="str">
        <f t="shared" si="21"/>
        <v xml:space="preserve"> </v>
      </c>
      <c r="I920" s="11">
        <v>4.0128410914929997</v>
      </c>
      <c r="J920" s="3">
        <v>6.9020866773679996</v>
      </c>
      <c r="K920" s="3">
        <v>7.5441412520059998</v>
      </c>
      <c r="L920" s="3">
        <v>11.396468699839</v>
      </c>
      <c r="M920" s="3">
        <v>17.656500802568001</v>
      </c>
      <c r="N920" s="3">
        <v>47.512038523274001</v>
      </c>
      <c r="O920" s="3">
        <v>50.561797752808999</v>
      </c>
      <c r="P920" s="8">
        <v>1.926163723917</v>
      </c>
    </row>
    <row r="921" spans="3:16" ht="24" x14ac:dyDescent="0.2">
      <c r="C921" s="90"/>
      <c r="D921" s="87"/>
      <c r="E921" s="1" t="s">
        <v>88</v>
      </c>
      <c r="F921" s="2"/>
      <c r="G921" s="59">
        <v>1112</v>
      </c>
      <c r="H921" s="71" t="str">
        <f t="shared" si="21"/>
        <v xml:space="preserve"> </v>
      </c>
      <c r="I921" s="11">
        <v>3.6870503597119999</v>
      </c>
      <c r="J921" s="3">
        <v>5.4856115107910002</v>
      </c>
      <c r="K921" s="3">
        <v>6.1151079136690001</v>
      </c>
      <c r="L921" s="3">
        <v>7.8237410071940001</v>
      </c>
      <c r="M921" s="3">
        <v>11.420863309353001</v>
      </c>
      <c r="N921" s="3">
        <v>34.532374100718997</v>
      </c>
      <c r="O921" s="3">
        <v>64.658273381295004</v>
      </c>
      <c r="P921" s="8">
        <v>0.80935251798600005</v>
      </c>
    </row>
    <row r="922" spans="3:16" x14ac:dyDescent="0.2">
      <c r="C922" s="90"/>
      <c r="D922" s="87"/>
      <c r="E922" s="1" t="s">
        <v>22</v>
      </c>
      <c r="F922" s="2"/>
      <c r="G922" s="59">
        <v>245</v>
      </c>
      <c r="H922" s="71" t="str">
        <f t="shared" si="21"/>
        <v xml:space="preserve"> </v>
      </c>
      <c r="I922" s="11">
        <v>3.673469387755</v>
      </c>
      <c r="J922" s="3">
        <v>5.3061224489800001</v>
      </c>
      <c r="K922" s="3">
        <v>4.4897959183670002</v>
      </c>
      <c r="L922" s="3">
        <v>3.2653061224490001</v>
      </c>
      <c r="M922" s="3">
        <v>8.1632653061219997</v>
      </c>
      <c r="N922" s="3">
        <v>24.897959183672999</v>
      </c>
      <c r="O922" s="3">
        <v>67.755102040815999</v>
      </c>
      <c r="P922" s="8">
        <v>7.34693877551</v>
      </c>
    </row>
    <row r="923" spans="3:16" x14ac:dyDescent="0.2">
      <c r="C923" s="91" t="s">
        <v>97</v>
      </c>
      <c r="D923" s="86" t="s">
        <v>17</v>
      </c>
      <c r="E923" s="6" t="s">
        <v>98</v>
      </c>
      <c r="F923" s="5"/>
      <c r="G923" s="58">
        <v>83</v>
      </c>
      <c r="H923" s="70" t="str">
        <f t="shared" si="21"/>
        <v xml:space="preserve"> </v>
      </c>
      <c r="I923" s="12">
        <v>1.204819277108</v>
      </c>
      <c r="J923" s="4">
        <v>4.819277108434</v>
      </c>
      <c r="K923" s="4">
        <v>14.457831325300999</v>
      </c>
      <c r="L923" s="4">
        <v>18.072289156627001</v>
      </c>
      <c r="M923" s="4">
        <v>15.66265060241</v>
      </c>
      <c r="N923" s="4">
        <v>54.21686746988</v>
      </c>
      <c r="O923" s="4">
        <v>43.373493975903997</v>
      </c>
      <c r="P923" s="13">
        <v>2.409638554217</v>
      </c>
    </row>
    <row r="924" spans="3:16" x14ac:dyDescent="0.2">
      <c r="C924" s="90"/>
      <c r="D924" s="87"/>
      <c r="E924" s="1" t="s">
        <v>99</v>
      </c>
      <c r="F924" s="2"/>
      <c r="G924" s="59">
        <v>401</v>
      </c>
      <c r="H924" s="71" t="str">
        <f t="shared" si="21"/>
        <v xml:space="preserve"> </v>
      </c>
      <c r="I924" s="11">
        <v>6.733167082294</v>
      </c>
      <c r="J924" s="3">
        <v>6.4837905236909998</v>
      </c>
      <c r="K924" s="3">
        <v>9.9750623441399995</v>
      </c>
      <c r="L924" s="3">
        <v>10.473815461347</v>
      </c>
      <c r="M924" s="3">
        <v>13.715710723192</v>
      </c>
      <c r="N924" s="3">
        <v>47.381546134662997</v>
      </c>
      <c r="O924" s="3">
        <v>51.371571072319</v>
      </c>
      <c r="P924" s="8">
        <v>1.2468827930169999</v>
      </c>
    </row>
    <row r="925" spans="3:16" x14ac:dyDescent="0.2">
      <c r="C925" s="90"/>
      <c r="D925" s="87"/>
      <c r="E925" s="1" t="s">
        <v>100</v>
      </c>
      <c r="F925" s="2"/>
      <c r="G925" s="59">
        <v>686</v>
      </c>
      <c r="H925" s="71" t="str">
        <f t="shared" si="21"/>
        <v xml:space="preserve"> </v>
      </c>
      <c r="I925" s="11">
        <v>4.2274052478130004</v>
      </c>
      <c r="J925" s="3">
        <v>6.5597667638479997</v>
      </c>
      <c r="K925" s="3">
        <v>5.3935860058309997</v>
      </c>
      <c r="L925" s="3">
        <v>7.4344023323619997</v>
      </c>
      <c r="M925" s="3">
        <v>14.577259475219</v>
      </c>
      <c r="N925" s="3">
        <v>38.192419825073003</v>
      </c>
      <c r="O925" s="3">
        <v>59.912536443149001</v>
      </c>
      <c r="P925" s="8">
        <v>1.895043731778</v>
      </c>
    </row>
    <row r="926" spans="3:16" x14ac:dyDescent="0.2">
      <c r="C926" s="90"/>
      <c r="D926" s="87"/>
      <c r="E926" s="1" t="s">
        <v>101</v>
      </c>
      <c r="F926" s="2"/>
      <c r="G926" s="59">
        <v>1118</v>
      </c>
      <c r="H926" s="71" t="str">
        <f t="shared" si="21"/>
        <v xml:space="preserve"> </v>
      </c>
      <c r="I926" s="11">
        <v>3.0411449016100001</v>
      </c>
      <c r="J926" s="3">
        <v>5.3667262969590004</v>
      </c>
      <c r="K926" s="3">
        <v>4.4722719141320004</v>
      </c>
      <c r="L926" s="3">
        <v>7.3345259391770004</v>
      </c>
      <c r="M926" s="3">
        <v>12.16457960644</v>
      </c>
      <c r="N926" s="3">
        <v>32.379248658317998</v>
      </c>
      <c r="O926" s="3">
        <v>66.368515205725004</v>
      </c>
      <c r="P926" s="8">
        <v>1.252236135957</v>
      </c>
    </row>
    <row r="927" spans="3:16" x14ac:dyDescent="0.2">
      <c r="C927" s="90"/>
      <c r="D927" s="87"/>
      <c r="E927" s="1" t="s">
        <v>22</v>
      </c>
      <c r="F927" s="2"/>
      <c r="G927" s="59">
        <v>147</v>
      </c>
      <c r="H927" s="71" t="str">
        <f t="shared" si="21"/>
        <v xml:space="preserve"> </v>
      </c>
      <c r="I927" s="11">
        <v>1.360544217687</v>
      </c>
      <c r="J927" s="3">
        <v>5.4421768707479998</v>
      </c>
      <c r="K927" s="3">
        <v>6.1224489795919999</v>
      </c>
      <c r="L927" s="3">
        <v>5.4421768707479998</v>
      </c>
      <c r="M927" s="3">
        <v>9.5238095238099998</v>
      </c>
      <c r="N927" s="3">
        <v>27.891156462584998</v>
      </c>
      <c r="O927" s="3">
        <v>66.666666666666998</v>
      </c>
      <c r="P927" s="8">
        <v>5.4421768707479998</v>
      </c>
    </row>
    <row r="928" spans="3:16" x14ac:dyDescent="0.2">
      <c r="C928" s="91" t="s">
        <v>102</v>
      </c>
      <c r="D928" s="86" t="s">
        <v>17</v>
      </c>
      <c r="E928" s="6" t="s">
        <v>103</v>
      </c>
      <c r="F928" s="5"/>
      <c r="G928" s="58">
        <v>562</v>
      </c>
      <c r="H928" s="70" t="str">
        <f t="shared" si="21"/>
        <v xml:space="preserve"> </v>
      </c>
      <c r="I928" s="12">
        <v>4.8042704626330002</v>
      </c>
      <c r="J928" s="4">
        <v>7.2953736654799997</v>
      </c>
      <c r="K928" s="4">
        <v>7.1174377224200001</v>
      </c>
      <c r="L928" s="4">
        <v>9.4306049822060007</v>
      </c>
      <c r="M928" s="4">
        <v>13.879003558719001</v>
      </c>
      <c r="N928" s="4">
        <v>42.526690391458999</v>
      </c>
      <c r="O928" s="4">
        <v>55.516014234875001</v>
      </c>
      <c r="P928" s="13">
        <v>1.9572953736650001</v>
      </c>
    </row>
    <row r="929" spans="3:16" x14ac:dyDescent="0.2">
      <c r="C929" s="90"/>
      <c r="D929" s="87"/>
      <c r="E929" s="1" t="s">
        <v>104</v>
      </c>
      <c r="F929" s="2"/>
      <c r="G929" s="59">
        <v>1221</v>
      </c>
      <c r="H929" s="71" t="str">
        <f t="shared" si="21"/>
        <v xml:space="preserve"> </v>
      </c>
      <c r="I929" s="11">
        <v>3.7674037674040002</v>
      </c>
      <c r="J929" s="3">
        <v>5.814905814906</v>
      </c>
      <c r="K929" s="3">
        <v>6.3063063063060003</v>
      </c>
      <c r="L929" s="3">
        <v>9.3366093366089995</v>
      </c>
      <c r="M929" s="3">
        <v>14.905814905814999</v>
      </c>
      <c r="N929" s="3">
        <v>40.131040131040002</v>
      </c>
      <c r="O929" s="3">
        <v>58.149058149058</v>
      </c>
      <c r="P929" s="8">
        <v>1.7199017199019999</v>
      </c>
    </row>
    <row r="930" spans="3:16" x14ac:dyDescent="0.2">
      <c r="C930" s="90"/>
      <c r="D930" s="87"/>
      <c r="E930" s="1" t="s">
        <v>105</v>
      </c>
      <c r="F930" s="2"/>
      <c r="G930" s="59">
        <v>430</v>
      </c>
      <c r="H930" s="71" t="str">
        <f t="shared" si="21"/>
        <v xml:space="preserve"> </v>
      </c>
      <c r="I930" s="11">
        <v>3.488372093023</v>
      </c>
      <c r="J930" s="3">
        <v>4.4186046511630002</v>
      </c>
      <c r="K930" s="3">
        <v>4.8837209302330002</v>
      </c>
      <c r="L930" s="3">
        <v>5.1162790697669998</v>
      </c>
      <c r="M930" s="3">
        <v>9.3023255813949994</v>
      </c>
      <c r="N930" s="3">
        <v>27.209302325581</v>
      </c>
      <c r="O930" s="3">
        <v>72.093023255814003</v>
      </c>
      <c r="P930" s="8">
        <v>0.69767441860500001</v>
      </c>
    </row>
    <row r="931" spans="3:16" x14ac:dyDescent="0.2">
      <c r="C931" s="90"/>
      <c r="D931" s="87"/>
      <c r="E931" s="1" t="s">
        <v>106</v>
      </c>
      <c r="F931" s="2"/>
      <c r="G931" s="59">
        <v>63</v>
      </c>
      <c r="H931" s="71" t="str">
        <f t="shared" si="21"/>
        <v xml:space="preserve"> </v>
      </c>
      <c r="I931" s="11">
        <v>3.1746031746029999</v>
      </c>
      <c r="J931" s="3">
        <v>3.1746031746029999</v>
      </c>
      <c r="K931" s="3">
        <v>4.7619047619049999</v>
      </c>
      <c r="L931" s="3">
        <v>3.1746031746029999</v>
      </c>
      <c r="M931" s="3">
        <v>9.5238095238099998</v>
      </c>
      <c r="N931" s="3">
        <v>23.809523809523998</v>
      </c>
      <c r="O931" s="3">
        <v>74.603174603175006</v>
      </c>
      <c r="P931" s="8">
        <v>1.587301587302</v>
      </c>
    </row>
    <row r="932" spans="3:16" x14ac:dyDescent="0.2">
      <c r="C932" s="90"/>
      <c r="D932" s="87"/>
      <c r="E932" s="1" t="s">
        <v>22</v>
      </c>
      <c r="F932" s="2"/>
      <c r="G932" s="59">
        <v>159</v>
      </c>
      <c r="H932" s="71" t="str">
        <f t="shared" si="21"/>
        <v xml:space="preserve"> </v>
      </c>
      <c r="I932" s="11">
        <v>1.88679245283</v>
      </c>
      <c r="J932" s="3">
        <v>6.2893081761009997</v>
      </c>
      <c r="K932" s="3">
        <v>4.4025157232699996</v>
      </c>
      <c r="L932" s="3">
        <v>4.4025157232699996</v>
      </c>
      <c r="M932" s="3">
        <v>7.547169811321</v>
      </c>
      <c r="N932" s="3">
        <v>24.528301886792001</v>
      </c>
      <c r="O932" s="3">
        <v>71.698113207546996</v>
      </c>
      <c r="P932" s="8">
        <v>3.7735849056599999</v>
      </c>
    </row>
    <row r="933" spans="3:16" x14ac:dyDescent="0.2">
      <c r="C933" s="90"/>
      <c r="D933" s="87"/>
      <c r="E933" s="1" t="s">
        <v>107</v>
      </c>
      <c r="F933" s="2"/>
      <c r="G933" s="59">
        <v>1783</v>
      </c>
      <c r="H933" s="71" t="str">
        <f t="shared" si="21"/>
        <v xml:space="preserve"> </v>
      </c>
      <c r="I933" s="11">
        <v>4.0942232192930001</v>
      </c>
      <c r="J933" s="3">
        <v>6.2815479528880003</v>
      </c>
      <c r="K933" s="3">
        <v>6.5619742007850004</v>
      </c>
      <c r="L933" s="3">
        <v>9.3662366797529994</v>
      </c>
      <c r="M933" s="3">
        <v>14.582164890633999</v>
      </c>
      <c r="N933" s="3">
        <v>40.886146943353999</v>
      </c>
      <c r="O933" s="3">
        <v>57.319125070106999</v>
      </c>
      <c r="P933" s="8">
        <v>1.7947279865400001</v>
      </c>
    </row>
    <row r="934" spans="3:16" x14ac:dyDescent="0.2">
      <c r="C934" s="90"/>
      <c r="D934" s="87"/>
      <c r="E934" s="1" t="s">
        <v>108</v>
      </c>
      <c r="F934" s="2"/>
      <c r="G934" s="59">
        <v>493</v>
      </c>
      <c r="H934" s="71" t="str">
        <f t="shared" si="21"/>
        <v xml:space="preserve"> </v>
      </c>
      <c r="I934" s="11">
        <v>3.4482758620689999</v>
      </c>
      <c r="J934" s="3">
        <v>4.2596348884379998</v>
      </c>
      <c r="K934" s="3">
        <v>4.8681541582149999</v>
      </c>
      <c r="L934" s="3">
        <v>4.8681541582149999</v>
      </c>
      <c r="M934" s="3">
        <v>9.3306288032450002</v>
      </c>
      <c r="N934" s="3">
        <v>26.774847870182999</v>
      </c>
      <c r="O934" s="3">
        <v>72.413793103448</v>
      </c>
      <c r="P934" s="8">
        <v>0.81135902636900004</v>
      </c>
    </row>
    <row r="935" spans="3:16" x14ac:dyDescent="0.2">
      <c r="C935" s="91" t="s">
        <v>109</v>
      </c>
      <c r="D935" s="86" t="s">
        <v>17</v>
      </c>
      <c r="E935" s="6" t="s">
        <v>110</v>
      </c>
      <c r="F935" s="5"/>
      <c r="G935" s="58">
        <v>551</v>
      </c>
      <c r="H935" s="70" t="str">
        <f t="shared" si="21"/>
        <v xml:space="preserve"> </v>
      </c>
      <c r="I935" s="12">
        <v>9.6188747731399999</v>
      </c>
      <c r="J935" s="4">
        <v>12.341197822142</v>
      </c>
      <c r="K935" s="4">
        <v>14.519056261343</v>
      </c>
      <c r="L935" s="4">
        <v>18.148820326679001</v>
      </c>
      <c r="M935" s="4">
        <v>27.404718693285002</v>
      </c>
      <c r="N935" s="4">
        <v>82.032667876587993</v>
      </c>
      <c r="O935" s="4">
        <v>16.696914700543999</v>
      </c>
      <c r="P935" s="13">
        <v>1.2704174228680001</v>
      </c>
    </row>
    <row r="936" spans="3:16" ht="24" x14ac:dyDescent="0.2">
      <c r="C936" s="90"/>
      <c r="D936" s="87"/>
      <c r="E936" s="1" t="s">
        <v>111</v>
      </c>
      <c r="F936" s="2"/>
      <c r="G936" s="59">
        <v>298</v>
      </c>
      <c r="H936" s="71" t="str">
        <f t="shared" si="21"/>
        <v xml:space="preserve"> </v>
      </c>
      <c r="I936" s="11">
        <v>2.3489932885910001</v>
      </c>
      <c r="J936" s="3">
        <v>6.7114093959729999</v>
      </c>
      <c r="K936" s="3">
        <v>7.3825503355700004</v>
      </c>
      <c r="L936" s="3">
        <v>12.080536912752001</v>
      </c>
      <c r="M936" s="3">
        <v>14.429530201342001</v>
      </c>
      <c r="N936" s="3">
        <v>42.953020134227998</v>
      </c>
      <c r="O936" s="3">
        <v>55.369127516779002</v>
      </c>
      <c r="P936" s="8">
        <v>1.677852348993</v>
      </c>
    </row>
    <row r="937" spans="3:16" ht="24" x14ac:dyDescent="0.2">
      <c r="C937" s="90"/>
      <c r="D937" s="87"/>
      <c r="E937" s="1" t="s">
        <v>112</v>
      </c>
      <c r="F937" s="2"/>
      <c r="G937" s="59">
        <v>954</v>
      </c>
      <c r="H937" s="71" t="str">
        <f t="shared" si="21"/>
        <v xml:space="preserve"> </v>
      </c>
      <c r="I937" s="11">
        <v>4.0880503144649998</v>
      </c>
      <c r="J937" s="3">
        <v>5.7651991614259996</v>
      </c>
      <c r="K937" s="3">
        <v>7.1278825995809996</v>
      </c>
      <c r="L937" s="3">
        <v>9.4339622641510008</v>
      </c>
      <c r="M937" s="3">
        <v>13.626834381550999</v>
      </c>
      <c r="N937" s="3">
        <v>40.041928721174003</v>
      </c>
      <c r="O937" s="3">
        <v>58.176100628931003</v>
      </c>
      <c r="P937" s="8">
        <v>1.7819706498950001</v>
      </c>
    </row>
    <row r="938" spans="3:16" x14ac:dyDescent="0.2">
      <c r="C938" s="90"/>
      <c r="D938" s="87"/>
      <c r="E938" s="1" t="s">
        <v>113</v>
      </c>
      <c r="F938" s="2"/>
      <c r="G938" s="59">
        <v>616</v>
      </c>
      <c r="H938" s="71" t="str">
        <f t="shared" si="21"/>
        <v xml:space="preserve"> </v>
      </c>
      <c r="I938" s="11">
        <v>4.5454545454549997</v>
      </c>
      <c r="J938" s="3">
        <v>5.6818181818179996</v>
      </c>
      <c r="K938" s="3">
        <v>8.2792207792209993</v>
      </c>
      <c r="L938" s="3">
        <v>10.227272727273</v>
      </c>
      <c r="M938" s="3">
        <v>14.123376623377</v>
      </c>
      <c r="N938" s="3">
        <v>42.857142857143003</v>
      </c>
      <c r="O938" s="3">
        <v>55.357142857143003</v>
      </c>
      <c r="P938" s="8">
        <v>1.785714285714</v>
      </c>
    </row>
    <row r="939" spans="3:16" x14ac:dyDescent="0.2">
      <c r="C939" s="90"/>
      <c r="D939" s="87"/>
      <c r="E939" s="1" t="s">
        <v>114</v>
      </c>
      <c r="F939" s="2"/>
      <c r="G939" s="59">
        <v>986</v>
      </c>
      <c r="H939" s="71" t="str">
        <f t="shared" si="21"/>
        <v xml:space="preserve"> </v>
      </c>
      <c r="I939" s="11">
        <v>5.2738336714000003</v>
      </c>
      <c r="J939" s="3">
        <v>5.3752535496959997</v>
      </c>
      <c r="K939" s="3">
        <v>6.0851926977690001</v>
      </c>
      <c r="L939" s="3">
        <v>8.0121703853960007</v>
      </c>
      <c r="M939" s="3">
        <v>13.894523326571999</v>
      </c>
      <c r="N939" s="3">
        <v>38.640973630832001</v>
      </c>
      <c r="O939" s="3">
        <v>59.634888438133999</v>
      </c>
      <c r="P939" s="8">
        <v>1.7241379310339999</v>
      </c>
    </row>
    <row r="940" spans="3:16" ht="24" x14ac:dyDescent="0.2">
      <c r="C940" s="90"/>
      <c r="D940" s="87"/>
      <c r="E940" s="1" t="s">
        <v>115</v>
      </c>
      <c r="F940" s="2"/>
      <c r="G940" s="59">
        <v>938</v>
      </c>
      <c r="H940" s="71" t="str">
        <f t="shared" si="21"/>
        <v xml:space="preserve"> </v>
      </c>
      <c r="I940" s="11">
        <v>3.518123667377</v>
      </c>
      <c r="J940" s="3">
        <v>5.2238805970150004</v>
      </c>
      <c r="K940" s="3">
        <v>5.8635394456289998</v>
      </c>
      <c r="L940" s="3">
        <v>9.3816631130060006</v>
      </c>
      <c r="M940" s="3">
        <v>15.671641791044999</v>
      </c>
      <c r="N940" s="3">
        <v>39.658848614071999</v>
      </c>
      <c r="O940" s="3">
        <v>58.742004264392001</v>
      </c>
      <c r="P940" s="8">
        <v>1.5991471215349999</v>
      </c>
    </row>
    <row r="941" spans="3:16" ht="24" x14ac:dyDescent="0.2">
      <c r="C941" s="90"/>
      <c r="D941" s="87"/>
      <c r="E941" s="1" t="s">
        <v>116</v>
      </c>
      <c r="F941" s="2"/>
      <c r="G941" s="59">
        <v>771</v>
      </c>
      <c r="H941" s="71" t="str">
        <f t="shared" si="21"/>
        <v xml:space="preserve"> </v>
      </c>
      <c r="I941" s="11">
        <v>3.1128404669259999</v>
      </c>
      <c r="J941" s="3">
        <v>5.1880674448770003</v>
      </c>
      <c r="K941" s="3">
        <v>5.3177691309990003</v>
      </c>
      <c r="L941" s="3">
        <v>8.8197146562909996</v>
      </c>
      <c r="M941" s="3">
        <v>13.488975356679999</v>
      </c>
      <c r="N941" s="3">
        <v>35.927367055772002</v>
      </c>
      <c r="O941" s="3">
        <v>62.905317769131003</v>
      </c>
      <c r="P941" s="8">
        <v>1.1673151750969999</v>
      </c>
    </row>
    <row r="942" spans="3:16" ht="24" x14ac:dyDescent="0.2">
      <c r="C942" s="90"/>
      <c r="D942" s="87"/>
      <c r="E942" s="1" t="s">
        <v>117</v>
      </c>
      <c r="F942" s="2"/>
      <c r="G942" s="59">
        <v>223</v>
      </c>
      <c r="H942" s="71" t="str">
        <f t="shared" si="21"/>
        <v xml:space="preserve"> </v>
      </c>
      <c r="I942" s="11">
        <v>5.8295964125559996</v>
      </c>
      <c r="J942" s="3">
        <v>7.6233183856500002</v>
      </c>
      <c r="K942" s="3">
        <v>5.8295964125559996</v>
      </c>
      <c r="L942" s="3">
        <v>8.0717488789239997</v>
      </c>
      <c r="M942" s="3">
        <v>17.937219730942001</v>
      </c>
      <c r="N942" s="3">
        <v>45.291479820627998</v>
      </c>
      <c r="O942" s="3">
        <v>54.260089686099001</v>
      </c>
      <c r="P942" s="8">
        <v>0.44843049327399997</v>
      </c>
    </row>
    <row r="943" spans="3:16" x14ac:dyDescent="0.2">
      <c r="C943" s="90"/>
      <c r="D943" s="87"/>
      <c r="E943" s="1" t="s">
        <v>118</v>
      </c>
      <c r="F943" s="2"/>
      <c r="G943" s="59">
        <v>710</v>
      </c>
      <c r="H943" s="71" t="str">
        <f t="shared" si="21"/>
        <v xml:space="preserve"> </v>
      </c>
      <c r="I943" s="11">
        <v>3.9436619718310002</v>
      </c>
      <c r="J943" s="3">
        <v>5.6338028169010004</v>
      </c>
      <c r="K943" s="3">
        <v>7.1830985915490002</v>
      </c>
      <c r="L943" s="3">
        <v>10.281690140845001</v>
      </c>
      <c r="M943" s="3">
        <v>14.929577464789</v>
      </c>
      <c r="N943" s="3">
        <v>41.971830985914998</v>
      </c>
      <c r="O943" s="3">
        <v>56.478873239437</v>
      </c>
      <c r="P943" s="8">
        <v>1.5492957746480001</v>
      </c>
    </row>
    <row r="944" spans="3:16" x14ac:dyDescent="0.2">
      <c r="C944" s="90"/>
      <c r="D944" s="87"/>
      <c r="E944" s="1" t="s">
        <v>119</v>
      </c>
      <c r="F944" s="2"/>
      <c r="G944" s="59">
        <v>565</v>
      </c>
      <c r="H944" s="71" t="str">
        <f t="shared" si="21"/>
        <v xml:space="preserve"> </v>
      </c>
      <c r="I944" s="11">
        <v>4.6017699115040003</v>
      </c>
      <c r="J944" s="3">
        <v>8.1415929203540003</v>
      </c>
      <c r="K944" s="3">
        <v>8.1415929203540003</v>
      </c>
      <c r="L944" s="3">
        <v>8.6725663716810004</v>
      </c>
      <c r="M944" s="3">
        <v>18.407079646018001</v>
      </c>
      <c r="N944" s="3">
        <v>47.964601769912001</v>
      </c>
      <c r="O944" s="3">
        <v>49.911504424778997</v>
      </c>
      <c r="P944" s="8">
        <v>2.1238938053099998</v>
      </c>
    </row>
    <row r="945" spans="3:16" x14ac:dyDescent="0.2">
      <c r="C945" s="90"/>
      <c r="D945" s="87"/>
      <c r="E945" s="1" t="s">
        <v>120</v>
      </c>
      <c r="F945" s="2"/>
      <c r="G945" s="59">
        <v>443</v>
      </c>
      <c r="H945" s="71" t="str">
        <f t="shared" si="21"/>
        <v xml:space="preserve"> </v>
      </c>
      <c r="I945" s="11">
        <v>4.9661399548530003</v>
      </c>
      <c r="J945" s="3">
        <v>9.0293453724599999</v>
      </c>
      <c r="K945" s="3">
        <v>7.2234762979680003</v>
      </c>
      <c r="L945" s="3">
        <v>16.027088036117</v>
      </c>
      <c r="M945" s="3">
        <v>22.573363431151002</v>
      </c>
      <c r="N945" s="3">
        <v>59.819413092551002</v>
      </c>
      <c r="O945" s="3">
        <v>39.051918735892002</v>
      </c>
      <c r="P945" s="8">
        <v>1.128668171558</v>
      </c>
    </row>
    <row r="946" spans="3:16" x14ac:dyDescent="0.2">
      <c r="C946" s="90"/>
      <c r="D946" s="87"/>
      <c r="E946" s="1" t="s">
        <v>121</v>
      </c>
      <c r="F946" s="2"/>
      <c r="G946" s="59">
        <v>977</v>
      </c>
      <c r="H946" s="71" t="str">
        <f t="shared" si="21"/>
        <v xml:space="preserve"> </v>
      </c>
      <c r="I946" s="11">
        <v>2.865916069601</v>
      </c>
      <c r="J946" s="3">
        <v>5.5271238485160001</v>
      </c>
      <c r="K946" s="3">
        <v>7.0624360286590004</v>
      </c>
      <c r="L946" s="3">
        <v>10.030706243602999</v>
      </c>
      <c r="M946" s="3">
        <v>13.817809621289999</v>
      </c>
      <c r="N946" s="3">
        <v>39.303991811667998</v>
      </c>
      <c r="O946" s="3">
        <v>59.570112589559997</v>
      </c>
      <c r="P946" s="8">
        <v>1.1258955987720001</v>
      </c>
    </row>
    <row r="947" spans="3:16" x14ac:dyDescent="0.2">
      <c r="C947" s="90"/>
      <c r="D947" s="87"/>
      <c r="E947" s="1" t="s">
        <v>122</v>
      </c>
      <c r="F947" s="2"/>
      <c r="G947" s="59">
        <v>179</v>
      </c>
      <c r="H947" s="71" t="str">
        <f t="shared" si="21"/>
        <v xml:space="preserve"> </v>
      </c>
      <c r="I947" s="11">
        <v>0.55865921787700001</v>
      </c>
      <c r="J947" s="3">
        <v>8.3798882681559999</v>
      </c>
      <c r="K947" s="3">
        <v>7.8212290502790003</v>
      </c>
      <c r="L947" s="3">
        <v>9.4972067039110009</v>
      </c>
      <c r="M947" s="3">
        <v>16.759776536313002</v>
      </c>
      <c r="N947" s="3">
        <v>43.016759776535999</v>
      </c>
      <c r="O947" s="3">
        <v>53.631284916200997</v>
      </c>
      <c r="P947" s="8">
        <v>3.3519553072630002</v>
      </c>
    </row>
    <row r="948" spans="3:16" x14ac:dyDescent="0.2">
      <c r="C948" s="90"/>
      <c r="D948" s="87"/>
      <c r="E948" s="1" t="s">
        <v>32</v>
      </c>
      <c r="F948" s="2"/>
      <c r="G948" s="59">
        <v>22</v>
      </c>
      <c r="H948" s="71" t="str">
        <f t="shared" si="21"/>
        <v>*</v>
      </c>
      <c r="I948" s="11">
        <v>4.5454545454549997</v>
      </c>
      <c r="J948" s="3">
        <v>9.0909090909089993</v>
      </c>
      <c r="K948" s="7">
        <v>0</v>
      </c>
      <c r="L948" s="3">
        <v>9.0909090909089993</v>
      </c>
      <c r="M948" s="3">
        <v>13.636363636364001</v>
      </c>
      <c r="N948" s="3">
        <v>36.363636363635997</v>
      </c>
      <c r="O948" s="3">
        <v>63.636363636364003</v>
      </c>
      <c r="P948" s="14">
        <v>0</v>
      </c>
    </row>
    <row r="949" spans="3:16" x14ac:dyDescent="0.2">
      <c r="C949" s="90"/>
      <c r="D949" s="87"/>
      <c r="E949" s="1" t="s">
        <v>22</v>
      </c>
      <c r="F949" s="2"/>
      <c r="G949" s="59">
        <v>13</v>
      </c>
      <c r="H949" s="71" t="str">
        <f t="shared" si="21"/>
        <v>*</v>
      </c>
      <c r="I949" s="11">
        <v>7.6923076923079998</v>
      </c>
      <c r="J949" s="7">
        <v>0</v>
      </c>
      <c r="K949" s="3">
        <v>7.6923076923079998</v>
      </c>
      <c r="L949" s="3">
        <v>7.6923076923079998</v>
      </c>
      <c r="M949" s="3">
        <v>7.6923076923079998</v>
      </c>
      <c r="N949" s="3">
        <v>30.769230769231001</v>
      </c>
      <c r="O949" s="3">
        <v>53.846153846154003</v>
      </c>
      <c r="P949" s="8">
        <v>15.384615384615</v>
      </c>
    </row>
    <row r="950" spans="3:16" ht="24" x14ac:dyDescent="0.2">
      <c r="C950" s="91" t="s">
        <v>123</v>
      </c>
      <c r="D950" s="86" t="s">
        <v>17</v>
      </c>
      <c r="E950" s="6" t="s">
        <v>124</v>
      </c>
      <c r="F950" s="5"/>
      <c r="G950" s="58">
        <v>55</v>
      </c>
      <c r="H950" s="70" t="str">
        <f t="shared" si="21"/>
        <v xml:space="preserve"> </v>
      </c>
      <c r="I950" s="12">
        <v>5.4545454545450003</v>
      </c>
      <c r="J950" s="4">
        <v>7.2727272727269998</v>
      </c>
      <c r="K950" s="4">
        <v>1.818181818182</v>
      </c>
      <c r="L950" s="4">
        <v>1.818181818182</v>
      </c>
      <c r="M950" s="4">
        <v>20</v>
      </c>
      <c r="N950" s="4">
        <v>36.363636363635997</v>
      </c>
      <c r="O950" s="4">
        <v>63.636363636364003</v>
      </c>
      <c r="P950" s="33">
        <v>0</v>
      </c>
    </row>
    <row r="951" spans="3:16" ht="24" x14ac:dyDescent="0.2">
      <c r="C951" s="92"/>
      <c r="D951" s="87"/>
      <c r="E951" s="1" t="s">
        <v>125</v>
      </c>
      <c r="F951" s="2"/>
      <c r="G951" s="59">
        <v>205</v>
      </c>
      <c r="H951" s="71" t="str">
        <f t="shared" si="21"/>
        <v xml:space="preserve"> </v>
      </c>
      <c r="I951" s="11">
        <v>5.8536585365849998</v>
      </c>
      <c r="J951" s="3">
        <v>24.878048780488001</v>
      </c>
      <c r="K951" s="3">
        <v>11.707317073171</v>
      </c>
      <c r="L951" s="3">
        <v>12.195121951220001</v>
      </c>
      <c r="M951" s="3">
        <v>34.146341463414998</v>
      </c>
      <c r="N951" s="3">
        <v>88.780487804878007</v>
      </c>
      <c r="O951" s="3">
        <v>10.243902439024</v>
      </c>
      <c r="P951" s="8">
        <v>0.97560975609800005</v>
      </c>
    </row>
    <row r="952" spans="3:16" ht="24" x14ac:dyDescent="0.2">
      <c r="C952" s="92"/>
      <c r="D952" s="87"/>
      <c r="E952" s="1" t="s">
        <v>126</v>
      </c>
      <c r="F952" s="2"/>
      <c r="G952" s="59">
        <v>114</v>
      </c>
      <c r="H952" s="71" t="str">
        <f t="shared" si="21"/>
        <v xml:space="preserve"> </v>
      </c>
      <c r="I952" s="11">
        <v>4.3859649122809996</v>
      </c>
      <c r="J952" s="3">
        <v>5.2631578947369997</v>
      </c>
      <c r="K952" s="3">
        <v>7.0175438596489998</v>
      </c>
      <c r="L952" s="3">
        <v>3.508771929825</v>
      </c>
      <c r="M952" s="3">
        <v>14.035087719298</v>
      </c>
      <c r="N952" s="3">
        <v>34.210526315788996</v>
      </c>
      <c r="O952" s="3">
        <v>64.035087719298005</v>
      </c>
      <c r="P952" s="8">
        <v>1.7543859649119999</v>
      </c>
    </row>
    <row r="953" spans="3:16" ht="24" x14ac:dyDescent="0.2">
      <c r="C953" s="92"/>
      <c r="D953" s="87"/>
      <c r="E953" s="1" t="s">
        <v>127</v>
      </c>
      <c r="F953" s="2"/>
      <c r="G953" s="59">
        <v>187</v>
      </c>
      <c r="H953" s="71" t="str">
        <f t="shared" si="21"/>
        <v xml:space="preserve"> </v>
      </c>
      <c r="I953" s="11">
        <v>8.0213903743320003</v>
      </c>
      <c r="J953" s="3">
        <v>6.9518716577540003</v>
      </c>
      <c r="K953" s="3">
        <v>4.2780748663099999</v>
      </c>
      <c r="L953" s="3">
        <v>5.3475935828879999</v>
      </c>
      <c r="M953" s="3">
        <v>17.112299465241001</v>
      </c>
      <c r="N953" s="3">
        <v>41.711229946524</v>
      </c>
      <c r="O953" s="3">
        <v>56.684491978609998</v>
      </c>
      <c r="P953" s="8">
        <v>1.6042780748659999</v>
      </c>
    </row>
    <row r="954" spans="3:16" ht="24" x14ac:dyDescent="0.2">
      <c r="C954" s="92"/>
      <c r="D954" s="87"/>
      <c r="E954" s="1" t="s">
        <v>128</v>
      </c>
      <c r="F954" s="2"/>
      <c r="G954" s="59">
        <v>1599</v>
      </c>
      <c r="H954" s="71" t="str">
        <f t="shared" si="21"/>
        <v xml:space="preserve"> </v>
      </c>
      <c r="I954" s="11">
        <v>3.8148843026889998</v>
      </c>
      <c r="J954" s="3">
        <v>5.8161350844279998</v>
      </c>
      <c r="K954" s="3">
        <v>6.691682301438</v>
      </c>
      <c r="L954" s="3">
        <v>7.9424640400250004</v>
      </c>
      <c r="M954" s="3">
        <v>13.758599124452999</v>
      </c>
      <c r="N954" s="3">
        <v>38.023764853033001</v>
      </c>
      <c r="O954" s="3">
        <v>60.913070669168</v>
      </c>
      <c r="P954" s="8">
        <v>1.0631644777989999</v>
      </c>
    </row>
    <row r="955" spans="3:16" ht="24" x14ac:dyDescent="0.2">
      <c r="C955" s="92"/>
      <c r="D955" s="87"/>
      <c r="E955" s="1" t="s">
        <v>129</v>
      </c>
      <c r="F955" s="2"/>
      <c r="G955" s="59">
        <v>1199</v>
      </c>
      <c r="H955" s="71" t="str">
        <f t="shared" si="21"/>
        <v xml:space="preserve"> </v>
      </c>
      <c r="I955" s="11">
        <v>3.669724770642</v>
      </c>
      <c r="J955" s="3">
        <v>5.5045871559629997</v>
      </c>
      <c r="K955" s="3">
        <v>6.4220183486240003</v>
      </c>
      <c r="L955" s="3">
        <v>8.7572977481229994</v>
      </c>
      <c r="M955" s="3">
        <v>13.678065054212</v>
      </c>
      <c r="N955" s="3">
        <v>38.031693077565002</v>
      </c>
      <c r="O955" s="3">
        <v>60.717264386989001</v>
      </c>
      <c r="P955" s="8">
        <v>1.251042535446</v>
      </c>
    </row>
    <row r="956" spans="3:16" ht="24" x14ac:dyDescent="0.2">
      <c r="C956" s="92"/>
      <c r="D956" s="87"/>
      <c r="E956" s="1" t="s">
        <v>130</v>
      </c>
      <c r="F956" s="2"/>
      <c r="G956" s="59">
        <v>950</v>
      </c>
      <c r="H956" s="71" t="str">
        <f t="shared" si="21"/>
        <v xml:space="preserve"> </v>
      </c>
      <c r="I956" s="11">
        <v>3.5789473684209998</v>
      </c>
      <c r="J956" s="3">
        <v>6.6315789473680002</v>
      </c>
      <c r="K956" s="3">
        <v>5.7894736842109999</v>
      </c>
      <c r="L956" s="3">
        <v>8</v>
      </c>
      <c r="M956" s="3">
        <v>12</v>
      </c>
      <c r="N956" s="3">
        <v>36</v>
      </c>
      <c r="O956" s="3">
        <v>63.263157894736999</v>
      </c>
      <c r="P956" s="8">
        <v>0.73684210526299998</v>
      </c>
    </row>
    <row r="957" spans="3:16" x14ac:dyDescent="0.2">
      <c r="C957" s="92"/>
      <c r="D957" s="87"/>
      <c r="E957" s="1" t="s">
        <v>131</v>
      </c>
      <c r="F957" s="2"/>
      <c r="G957" s="59">
        <v>424</v>
      </c>
      <c r="H957" s="71" t="str">
        <f t="shared" si="21"/>
        <v xml:space="preserve"> </v>
      </c>
      <c r="I957" s="11">
        <v>2.3584905660379998</v>
      </c>
      <c r="J957" s="3">
        <v>5.4245283018870003</v>
      </c>
      <c r="K957" s="3">
        <v>8.0188679245279992</v>
      </c>
      <c r="L957" s="3">
        <v>7.547169811321</v>
      </c>
      <c r="M957" s="3">
        <v>11.792452830188999</v>
      </c>
      <c r="N957" s="3">
        <v>35.141509433962</v>
      </c>
      <c r="O957" s="3">
        <v>63.207547169811001</v>
      </c>
      <c r="P957" s="8">
        <v>1.6509433962260001</v>
      </c>
    </row>
    <row r="958" spans="3:16" ht="24" x14ac:dyDescent="0.2">
      <c r="C958" s="92"/>
      <c r="D958" s="87"/>
      <c r="E958" s="1" t="s">
        <v>132</v>
      </c>
      <c r="F958" s="2"/>
      <c r="G958" s="59">
        <v>213</v>
      </c>
      <c r="H958" s="71" t="str">
        <f t="shared" si="21"/>
        <v xml:space="preserve"> </v>
      </c>
      <c r="I958" s="11">
        <v>5.6338028169010004</v>
      </c>
      <c r="J958" s="3">
        <v>4.2253521126760001</v>
      </c>
      <c r="K958" s="3">
        <v>2.8169014084509998</v>
      </c>
      <c r="L958" s="3">
        <v>5.1643192488259997</v>
      </c>
      <c r="M958" s="3">
        <v>11.267605633803001</v>
      </c>
      <c r="N958" s="3">
        <v>29.107981220656999</v>
      </c>
      <c r="O958" s="3">
        <v>69.483568075117006</v>
      </c>
      <c r="P958" s="8">
        <v>1.4084507042250001</v>
      </c>
    </row>
    <row r="959" spans="3:16" ht="24" x14ac:dyDescent="0.2">
      <c r="C959" s="92"/>
      <c r="D959" s="87"/>
      <c r="E959" s="1" t="s">
        <v>133</v>
      </c>
      <c r="F959" s="2"/>
      <c r="G959" s="59">
        <v>214</v>
      </c>
      <c r="H959" s="71" t="str">
        <f t="shared" si="21"/>
        <v xml:space="preserve"> </v>
      </c>
      <c r="I959" s="11">
        <v>2.8037383177569999</v>
      </c>
      <c r="J959" s="3">
        <v>3.2710280373830001</v>
      </c>
      <c r="K959" s="3">
        <v>3.2710280373830001</v>
      </c>
      <c r="L959" s="3">
        <v>4.6728971962620003</v>
      </c>
      <c r="M959" s="3">
        <v>12.149532710280001</v>
      </c>
      <c r="N959" s="3">
        <v>26.168224299064999</v>
      </c>
      <c r="O959" s="3">
        <v>73.831775700934998</v>
      </c>
      <c r="P959" s="14">
        <v>0</v>
      </c>
    </row>
    <row r="960" spans="3:16" ht="24" x14ac:dyDescent="0.2">
      <c r="C960" s="92"/>
      <c r="D960" s="87"/>
      <c r="E960" s="1" t="s">
        <v>134</v>
      </c>
      <c r="F960" s="2"/>
      <c r="G960" s="59">
        <v>15</v>
      </c>
      <c r="H960" s="71" t="str">
        <f t="shared" si="21"/>
        <v>*</v>
      </c>
      <c r="I960" s="26">
        <v>0</v>
      </c>
      <c r="J960" s="7">
        <v>0</v>
      </c>
      <c r="K960" s="7">
        <v>0</v>
      </c>
      <c r="L960" s="7">
        <v>0</v>
      </c>
      <c r="M960" s="7">
        <v>0</v>
      </c>
      <c r="N960" s="7">
        <v>0</v>
      </c>
      <c r="O960" s="3">
        <v>93.333333333333002</v>
      </c>
      <c r="P960" s="8">
        <v>6.666666666667</v>
      </c>
    </row>
    <row r="961" spans="2:16" ht="24" x14ac:dyDescent="0.2">
      <c r="C961" s="92"/>
      <c r="D961" s="87"/>
      <c r="E961" s="1" t="s">
        <v>135</v>
      </c>
      <c r="F961" s="2"/>
      <c r="G961" s="59">
        <v>587</v>
      </c>
      <c r="H961" s="71" t="str">
        <f t="shared" si="21"/>
        <v xml:space="preserve"> </v>
      </c>
      <c r="I961" s="11">
        <v>2.3850085178880001</v>
      </c>
      <c r="J961" s="3">
        <v>4.9403747870529999</v>
      </c>
      <c r="K961" s="3">
        <v>7.3253833049399999</v>
      </c>
      <c r="L961" s="3">
        <v>9.1993185689950003</v>
      </c>
      <c r="M961" s="3">
        <v>14.480408858603001</v>
      </c>
      <c r="N961" s="3">
        <v>38.330494037478999</v>
      </c>
      <c r="O961" s="3">
        <v>60.647359454855</v>
      </c>
      <c r="P961" s="8">
        <v>1.0221465076659999</v>
      </c>
    </row>
    <row r="962" spans="2:16" x14ac:dyDescent="0.2">
      <c r="C962" s="92"/>
      <c r="D962" s="87"/>
      <c r="E962" s="1" t="s">
        <v>136</v>
      </c>
      <c r="F962" s="2"/>
      <c r="G962" s="59">
        <v>63</v>
      </c>
      <c r="H962" s="71" t="str">
        <f t="shared" si="21"/>
        <v xml:space="preserve"> </v>
      </c>
      <c r="I962" s="26">
        <v>0</v>
      </c>
      <c r="J962" s="3">
        <v>4.7619047619049999</v>
      </c>
      <c r="K962" s="3">
        <v>7.9365079365079998</v>
      </c>
      <c r="L962" s="3">
        <v>12.698412698413</v>
      </c>
      <c r="M962" s="3">
        <v>12.698412698413</v>
      </c>
      <c r="N962" s="3">
        <v>38.095238095238003</v>
      </c>
      <c r="O962" s="3">
        <v>61.904761904761997</v>
      </c>
      <c r="P962" s="14">
        <v>0</v>
      </c>
    </row>
    <row r="963" spans="2:16" x14ac:dyDescent="0.2">
      <c r="C963" s="92"/>
      <c r="D963" s="87"/>
      <c r="E963" s="1" t="s">
        <v>137</v>
      </c>
      <c r="F963" s="2"/>
      <c r="G963" s="59">
        <v>290</v>
      </c>
      <c r="H963" s="71" t="str">
        <f t="shared" si="21"/>
        <v xml:space="preserve"> </v>
      </c>
      <c r="I963" s="11">
        <v>4.1379310344829996</v>
      </c>
      <c r="J963" s="3">
        <v>3.7931034482760002</v>
      </c>
      <c r="K963" s="3">
        <v>5.1724137931029999</v>
      </c>
      <c r="L963" s="3">
        <v>8.6206896551720007</v>
      </c>
      <c r="M963" s="3">
        <v>12.413793103448</v>
      </c>
      <c r="N963" s="3">
        <v>34.137931034483003</v>
      </c>
      <c r="O963" s="3">
        <v>64.137931034483003</v>
      </c>
      <c r="P963" s="8">
        <v>1.7241379310339999</v>
      </c>
    </row>
    <row r="964" spans="2:16" x14ac:dyDescent="0.2">
      <c r="C964" s="92"/>
      <c r="D964" s="87"/>
      <c r="E964" s="1" t="s">
        <v>22</v>
      </c>
      <c r="F964" s="2"/>
      <c r="G964" s="59">
        <v>42</v>
      </c>
      <c r="H964" s="71" t="str">
        <f t="shared" si="21"/>
        <v>*</v>
      </c>
      <c r="I964" s="26">
        <v>0</v>
      </c>
      <c r="J964" s="3">
        <v>2.3809523809519999</v>
      </c>
      <c r="K964" s="7">
        <v>0</v>
      </c>
      <c r="L964" s="3">
        <v>2.3809523809519999</v>
      </c>
      <c r="M964" s="3">
        <v>11.904761904761999</v>
      </c>
      <c r="N964" s="3">
        <v>16.666666666666998</v>
      </c>
      <c r="O964" s="3">
        <v>69.047619047618994</v>
      </c>
      <c r="P964" s="8">
        <v>14.285714285714</v>
      </c>
    </row>
    <row r="965" spans="2:16" ht="24" x14ac:dyDescent="0.2">
      <c r="C965" s="92"/>
      <c r="D965" s="87"/>
      <c r="E965" s="1" t="s">
        <v>138</v>
      </c>
      <c r="F965" s="2"/>
      <c r="G965" s="59">
        <v>246</v>
      </c>
      <c r="H965" s="71" t="str">
        <f t="shared" si="21"/>
        <v xml:space="preserve"> </v>
      </c>
      <c r="I965" s="11">
        <v>5.6910569105690003</v>
      </c>
      <c r="J965" s="3">
        <v>21.138211382114001</v>
      </c>
      <c r="K965" s="3">
        <v>10.162601626016</v>
      </c>
      <c r="L965" s="3">
        <v>10.569105691057</v>
      </c>
      <c r="M965" s="3">
        <v>31.30081300813</v>
      </c>
      <c r="N965" s="3">
        <v>78.861788617886006</v>
      </c>
      <c r="O965" s="3">
        <v>20.325203252032999</v>
      </c>
      <c r="P965" s="8">
        <v>0.81300813008100004</v>
      </c>
    </row>
    <row r="966" spans="2:16" ht="24" x14ac:dyDescent="0.2">
      <c r="C966" s="92"/>
      <c r="D966" s="87"/>
      <c r="E966" s="1" t="s">
        <v>139</v>
      </c>
      <c r="F966" s="2"/>
      <c r="G966" s="59">
        <v>248</v>
      </c>
      <c r="H966" s="71" t="str">
        <f t="shared" ref="H966:H968" si="22">IF(G966&lt;49,"*"," ")</f>
        <v xml:space="preserve"> </v>
      </c>
      <c r="I966" s="11">
        <v>7.2580645161290001</v>
      </c>
      <c r="J966" s="3">
        <v>7.2580645161290001</v>
      </c>
      <c r="K966" s="3">
        <v>6.4516129032259997</v>
      </c>
      <c r="L966" s="3">
        <v>5.2419354838709999</v>
      </c>
      <c r="M966" s="3">
        <v>14.919354838709999</v>
      </c>
      <c r="N966" s="3">
        <v>41.129032258065003</v>
      </c>
      <c r="O966" s="3">
        <v>57.258064516128997</v>
      </c>
      <c r="P966" s="8">
        <v>1.6129032258060001</v>
      </c>
    </row>
    <row r="967" spans="2:16" ht="24" x14ac:dyDescent="0.2">
      <c r="C967" s="92"/>
      <c r="D967" s="87"/>
      <c r="E967" s="1" t="s">
        <v>140</v>
      </c>
      <c r="F967" s="2"/>
      <c r="G967" s="59">
        <v>1582</v>
      </c>
      <c r="H967" s="71" t="str">
        <f t="shared" si="22"/>
        <v xml:space="preserve"> </v>
      </c>
      <c r="I967" s="11">
        <v>3.4134007585339998</v>
      </c>
      <c r="J967" s="3">
        <v>5.9418457648549996</v>
      </c>
      <c r="K967" s="3">
        <v>6.1314791403289997</v>
      </c>
      <c r="L967" s="3">
        <v>8.4702907711759998</v>
      </c>
      <c r="M967" s="3">
        <v>13.021491782554</v>
      </c>
      <c r="N967" s="3">
        <v>36.978508217445999</v>
      </c>
      <c r="O967" s="3">
        <v>61.820480404550999</v>
      </c>
      <c r="P967" s="8">
        <v>1.2010113780030001</v>
      </c>
    </row>
    <row r="968" spans="2:16" ht="24" x14ac:dyDescent="0.2">
      <c r="C968" s="93"/>
      <c r="D968" s="88"/>
      <c r="E968" s="27" t="s">
        <v>141</v>
      </c>
      <c r="F968" s="30"/>
      <c r="G968" s="60">
        <v>414</v>
      </c>
      <c r="H968" s="72" t="str">
        <f t="shared" si="22"/>
        <v xml:space="preserve"> </v>
      </c>
      <c r="I968" s="35">
        <v>4.3478260869570002</v>
      </c>
      <c r="J968" s="16">
        <v>3.864734299517</v>
      </c>
      <c r="K968" s="16">
        <v>2.898550724638</v>
      </c>
      <c r="L968" s="16">
        <v>4.8309178743960004</v>
      </c>
      <c r="M968" s="16">
        <v>11.352657004831</v>
      </c>
      <c r="N968" s="16">
        <v>27.294685990337999</v>
      </c>
      <c r="O968" s="16">
        <v>71.739130434782993</v>
      </c>
      <c r="P968" s="36">
        <v>0.96618357487899997</v>
      </c>
    </row>
    <row r="969" spans="2:16" x14ac:dyDescent="0.2">
      <c r="G969" s="61"/>
      <c r="H969" s="73"/>
    </row>
    <row r="970" spans="2:16" x14ac:dyDescent="0.2">
      <c r="B970" s="22" t="str">
        <f xml:space="preserve"> HYPERLINK("#'目次'!B14", "[8]")</f>
        <v>[8]</v>
      </c>
      <c r="C970" s="17" t="s">
        <v>204</v>
      </c>
      <c r="G970" s="61"/>
      <c r="H970" s="73"/>
    </row>
    <row r="971" spans="2:16" x14ac:dyDescent="0.2">
      <c r="G971" s="61"/>
      <c r="H971" s="73"/>
    </row>
    <row r="972" spans="2:16" x14ac:dyDescent="0.2">
      <c r="G972" s="61"/>
      <c r="H972" s="73"/>
    </row>
    <row r="973" spans="2:16" x14ac:dyDescent="0.2">
      <c r="C973" s="17" t="s">
        <v>12</v>
      </c>
      <c r="G973" s="61"/>
      <c r="H973" s="73"/>
    </row>
    <row r="974" spans="2:16" ht="48" x14ac:dyDescent="0.2">
      <c r="C974" s="82"/>
      <c r="D974" s="83"/>
      <c r="E974" s="83"/>
      <c r="F974" s="83"/>
      <c r="G974" s="55" t="s">
        <v>13</v>
      </c>
      <c r="H974" s="68"/>
      <c r="I974" s="20" t="s">
        <v>195</v>
      </c>
      <c r="J974" s="10" t="s">
        <v>196</v>
      </c>
      <c r="K974" s="10" t="s">
        <v>197</v>
      </c>
      <c r="L974" s="10" t="s">
        <v>198</v>
      </c>
      <c r="M974" s="10" t="s">
        <v>199</v>
      </c>
      <c r="N974" s="10" t="s">
        <v>205</v>
      </c>
      <c r="O974" s="10" t="s">
        <v>206</v>
      </c>
      <c r="P974" s="23" t="s">
        <v>22</v>
      </c>
    </row>
    <row r="975" spans="2:16" x14ac:dyDescent="0.2">
      <c r="C975" s="84"/>
      <c r="D975" s="85"/>
      <c r="E975" s="85"/>
      <c r="F975" s="85"/>
      <c r="G975" s="56"/>
      <c r="H975" s="69"/>
      <c r="I975" s="24"/>
      <c r="J975" s="9"/>
      <c r="K975" s="9"/>
      <c r="L975" s="9"/>
      <c r="M975" s="9"/>
      <c r="N975" s="9"/>
      <c r="O975" s="9"/>
      <c r="P975" s="21"/>
    </row>
    <row r="976" spans="2:16" x14ac:dyDescent="0.2">
      <c r="C976" s="28"/>
      <c r="D976" s="29"/>
      <c r="E976" s="32" t="s">
        <v>13</v>
      </c>
      <c r="F976" s="31"/>
      <c r="G976" s="57">
        <v>2435</v>
      </c>
      <c r="H976" s="66" t="str">
        <f t="shared" ref="H976:H1039" si="23">IF(G976&lt;49,"*"," ")</f>
        <v xml:space="preserve"> </v>
      </c>
      <c r="I976" s="15">
        <v>4.8459958932239999</v>
      </c>
      <c r="J976" s="15">
        <v>10.759753593429</v>
      </c>
      <c r="K976" s="15">
        <v>19.958932238193</v>
      </c>
      <c r="L976" s="15">
        <v>36.468172484599997</v>
      </c>
      <c r="M976" s="15">
        <v>13.264887063654999</v>
      </c>
      <c r="N976" s="15">
        <v>11.293634496919999</v>
      </c>
      <c r="O976" s="15">
        <v>1.314168377823</v>
      </c>
      <c r="P976" s="34">
        <v>2.0944558521559999</v>
      </c>
    </row>
    <row r="977" spans="3:16" x14ac:dyDescent="0.2">
      <c r="C977" s="89" t="s">
        <v>16</v>
      </c>
      <c r="D977" s="86" t="s">
        <v>17</v>
      </c>
      <c r="E977" s="6" t="s">
        <v>18</v>
      </c>
      <c r="F977" s="5"/>
      <c r="G977" s="58">
        <v>344</v>
      </c>
      <c r="H977" s="70" t="str">
        <f t="shared" si="23"/>
        <v xml:space="preserve"> </v>
      </c>
      <c r="I977" s="12">
        <v>4.9418604651160001</v>
      </c>
      <c r="J977" s="4">
        <v>11.046511627907</v>
      </c>
      <c r="K977" s="4">
        <v>24.709302325581</v>
      </c>
      <c r="L977" s="4">
        <v>34.011627906976997</v>
      </c>
      <c r="M977" s="4">
        <v>9.5930232558139998</v>
      </c>
      <c r="N977" s="4">
        <v>13.081395348837001</v>
      </c>
      <c r="O977" s="4">
        <v>0.58139534883699995</v>
      </c>
      <c r="P977" s="13">
        <v>2.0348837209299999</v>
      </c>
    </row>
    <row r="978" spans="3:16" x14ac:dyDescent="0.2">
      <c r="C978" s="90"/>
      <c r="D978" s="87"/>
      <c r="E978" s="1" t="s">
        <v>19</v>
      </c>
      <c r="F978" s="2"/>
      <c r="G978" s="59">
        <v>1502</v>
      </c>
      <c r="H978" s="71" t="str">
        <f t="shared" si="23"/>
        <v xml:space="preserve"> </v>
      </c>
      <c r="I978" s="11">
        <v>4.7936085219709996</v>
      </c>
      <c r="J978" s="3">
        <v>11.118508655126</v>
      </c>
      <c r="K978" s="3">
        <v>20.572569906790999</v>
      </c>
      <c r="L978" s="3">
        <v>37.416777629827003</v>
      </c>
      <c r="M978" s="3">
        <v>12.716378162450001</v>
      </c>
      <c r="N978" s="3">
        <v>10.452729693742</v>
      </c>
      <c r="O978" s="3">
        <v>1.2649800266310001</v>
      </c>
      <c r="P978" s="8">
        <v>1.664447403462</v>
      </c>
    </row>
    <row r="979" spans="3:16" x14ac:dyDescent="0.2">
      <c r="C979" s="90"/>
      <c r="D979" s="87"/>
      <c r="E979" s="1" t="s">
        <v>20</v>
      </c>
      <c r="F979" s="2"/>
      <c r="G979" s="59">
        <v>465</v>
      </c>
      <c r="H979" s="71" t="str">
        <f t="shared" si="23"/>
        <v xml:space="preserve"> </v>
      </c>
      <c r="I979" s="11">
        <v>4.0860215053760003</v>
      </c>
      <c r="J979" s="3">
        <v>8.6021505376339995</v>
      </c>
      <c r="K979" s="3">
        <v>14.838709677419001</v>
      </c>
      <c r="L979" s="3">
        <v>37.419354838709999</v>
      </c>
      <c r="M979" s="3">
        <v>17.204301075269001</v>
      </c>
      <c r="N979" s="3">
        <v>13.548387096774</v>
      </c>
      <c r="O979" s="3">
        <v>1.7204301075270001</v>
      </c>
      <c r="P979" s="8">
        <v>2.5806451612900001</v>
      </c>
    </row>
    <row r="980" spans="3:16" x14ac:dyDescent="0.2">
      <c r="C980" s="90"/>
      <c r="D980" s="87"/>
      <c r="E980" s="1" t="s">
        <v>21</v>
      </c>
      <c r="F980" s="2"/>
      <c r="G980" s="59">
        <v>107</v>
      </c>
      <c r="H980" s="71" t="str">
        <f t="shared" si="23"/>
        <v xml:space="preserve"> </v>
      </c>
      <c r="I980" s="11">
        <v>8.4112149532709992</v>
      </c>
      <c r="J980" s="3">
        <v>14.018691588785</v>
      </c>
      <c r="K980" s="3">
        <v>17.757009345794</v>
      </c>
      <c r="L980" s="3">
        <v>29.906542056075001</v>
      </c>
      <c r="M980" s="3">
        <v>13.084112149533</v>
      </c>
      <c r="N980" s="3">
        <v>9.3457943925230005</v>
      </c>
      <c r="O980" s="3">
        <v>1.869158878505</v>
      </c>
      <c r="P980" s="8">
        <v>5.6074766355139998</v>
      </c>
    </row>
    <row r="981" spans="3:16" x14ac:dyDescent="0.2">
      <c r="C981" s="90"/>
      <c r="D981" s="87"/>
      <c r="E981" s="1" t="s">
        <v>22</v>
      </c>
      <c r="F981" s="2"/>
      <c r="G981" s="59">
        <v>17</v>
      </c>
      <c r="H981" s="71" t="str">
        <f t="shared" si="23"/>
        <v>*</v>
      </c>
      <c r="I981" s="11">
        <v>5.8823529411760003</v>
      </c>
      <c r="J981" s="3">
        <v>11.764705882353001</v>
      </c>
      <c r="K981" s="3">
        <v>23.529411764706001</v>
      </c>
      <c r="L981" s="3">
        <v>17.647058823529001</v>
      </c>
      <c r="M981" s="3">
        <v>29.411764705882</v>
      </c>
      <c r="N981" s="7">
        <v>0</v>
      </c>
      <c r="O981" s="3">
        <v>5.8823529411760003</v>
      </c>
      <c r="P981" s="8">
        <v>5.8823529411760003</v>
      </c>
    </row>
    <row r="982" spans="3:16" x14ac:dyDescent="0.2">
      <c r="C982" s="91" t="s">
        <v>23</v>
      </c>
      <c r="D982" s="86" t="s">
        <v>17</v>
      </c>
      <c r="E982" s="6" t="s">
        <v>24</v>
      </c>
      <c r="F982" s="5"/>
      <c r="G982" s="58">
        <v>383</v>
      </c>
      <c r="H982" s="70" t="str">
        <f t="shared" si="23"/>
        <v xml:space="preserve"> </v>
      </c>
      <c r="I982" s="12">
        <v>7.8328981723239997</v>
      </c>
      <c r="J982" s="4">
        <v>12.01044386423</v>
      </c>
      <c r="K982" s="4">
        <v>17.232375979112</v>
      </c>
      <c r="L982" s="4">
        <v>27.415143603133</v>
      </c>
      <c r="M982" s="4">
        <v>20.104438642298</v>
      </c>
      <c r="N982" s="4">
        <v>12.793733681461999</v>
      </c>
      <c r="O982" s="4">
        <v>1.0443864229769999</v>
      </c>
      <c r="P982" s="13">
        <v>1.566579634465</v>
      </c>
    </row>
    <row r="983" spans="3:16" x14ac:dyDescent="0.2">
      <c r="C983" s="90"/>
      <c r="D983" s="87"/>
      <c r="E983" s="1" t="s">
        <v>25</v>
      </c>
      <c r="F983" s="2"/>
      <c r="G983" s="59">
        <v>333</v>
      </c>
      <c r="H983" s="71" t="str">
        <f t="shared" si="23"/>
        <v xml:space="preserve"> </v>
      </c>
      <c r="I983" s="11">
        <v>7.5075075075080004</v>
      </c>
      <c r="J983" s="3">
        <v>9.3093093093090005</v>
      </c>
      <c r="K983" s="3">
        <v>26.426426426426001</v>
      </c>
      <c r="L983" s="3">
        <v>30.030030030030002</v>
      </c>
      <c r="M983" s="3">
        <v>12.912912912913001</v>
      </c>
      <c r="N983" s="3">
        <v>11.711711711712001</v>
      </c>
      <c r="O983" s="3">
        <v>0.30030030029999999</v>
      </c>
      <c r="P983" s="8">
        <v>1.8018018018019999</v>
      </c>
    </row>
    <row r="984" spans="3:16" ht="24" x14ac:dyDescent="0.2">
      <c r="C984" s="90"/>
      <c r="D984" s="87"/>
      <c r="E984" s="1" t="s">
        <v>26</v>
      </c>
      <c r="F984" s="2"/>
      <c r="G984" s="59">
        <v>464</v>
      </c>
      <c r="H984" s="71" t="str">
        <f t="shared" si="23"/>
        <v xml:space="preserve"> </v>
      </c>
      <c r="I984" s="11">
        <v>7.7586206896550003</v>
      </c>
      <c r="J984" s="3">
        <v>9.9137931034480005</v>
      </c>
      <c r="K984" s="3">
        <v>21.551724137931</v>
      </c>
      <c r="L984" s="3">
        <v>33.405172413792997</v>
      </c>
      <c r="M984" s="3">
        <v>12.715517241379001</v>
      </c>
      <c r="N984" s="3">
        <v>10.560344827586</v>
      </c>
      <c r="O984" s="3">
        <v>1.293103448276</v>
      </c>
      <c r="P984" s="8">
        <v>2.8017241379310001</v>
      </c>
    </row>
    <row r="985" spans="3:16" ht="24" x14ac:dyDescent="0.2">
      <c r="C985" s="90"/>
      <c r="D985" s="87"/>
      <c r="E985" s="1" t="s">
        <v>27</v>
      </c>
      <c r="F985" s="2"/>
      <c r="G985" s="59">
        <v>163</v>
      </c>
      <c r="H985" s="71" t="str">
        <f t="shared" si="23"/>
        <v xml:space="preserve"> </v>
      </c>
      <c r="I985" s="11">
        <v>10.429447852760999</v>
      </c>
      <c r="J985" s="3">
        <v>11.042944785275999</v>
      </c>
      <c r="K985" s="3">
        <v>22.699386503067</v>
      </c>
      <c r="L985" s="3">
        <v>28.834355828221</v>
      </c>
      <c r="M985" s="3">
        <v>11.656441717790999</v>
      </c>
      <c r="N985" s="3">
        <v>9.8159509202449993</v>
      </c>
      <c r="O985" s="3">
        <v>1.8404907975460001</v>
      </c>
      <c r="P985" s="8">
        <v>3.6809815950920002</v>
      </c>
    </row>
    <row r="986" spans="3:16" x14ac:dyDescent="0.2">
      <c r="C986" s="90"/>
      <c r="D986" s="87"/>
      <c r="E986" s="1" t="s">
        <v>28</v>
      </c>
      <c r="F986" s="2"/>
      <c r="G986" s="59">
        <v>161</v>
      </c>
      <c r="H986" s="71" t="str">
        <f t="shared" si="23"/>
        <v xml:space="preserve"> </v>
      </c>
      <c r="I986" s="11">
        <v>9.3167701863350008</v>
      </c>
      <c r="J986" s="3">
        <v>10.55900621118</v>
      </c>
      <c r="K986" s="3">
        <v>24.844720496893999</v>
      </c>
      <c r="L986" s="3">
        <v>26.086956521739001</v>
      </c>
      <c r="M986" s="3">
        <v>13.664596273292</v>
      </c>
      <c r="N986" s="3">
        <v>9.9378881987579994</v>
      </c>
      <c r="O986" s="3">
        <v>1.242236024845</v>
      </c>
      <c r="P986" s="8">
        <v>4.3478260869570002</v>
      </c>
    </row>
    <row r="987" spans="3:16" x14ac:dyDescent="0.2">
      <c r="C987" s="90"/>
      <c r="D987" s="87"/>
      <c r="E987" s="1" t="s">
        <v>29</v>
      </c>
      <c r="F987" s="2"/>
      <c r="G987" s="59">
        <v>1174</v>
      </c>
      <c r="H987" s="71" t="str">
        <f t="shared" si="23"/>
        <v xml:space="preserve"> </v>
      </c>
      <c r="I987" s="11">
        <v>6.4735945485519997</v>
      </c>
      <c r="J987" s="3">
        <v>11.243611584327001</v>
      </c>
      <c r="K987" s="3">
        <v>19.335604770017</v>
      </c>
      <c r="L987" s="3">
        <v>34.412265758091998</v>
      </c>
      <c r="M987" s="3">
        <v>13.20272572402</v>
      </c>
      <c r="N987" s="3">
        <v>12.095400340715999</v>
      </c>
      <c r="O987" s="3">
        <v>0.851788756388</v>
      </c>
      <c r="P987" s="8">
        <v>2.3850085178880001</v>
      </c>
    </row>
    <row r="988" spans="3:16" x14ac:dyDescent="0.2">
      <c r="C988" s="90"/>
      <c r="D988" s="87"/>
      <c r="E988" s="1" t="s">
        <v>30</v>
      </c>
      <c r="F988" s="2"/>
      <c r="G988" s="59">
        <v>1349</v>
      </c>
      <c r="H988" s="71" t="str">
        <f t="shared" si="23"/>
        <v xml:space="preserve"> </v>
      </c>
      <c r="I988" s="11">
        <v>5.3372868791699997</v>
      </c>
      <c r="J988" s="3">
        <v>10.303928836175</v>
      </c>
      <c r="K988" s="3">
        <v>18.235730170497</v>
      </c>
      <c r="L988" s="3">
        <v>35.730170496664002</v>
      </c>
      <c r="M988" s="3">
        <v>14.825796886582999</v>
      </c>
      <c r="N988" s="3">
        <v>12.601927353595</v>
      </c>
      <c r="O988" s="3">
        <v>1.26019273536</v>
      </c>
      <c r="P988" s="8">
        <v>1.704966641957</v>
      </c>
    </row>
    <row r="989" spans="3:16" x14ac:dyDescent="0.2">
      <c r="C989" s="90"/>
      <c r="D989" s="87"/>
      <c r="E989" s="1" t="s">
        <v>31</v>
      </c>
      <c r="F989" s="2"/>
      <c r="G989" s="59">
        <v>2034</v>
      </c>
      <c r="H989" s="71" t="str">
        <f t="shared" si="23"/>
        <v xml:space="preserve"> </v>
      </c>
      <c r="I989" s="11">
        <v>4.5231071779740004</v>
      </c>
      <c r="J989" s="3">
        <v>9.8820058997049998</v>
      </c>
      <c r="K989" s="3">
        <v>19.174041297934998</v>
      </c>
      <c r="L989" s="3">
        <v>38.200589970500999</v>
      </c>
      <c r="M989" s="3">
        <v>13.520157325467</v>
      </c>
      <c r="N989" s="3">
        <v>11.750245821042</v>
      </c>
      <c r="O989" s="3">
        <v>1.0324483775810001</v>
      </c>
      <c r="P989" s="8">
        <v>1.9174041297940001</v>
      </c>
    </row>
    <row r="990" spans="3:16" x14ac:dyDescent="0.2">
      <c r="C990" s="90"/>
      <c r="D990" s="87"/>
      <c r="E990" s="1" t="s">
        <v>32</v>
      </c>
      <c r="F990" s="2"/>
      <c r="G990" s="59">
        <v>68</v>
      </c>
      <c r="H990" s="71" t="str">
        <f t="shared" si="23"/>
        <v xml:space="preserve"> </v>
      </c>
      <c r="I990" s="11">
        <v>5.8823529411760003</v>
      </c>
      <c r="J990" s="3">
        <v>14.705882352941</v>
      </c>
      <c r="K990" s="3">
        <v>16.176470588234999</v>
      </c>
      <c r="L990" s="3">
        <v>26.470588235293999</v>
      </c>
      <c r="M990" s="3">
        <v>10.294117647059</v>
      </c>
      <c r="N990" s="3">
        <v>16.176470588234999</v>
      </c>
      <c r="O990" s="3">
        <v>5.8823529411760003</v>
      </c>
      <c r="P990" s="8">
        <v>4.4117647058819998</v>
      </c>
    </row>
    <row r="991" spans="3:16" x14ac:dyDescent="0.2">
      <c r="C991" s="90"/>
      <c r="D991" s="87"/>
      <c r="E991" s="1" t="s">
        <v>22</v>
      </c>
      <c r="F991" s="2"/>
      <c r="G991" s="59">
        <v>17</v>
      </c>
      <c r="H991" s="71" t="str">
        <f t="shared" si="23"/>
        <v>*</v>
      </c>
      <c r="I991" s="26">
        <v>0</v>
      </c>
      <c r="J991" s="3">
        <v>11.764705882353001</v>
      </c>
      <c r="K991" s="3">
        <v>11.764705882353001</v>
      </c>
      <c r="L991" s="3">
        <v>29.411764705882</v>
      </c>
      <c r="M991" s="3">
        <v>29.411764705882</v>
      </c>
      <c r="N991" s="3">
        <v>5.8823529411760003</v>
      </c>
      <c r="O991" s="3">
        <v>5.8823529411760003</v>
      </c>
      <c r="P991" s="8">
        <v>5.8823529411760003</v>
      </c>
    </row>
    <row r="992" spans="3:16" x14ac:dyDescent="0.2">
      <c r="C992" s="91" t="s">
        <v>33</v>
      </c>
      <c r="D992" s="86" t="s">
        <v>17</v>
      </c>
      <c r="E992" s="6" t="s">
        <v>34</v>
      </c>
      <c r="F992" s="5"/>
      <c r="G992" s="58">
        <v>120</v>
      </c>
      <c r="H992" s="70" t="str">
        <f t="shared" si="23"/>
        <v xml:space="preserve"> </v>
      </c>
      <c r="I992" s="12">
        <v>5.833333333333</v>
      </c>
      <c r="J992" s="4">
        <v>10</v>
      </c>
      <c r="K992" s="4">
        <v>27.5</v>
      </c>
      <c r="L992" s="4">
        <v>30.833333333333002</v>
      </c>
      <c r="M992" s="4">
        <v>11.666666666667</v>
      </c>
      <c r="N992" s="4">
        <v>10</v>
      </c>
      <c r="O992" s="4">
        <v>1.666666666667</v>
      </c>
      <c r="P992" s="13">
        <v>2.5</v>
      </c>
    </row>
    <row r="993" spans="3:16" x14ac:dyDescent="0.2">
      <c r="C993" s="90"/>
      <c r="D993" s="87"/>
      <c r="E993" s="1" t="s">
        <v>35</v>
      </c>
      <c r="F993" s="2"/>
      <c r="G993" s="59">
        <v>932</v>
      </c>
      <c r="H993" s="71" t="str">
        <f t="shared" si="23"/>
        <v xml:space="preserve"> </v>
      </c>
      <c r="I993" s="11">
        <v>6.1158798283260003</v>
      </c>
      <c r="J993" s="3">
        <v>10.407725321888</v>
      </c>
      <c r="K993" s="3">
        <v>22.532188841202</v>
      </c>
      <c r="L993" s="3">
        <v>35.300429184549003</v>
      </c>
      <c r="M993" s="3">
        <v>12.982832618026</v>
      </c>
      <c r="N993" s="3">
        <v>9.9785407725319999</v>
      </c>
      <c r="O993" s="3">
        <v>0.75107296137299995</v>
      </c>
      <c r="P993" s="8">
        <v>1.931330472103</v>
      </c>
    </row>
    <row r="994" spans="3:16" x14ac:dyDescent="0.2">
      <c r="C994" s="90"/>
      <c r="D994" s="87"/>
      <c r="E994" s="1" t="s">
        <v>36</v>
      </c>
      <c r="F994" s="2"/>
      <c r="G994" s="59">
        <v>854</v>
      </c>
      <c r="H994" s="71" t="str">
        <f t="shared" si="23"/>
        <v xml:space="preserve"> </v>
      </c>
      <c r="I994" s="11">
        <v>3.8641686182670001</v>
      </c>
      <c r="J994" s="3">
        <v>11.124121779858999</v>
      </c>
      <c r="K994" s="3">
        <v>17.798594847775</v>
      </c>
      <c r="L994" s="3">
        <v>36.065573770492001</v>
      </c>
      <c r="M994" s="3">
        <v>14.051522248244</v>
      </c>
      <c r="N994" s="3">
        <v>13.700234192037</v>
      </c>
      <c r="O994" s="3">
        <v>1.1709601873540001</v>
      </c>
      <c r="P994" s="8">
        <v>2.2248243559719998</v>
      </c>
    </row>
    <row r="995" spans="3:16" ht="24" x14ac:dyDescent="0.2">
      <c r="C995" s="90"/>
      <c r="D995" s="87"/>
      <c r="E995" s="1" t="s">
        <v>37</v>
      </c>
      <c r="F995" s="2"/>
      <c r="G995" s="59">
        <v>356</v>
      </c>
      <c r="H995" s="71" t="str">
        <f t="shared" si="23"/>
        <v xml:space="preserve"> </v>
      </c>
      <c r="I995" s="11">
        <v>4.2134831460670004</v>
      </c>
      <c r="J995" s="3">
        <v>10.955056179774999</v>
      </c>
      <c r="K995" s="3">
        <v>18.258426966291999</v>
      </c>
      <c r="L995" s="3">
        <v>41.573033707865001</v>
      </c>
      <c r="M995" s="3">
        <v>12.921348314607</v>
      </c>
      <c r="N995" s="3">
        <v>8.7078651685389996</v>
      </c>
      <c r="O995" s="3">
        <v>1.4044943820219999</v>
      </c>
      <c r="P995" s="8">
        <v>1.9662921348310001</v>
      </c>
    </row>
    <row r="996" spans="3:16" x14ac:dyDescent="0.2">
      <c r="C996" s="90"/>
      <c r="D996" s="87"/>
      <c r="E996" s="1" t="s">
        <v>38</v>
      </c>
      <c r="F996" s="2"/>
      <c r="G996" s="59">
        <v>157</v>
      </c>
      <c r="H996" s="71" t="str">
        <f t="shared" si="23"/>
        <v xml:space="preserve"> </v>
      </c>
      <c r="I996" s="11">
        <v>3.184713375796</v>
      </c>
      <c r="J996" s="3">
        <v>10.191082802547999</v>
      </c>
      <c r="K996" s="3">
        <v>15.286624203822001</v>
      </c>
      <c r="L996" s="3">
        <v>39.490445859872999</v>
      </c>
      <c r="M996" s="3">
        <v>11.464968152866</v>
      </c>
      <c r="N996" s="3">
        <v>13.375796178344</v>
      </c>
      <c r="O996" s="3">
        <v>5.0955414012739997</v>
      </c>
      <c r="P996" s="8">
        <v>1.9108280254779999</v>
      </c>
    </row>
    <row r="997" spans="3:16" x14ac:dyDescent="0.2">
      <c r="C997" s="90"/>
      <c r="D997" s="87"/>
      <c r="E997" s="1" t="s">
        <v>22</v>
      </c>
      <c r="F997" s="2"/>
      <c r="G997" s="59">
        <v>16</v>
      </c>
      <c r="H997" s="71" t="str">
        <f t="shared" si="23"/>
        <v>*</v>
      </c>
      <c r="I997" s="11">
        <v>6.25</v>
      </c>
      <c r="J997" s="3">
        <v>18.75</v>
      </c>
      <c r="K997" s="3">
        <v>12.5</v>
      </c>
      <c r="L997" s="3">
        <v>25</v>
      </c>
      <c r="M997" s="3">
        <v>25</v>
      </c>
      <c r="N997" s="3">
        <v>6.25</v>
      </c>
      <c r="O997" s="7">
        <v>0</v>
      </c>
      <c r="P997" s="8">
        <v>6.25</v>
      </c>
    </row>
    <row r="998" spans="3:16" x14ac:dyDescent="0.2">
      <c r="C998" s="91" t="s">
        <v>39</v>
      </c>
      <c r="D998" s="86" t="s">
        <v>17</v>
      </c>
      <c r="E998" s="6" t="s">
        <v>40</v>
      </c>
      <c r="F998" s="5"/>
      <c r="G998" s="58">
        <v>350</v>
      </c>
      <c r="H998" s="70" t="str">
        <f t="shared" si="23"/>
        <v xml:space="preserve"> </v>
      </c>
      <c r="I998" s="12">
        <v>6.5714285714290002</v>
      </c>
      <c r="J998" s="4">
        <v>9.1428571428570002</v>
      </c>
      <c r="K998" s="4">
        <v>24.857142857143</v>
      </c>
      <c r="L998" s="4">
        <v>37.428571428570997</v>
      </c>
      <c r="M998" s="4">
        <v>14</v>
      </c>
      <c r="N998" s="4">
        <v>5.1428571428570002</v>
      </c>
      <c r="O998" s="4">
        <v>0.57142857142900005</v>
      </c>
      <c r="P998" s="13">
        <v>2.285714285714</v>
      </c>
    </row>
    <row r="999" spans="3:16" ht="24" x14ac:dyDescent="0.2">
      <c r="C999" s="90"/>
      <c r="D999" s="87"/>
      <c r="E999" s="1" t="s">
        <v>41</v>
      </c>
      <c r="F999" s="2"/>
      <c r="G999" s="59">
        <v>1147</v>
      </c>
      <c r="H999" s="71" t="str">
        <f t="shared" si="23"/>
        <v xml:space="preserve"> </v>
      </c>
      <c r="I999" s="11">
        <v>3.9232781168269999</v>
      </c>
      <c r="J999" s="3">
        <v>9.3286835222319997</v>
      </c>
      <c r="K999" s="3">
        <v>21.795989537924999</v>
      </c>
      <c r="L999" s="3">
        <v>42.022667829119001</v>
      </c>
      <c r="M999" s="3">
        <v>12.728857890147999</v>
      </c>
      <c r="N999" s="3">
        <v>7.8465562336529997</v>
      </c>
      <c r="O999" s="3">
        <v>0.52310374891</v>
      </c>
      <c r="P999" s="8">
        <v>1.830863121186</v>
      </c>
    </row>
    <row r="1000" spans="3:16" x14ac:dyDescent="0.2">
      <c r="C1000" s="90"/>
      <c r="D1000" s="87"/>
      <c r="E1000" s="1" t="s">
        <v>42</v>
      </c>
      <c r="F1000" s="2"/>
      <c r="G1000" s="59">
        <v>816</v>
      </c>
      <c r="H1000" s="71" t="str">
        <f t="shared" si="23"/>
        <v xml:space="preserve"> </v>
      </c>
      <c r="I1000" s="11">
        <v>4.6568627450979996</v>
      </c>
      <c r="J1000" s="3">
        <v>12.254901960784</v>
      </c>
      <c r="K1000" s="3">
        <v>17.892156862745001</v>
      </c>
      <c r="L1000" s="3">
        <v>33.088235294118</v>
      </c>
      <c r="M1000" s="3">
        <v>14.583333333333</v>
      </c>
      <c r="N1000" s="3">
        <v>14.460784313725</v>
      </c>
      <c r="O1000" s="3">
        <v>1.102941176471</v>
      </c>
      <c r="P1000" s="8">
        <v>1.9607843137250001</v>
      </c>
    </row>
    <row r="1001" spans="3:16" x14ac:dyDescent="0.2">
      <c r="C1001" s="90"/>
      <c r="D1001" s="87"/>
      <c r="E1001" s="1" t="s">
        <v>43</v>
      </c>
      <c r="F1001" s="2"/>
      <c r="G1001" s="59">
        <v>78</v>
      </c>
      <c r="H1001" s="71" t="str">
        <f t="shared" si="23"/>
        <v xml:space="preserve"> </v>
      </c>
      <c r="I1001" s="11">
        <v>8.9743589743589993</v>
      </c>
      <c r="J1001" s="3">
        <v>11.538461538462</v>
      </c>
      <c r="K1001" s="3">
        <v>2.564102564103</v>
      </c>
      <c r="L1001" s="7">
        <v>0</v>
      </c>
      <c r="M1001" s="3">
        <v>2.564102564103</v>
      </c>
      <c r="N1001" s="3">
        <v>53.846153846154003</v>
      </c>
      <c r="O1001" s="3">
        <v>17.948717948717999</v>
      </c>
      <c r="P1001" s="8">
        <v>2.564102564103</v>
      </c>
    </row>
    <row r="1002" spans="3:16" x14ac:dyDescent="0.2">
      <c r="C1002" s="90"/>
      <c r="D1002" s="87"/>
      <c r="E1002" s="1" t="s">
        <v>22</v>
      </c>
      <c r="F1002" s="2"/>
      <c r="G1002" s="59">
        <v>44</v>
      </c>
      <c r="H1002" s="71" t="str">
        <f t="shared" si="23"/>
        <v>*</v>
      </c>
      <c r="I1002" s="11">
        <v>11.363636363635999</v>
      </c>
      <c r="J1002" s="3">
        <v>31.818181818182001</v>
      </c>
      <c r="K1002" s="3">
        <v>2.2727272727269998</v>
      </c>
      <c r="L1002" s="3">
        <v>11.363636363635999</v>
      </c>
      <c r="M1002" s="3">
        <v>15.909090909091001</v>
      </c>
      <c r="N1002" s="3">
        <v>15.909090909091001</v>
      </c>
      <c r="O1002" s="3">
        <v>2.2727272727269998</v>
      </c>
      <c r="P1002" s="8">
        <v>9.0909090909089993</v>
      </c>
    </row>
    <row r="1003" spans="3:16" x14ac:dyDescent="0.2">
      <c r="C1003" s="91" t="s">
        <v>44</v>
      </c>
      <c r="D1003" s="86" t="s">
        <v>17</v>
      </c>
      <c r="E1003" s="6" t="s">
        <v>45</v>
      </c>
      <c r="F1003" s="5"/>
      <c r="G1003" s="58">
        <v>1358</v>
      </c>
      <c r="H1003" s="70" t="str">
        <f t="shared" si="23"/>
        <v xml:space="preserve"> </v>
      </c>
      <c r="I1003" s="12">
        <v>3.8291605301909999</v>
      </c>
      <c r="J1003" s="4">
        <v>8.9101620029460005</v>
      </c>
      <c r="K1003" s="4">
        <v>20.618556701031</v>
      </c>
      <c r="L1003" s="4">
        <v>42.120765832106002</v>
      </c>
      <c r="M1003" s="4">
        <v>13.328424153166001</v>
      </c>
      <c r="N1003" s="4">
        <v>8.7628865979379995</v>
      </c>
      <c r="O1003" s="4">
        <v>0.66273932253300005</v>
      </c>
      <c r="P1003" s="13">
        <v>1.7673048600879999</v>
      </c>
    </row>
    <row r="1004" spans="3:16" x14ac:dyDescent="0.2">
      <c r="C1004" s="90"/>
      <c r="D1004" s="87"/>
      <c r="E1004" s="1" t="s">
        <v>46</v>
      </c>
      <c r="F1004" s="2"/>
      <c r="G1004" s="59">
        <v>735</v>
      </c>
      <c r="H1004" s="71" t="str">
        <f t="shared" si="23"/>
        <v xml:space="preserve"> </v>
      </c>
      <c r="I1004" s="11">
        <v>5.4421768707479998</v>
      </c>
      <c r="J1004" s="3">
        <v>12.517006802720999</v>
      </c>
      <c r="K1004" s="3">
        <v>22.721088435374</v>
      </c>
      <c r="L1004" s="3">
        <v>29.795918367346999</v>
      </c>
      <c r="M1004" s="3">
        <v>12.517006802720999</v>
      </c>
      <c r="N1004" s="3">
        <v>13.469387755102</v>
      </c>
      <c r="O1004" s="3">
        <v>1.632653061224</v>
      </c>
      <c r="P1004" s="8">
        <v>1.9047619047619999</v>
      </c>
    </row>
    <row r="1005" spans="3:16" x14ac:dyDescent="0.2">
      <c r="C1005" s="90"/>
      <c r="D1005" s="87"/>
      <c r="E1005" s="1" t="s">
        <v>47</v>
      </c>
      <c r="F1005" s="2"/>
      <c r="G1005" s="59">
        <v>177</v>
      </c>
      <c r="H1005" s="71" t="str">
        <f t="shared" si="23"/>
        <v xml:space="preserve"> </v>
      </c>
      <c r="I1005" s="11">
        <v>5.0847457627120001</v>
      </c>
      <c r="J1005" s="3">
        <v>11.299435028249</v>
      </c>
      <c r="K1005" s="3">
        <v>12.994350282486</v>
      </c>
      <c r="L1005" s="3">
        <v>32.203389830508002</v>
      </c>
      <c r="M1005" s="3">
        <v>16.384180790959999</v>
      </c>
      <c r="N1005" s="3">
        <v>15.254237288136</v>
      </c>
      <c r="O1005" s="3">
        <v>2.8248587570620001</v>
      </c>
      <c r="P1005" s="8">
        <v>3.9548022598869998</v>
      </c>
    </row>
    <row r="1006" spans="3:16" x14ac:dyDescent="0.2">
      <c r="C1006" s="90"/>
      <c r="D1006" s="87"/>
      <c r="E1006" s="1" t="s">
        <v>48</v>
      </c>
      <c r="F1006" s="2"/>
      <c r="G1006" s="59">
        <v>128</v>
      </c>
      <c r="H1006" s="71" t="str">
        <f t="shared" si="23"/>
        <v xml:space="preserve"> </v>
      </c>
      <c r="I1006" s="11">
        <v>9.375</v>
      </c>
      <c r="J1006" s="3">
        <v>17.96875</v>
      </c>
      <c r="K1006" s="3">
        <v>11.71875</v>
      </c>
      <c r="L1006" s="3">
        <v>25</v>
      </c>
      <c r="M1006" s="3">
        <v>11.71875</v>
      </c>
      <c r="N1006" s="3">
        <v>17.96875</v>
      </c>
      <c r="O1006" s="3">
        <v>4.6875</v>
      </c>
      <c r="P1006" s="8">
        <v>1.5625</v>
      </c>
    </row>
    <row r="1007" spans="3:16" x14ac:dyDescent="0.2">
      <c r="C1007" s="90"/>
      <c r="D1007" s="87"/>
      <c r="E1007" s="1" t="s">
        <v>22</v>
      </c>
      <c r="F1007" s="2"/>
      <c r="G1007" s="59">
        <v>37</v>
      </c>
      <c r="H1007" s="71" t="str">
        <f t="shared" si="23"/>
        <v>*</v>
      </c>
      <c r="I1007" s="11">
        <v>13.513513513514001</v>
      </c>
      <c r="J1007" s="3">
        <v>16.216216216216001</v>
      </c>
      <c r="K1007" s="3">
        <v>2.7027027027030002</v>
      </c>
      <c r="L1007" s="3">
        <v>21.621621621622001</v>
      </c>
      <c r="M1007" s="3">
        <v>16.216216216216001</v>
      </c>
      <c r="N1007" s="3">
        <v>18.918918918919001</v>
      </c>
      <c r="O1007" s="7">
        <v>0</v>
      </c>
      <c r="P1007" s="8">
        <v>10.810810810811001</v>
      </c>
    </row>
    <row r="1008" spans="3:16" ht="24" x14ac:dyDescent="0.2">
      <c r="C1008" s="91" t="s">
        <v>49</v>
      </c>
      <c r="D1008" s="86" t="s">
        <v>17</v>
      </c>
      <c r="E1008" s="6" t="s">
        <v>50</v>
      </c>
      <c r="F1008" s="5"/>
      <c r="G1008" s="58">
        <v>141</v>
      </c>
      <c r="H1008" s="70" t="str">
        <f t="shared" si="23"/>
        <v xml:space="preserve"> </v>
      </c>
      <c r="I1008" s="12">
        <v>6.3829787234040003</v>
      </c>
      <c r="J1008" s="4">
        <v>12.765957446809001</v>
      </c>
      <c r="K1008" s="4">
        <v>19.858156028368999</v>
      </c>
      <c r="L1008" s="4">
        <v>36.170212765956997</v>
      </c>
      <c r="M1008" s="4">
        <v>11.347517730496</v>
      </c>
      <c r="N1008" s="4">
        <v>10.638297872340001</v>
      </c>
      <c r="O1008" s="4">
        <v>1.4184397163119999</v>
      </c>
      <c r="P1008" s="13">
        <v>1.4184397163119999</v>
      </c>
    </row>
    <row r="1009" spans="3:16" ht="36" x14ac:dyDescent="0.2">
      <c r="C1009" s="90"/>
      <c r="D1009" s="87"/>
      <c r="E1009" s="1" t="s">
        <v>51</v>
      </c>
      <c r="F1009" s="2"/>
      <c r="G1009" s="59">
        <v>349</v>
      </c>
      <c r="H1009" s="71" t="str">
        <f t="shared" si="23"/>
        <v xml:space="preserve"> </v>
      </c>
      <c r="I1009" s="11">
        <v>0.28653295128900003</v>
      </c>
      <c r="J1009" s="3">
        <v>6.5902578796559999</v>
      </c>
      <c r="K1009" s="3">
        <v>24.928366762178001</v>
      </c>
      <c r="L1009" s="3">
        <v>53.295128939827997</v>
      </c>
      <c r="M1009" s="3">
        <v>6.8767908309459997</v>
      </c>
      <c r="N1009" s="3">
        <v>6.8767908309459997</v>
      </c>
      <c r="O1009" s="3">
        <v>0.57306590257900003</v>
      </c>
      <c r="P1009" s="8">
        <v>0.57306590257900003</v>
      </c>
    </row>
    <row r="1010" spans="3:16" ht="48" x14ac:dyDescent="0.2">
      <c r="C1010" s="90"/>
      <c r="D1010" s="87"/>
      <c r="E1010" s="1" t="s">
        <v>52</v>
      </c>
      <c r="F1010" s="2"/>
      <c r="G1010" s="59">
        <v>1860</v>
      </c>
      <c r="H1010" s="71" t="str">
        <f t="shared" si="23"/>
        <v xml:space="preserve"> </v>
      </c>
      <c r="I1010" s="11">
        <v>3.8172043010749999</v>
      </c>
      <c r="J1010" s="3">
        <v>10.161290322580999</v>
      </c>
      <c r="K1010" s="3">
        <v>20.107526881719998</v>
      </c>
      <c r="L1010" s="3">
        <v>39.354838709676997</v>
      </c>
      <c r="M1010" s="3">
        <v>14.193548387097</v>
      </c>
      <c r="N1010" s="3">
        <v>10.053763440859999</v>
      </c>
      <c r="O1010" s="3">
        <v>0.53763440860199996</v>
      </c>
      <c r="P1010" s="8">
        <v>1.7741935483869999</v>
      </c>
    </row>
    <row r="1011" spans="3:16" ht="24" x14ac:dyDescent="0.2">
      <c r="C1011" s="90"/>
      <c r="D1011" s="87"/>
      <c r="E1011" s="1" t="s">
        <v>53</v>
      </c>
      <c r="F1011" s="2"/>
      <c r="G1011" s="59">
        <v>719</v>
      </c>
      <c r="H1011" s="71" t="str">
        <f t="shared" si="23"/>
        <v xml:space="preserve"> </v>
      </c>
      <c r="I1011" s="11">
        <v>1.112656467316</v>
      </c>
      <c r="J1011" s="3">
        <v>8.6230876216969996</v>
      </c>
      <c r="K1011" s="3">
        <v>22.531293463143001</v>
      </c>
      <c r="L1011" s="3">
        <v>48.956884561891997</v>
      </c>
      <c r="M1011" s="3">
        <v>9.3184979137690007</v>
      </c>
      <c r="N1011" s="3">
        <v>7.7885952712100002</v>
      </c>
      <c r="O1011" s="3">
        <v>0.41724617524300001</v>
      </c>
      <c r="P1011" s="8">
        <v>1.25173852573</v>
      </c>
    </row>
    <row r="1012" spans="3:16" ht="48" x14ac:dyDescent="0.2">
      <c r="C1012" s="90"/>
      <c r="D1012" s="87"/>
      <c r="E1012" s="1" t="s">
        <v>54</v>
      </c>
      <c r="F1012" s="2"/>
      <c r="G1012" s="59">
        <v>404</v>
      </c>
      <c r="H1012" s="71" t="str">
        <f t="shared" si="23"/>
        <v xml:space="preserve"> </v>
      </c>
      <c r="I1012" s="11">
        <v>0.74257425742600003</v>
      </c>
      <c r="J1012" s="3">
        <v>9.4059405940590004</v>
      </c>
      <c r="K1012" s="3">
        <v>17.574257425742999</v>
      </c>
      <c r="L1012" s="3">
        <v>48.019801980197997</v>
      </c>
      <c r="M1012" s="3">
        <v>12.128712871287</v>
      </c>
      <c r="N1012" s="3">
        <v>9.6534653465350004</v>
      </c>
      <c r="O1012" s="3">
        <v>0.49504950495</v>
      </c>
      <c r="P1012" s="8">
        <v>1.9801980198019999</v>
      </c>
    </row>
    <row r="1013" spans="3:16" ht="36" x14ac:dyDescent="0.2">
      <c r="C1013" s="90"/>
      <c r="D1013" s="87"/>
      <c r="E1013" s="1" t="s">
        <v>55</v>
      </c>
      <c r="F1013" s="2"/>
      <c r="G1013" s="59">
        <v>41</v>
      </c>
      <c r="H1013" s="71" t="str">
        <f t="shared" si="23"/>
        <v>*</v>
      </c>
      <c r="I1013" s="11">
        <v>2.4390243902440001</v>
      </c>
      <c r="J1013" s="3">
        <v>12.195121951220001</v>
      </c>
      <c r="K1013" s="3">
        <v>26.829268292683</v>
      </c>
      <c r="L1013" s="3">
        <v>43.902439024389999</v>
      </c>
      <c r="M1013" s="3">
        <v>7.3170731707319998</v>
      </c>
      <c r="N1013" s="3">
        <v>4.8780487804880002</v>
      </c>
      <c r="O1013" s="3">
        <v>2.4390243902440001</v>
      </c>
      <c r="P1013" s="14">
        <v>0</v>
      </c>
    </row>
    <row r="1014" spans="3:16" ht="36" x14ac:dyDescent="0.2">
      <c r="C1014" s="90"/>
      <c r="D1014" s="87"/>
      <c r="E1014" s="1" t="s">
        <v>56</v>
      </c>
      <c r="F1014" s="2"/>
      <c r="G1014" s="59">
        <v>168</v>
      </c>
      <c r="H1014" s="71" t="str">
        <f t="shared" si="23"/>
        <v xml:space="preserve"> </v>
      </c>
      <c r="I1014" s="11">
        <v>1.785714285714</v>
      </c>
      <c r="J1014" s="3">
        <v>12.5</v>
      </c>
      <c r="K1014" s="3">
        <v>23.214285714286</v>
      </c>
      <c r="L1014" s="3">
        <v>51.785714285714</v>
      </c>
      <c r="M1014" s="3">
        <v>4.7619047619049999</v>
      </c>
      <c r="N1014" s="3">
        <v>4.166666666667</v>
      </c>
      <c r="O1014" s="3">
        <v>0.59523809523799998</v>
      </c>
      <c r="P1014" s="8">
        <v>1.190476190476</v>
      </c>
    </row>
    <row r="1015" spans="3:16" ht="36" x14ac:dyDescent="0.2">
      <c r="C1015" s="90"/>
      <c r="D1015" s="87"/>
      <c r="E1015" s="1" t="s">
        <v>57</v>
      </c>
      <c r="F1015" s="2"/>
      <c r="G1015" s="59">
        <v>146</v>
      </c>
      <c r="H1015" s="71" t="str">
        <f t="shared" si="23"/>
        <v xml:space="preserve"> </v>
      </c>
      <c r="I1015" s="26">
        <v>0</v>
      </c>
      <c r="J1015" s="3">
        <v>11.643835616438</v>
      </c>
      <c r="K1015" s="3">
        <v>20.547945205478999</v>
      </c>
      <c r="L1015" s="3">
        <v>54.109589041096001</v>
      </c>
      <c r="M1015" s="3">
        <v>7.5342465753420003</v>
      </c>
      <c r="N1015" s="3">
        <v>4.1095890410960001</v>
      </c>
      <c r="O1015" s="3">
        <v>1.369863013699</v>
      </c>
      <c r="P1015" s="8">
        <v>0.68493150684899995</v>
      </c>
    </row>
    <row r="1016" spans="3:16" x14ac:dyDescent="0.2">
      <c r="C1016" s="90"/>
      <c r="D1016" s="87"/>
      <c r="E1016" s="1" t="s">
        <v>58</v>
      </c>
      <c r="F1016" s="2"/>
      <c r="G1016" s="59">
        <v>364</v>
      </c>
      <c r="H1016" s="71" t="str">
        <f t="shared" si="23"/>
        <v xml:space="preserve"> </v>
      </c>
      <c r="I1016" s="11">
        <v>8.7912087912089998</v>
      </c>
      <c r="J1016" s="3">
        <v>13.186813186813</v>
      </c>
      <c r="K1016" s="3">
        <v>19.780219780220001</v>
      </c>
      <c r="L1016" s="3">
        <v>23.076923076922998</v>
      </c>
      <c r="M1016" s="3">
        <v>12.912087912087999</v>
      </c>
      <c r="N1016" s="3">
        <v>16.483516483515999</v>
      </c>
      <c r="O1016" s="3">
        <v>4.1208791208789997</v>
      </c>
      <c r="P1016" s="8">
        <v>1.648351648352</v>
      </c>
    </row>
    <row r="1017" spans="3:16" x14ac:dyDescent="0.2">
      <c r="C1017" s="90"/>
      <c r="D1017" s="87"/>
      <c r="E1017" s="1" t="s">
        <v>22</v>
      </c>
      <c r="F1017" s="2"/>
      <c r="G1017" s="59">
        <v>134</v>
      </c>
      <c r="H1017" s="71" t="str">
        <f t="shared" si="23"/>
        <v xml:space="preserve"> </v>
      </c>
      <c r="I1017" s="11">
        <v>7.4626865671639999</v>
      </c>
      <c r="J1017" s="3">
        <v>11.940298507463</v>
      </c>
      <c r="K1017" s="3">
        <v>15.671641791044999</v>
      </c>
      <c r="L1017" s="3">
        <v>28.358208955224001</v>
      </c>
      <c r="M1017" s="3">
        <v>7.4626865671639999</v>
      </c>
      <c r="N1017" s="3">
        <v>15.671641791044999</v>
      </c>
      <c r="O1017" s="3">
        <v>5.2238805970150004</v>
      </c>
      <c r="P1017" s="8">
        <v>8.2089552238810004</v>
      </c>
    </row>
    <row r="1018" spans="3:16" ht="24" x14ac:dyDescent="0.2">
      <c r="C1018" s="90"/>
      <c r="D1018" s="87"/>
      <c r="E1018" s="1" t="s">
        <v>59</v>
      </c>
      <c r="F1018" s="2"/>
      <c r="G1018" s="59">
        <v>1920</v>
      </c>
      <c r="H1018" s="71" t="str">
        <f t="shared" si="23"/>
        <v xml:space="preserve"> </v>
      </c>
      <c r="I1018" s="11">
        <v>3.854166666667</v>
      </c>
      <c r="J1018" s="3">
        <v>10</v>
      </c>
      <c r="K1018" s="3">
        <v>20.3125</v>
      </c>
      <c r="L1018" s="3">
        <v>39.84375</v>
      </c>
      <c r="M1018" s="3">
        <v>13.802083333333</v>
      </c>
      <c r="N1018" s="3">
        <v>9.947916666667</v>
      </c>
      <c r="O1018" s="3">
        <v>0.52083333333299997</v>
      </c>
      <c r="P1018" s="8">
        <v>1.71875</v>
      </c>
    </row>
    <row r="1019" spans="3:16" ht="24" x14ac:dyDescent="0.2">
      <c r="C1019" s="90"/>
      <c r="D1019" s="87"/>
      <c r="E1019" s="1" t="s">
        <v>60</v>
      </c>
      <c r="F1019" s="2"/>
      <c r="G1019" s="59">
        <v>479</v>
      </c>
      <c r="H1019" s="71" t="str">
        <f t="shared" si="23"/>
        <v xml:space="preserve"> </v>
      </c>
      <c r="I1019" s="11">
        <v>1.4613778705639999</v>
      </c>
      <c r="J1019" s="3">
        <v>9.3945720250519997</v>
      </c>
      <c r="K1019" s="3">
        <v>19.206680584550998</v>
      </c>
      <c r="L1019" s="3">
        <v>47.807933194154003</v>
      </c>
      <c r="M1019" s="3">
        <v>10.855949895616</v>
      </c>
      <c r="N1019" s="3">
        <v>8.9770354906049992</v>
      </c>
      <c r="O1019" s="3">
        <v>0.41753653444700001</v>
      </c>
      <c r="P1019" s="8">
        <v>1.87891440501</v>
      </c>
    </row>
    <row r="1020" spans="3:16" ht="24" x14ac:dyDescent="0.2">
      <c r="C1020" s="91" t="s">
        <v>61</v>
      </c>
      <c r="D1020" s="86" t="s">
        <v>17</v>
      </c>
      <c r="E1020" s="6" t="s">
        <v>62</v>
      </c>
      <c r="F1020" s="5"/>
      <c r="G1020" s="58">
        <v>354</v>
      </c>
      <c r="H1020" s="70" t="str">
        <f t="shared" si="23"/>
        <v xml:space="preserve"> </v>
      </c>
      <c r="I1020" s="12">
        <v>5.0847457627120001</v>
      </c>
      <c r="J1020" s="4">
        <v>9.3220338983049995</v>
      </c>
      <c r="K1020" s="4">
        <v>19.774011299434999</v>
      </c>
      <c r="L1020" s="4">
        <v>37.853107344633003</v>
      </c>
      <c r="M1020" s="4">
        <v>11.581920903955</v>
      </c>
      <c r="N1020" s="4">
        <v>13.276836158191999</v>
      </c>
      <c r="O1020" s="4">
        <v>0.56497175141199996</v>
      </c>
      <c r="P1020" s="13">
        <v>2.542372881356</v>
      </c>
    </row>
    <row r="1021" spans="3:16" ht="24" x14ac:dyDescent="0.2">
      <c r="C1021" s="90"/>
      <c r="D1021" s="87"/>
      <c r="E1021" s="1" t="s">
        <v>63</v>
      </c>
      <c r="F1021" s="2"/>
      <c r="G1021" s="59">
        <v>645</v>
      </c>
      <c r="H1021" s="71" t="str">
        <f t="shared" si="23"/>
        <v xml:space="preserve"> </v>
      </c>
      <c r="I1021" s="11">
        <v>3.410852713178</v>
      </c>
      <c r="J1021" s="3">
        <v>9.4573643410850003</v>
      </c>
      <c r="K1021" s="3">
        <v>20.775193798450001</v>
      </c>
      <c r="L1021" s="3">
        <v>40.155038759690001</v>
      </c>
      <c r="M1021" s="3">
        <v>12.558139534884001</v>
      </c>
      <c r="N1021" s="3">
        <v>11.162790697674</v>
      </c>
      <c r="O1021" s="3">
        <v>0.77519379845000003</v>
      </c>
      <c r="P1021" s="8">
        <v>1.705426356589</v>
      </c>
    </row>
    <row r="1022" spans="3:16" ht="36" x14ac:dyDescent="0.2">
      <c r="C1022" s="90"/>
      <c r="D1022" s="87"/>
      <c r="E1022" s="1" t="s">
        <v>64</v>
      </c>
      <c r="F1022" s="2"/>
      <c r="G1022" s="59">
        <v>166</v>
      </c>
      <c r="H1022" s="71" t="str">
        <f t="shared" si="23"/>
        <v xml:space="preserve"> </v>
      </c>
      <c r="I1022" s="11">
        <v>10.843373493975999</v>
      </c>
      <c r="J1022" s="3">
        <v>7.8313253012050001</v>
      </c>
      <c r="K1022" s="3">
        <v>17.469879518071998</v>
      </c>
      <c r="L1022" s="3">
        <v>45.180722891565999</v>
      </c>
      <c r="M1022" s="3">
        <v>14.457831325300999</v>
      </c>
      <c r="N1022" s="3">
        <v>2.409638554217</v>
      </c>
      <c r="O1022" s="3">
        <v>0.60240963855399998</v>
      </c>
      <c r="P1022" s="8">
        <v>1.204819277108</v>
      </c>
    </row>
    <row r="1023" spans="3:16" ht="36" x14ac:dyDescent="0.2">
      <c r="C1023" s="90"/>
      <c r="D1023" s="87"/>
      <c r="E1023" s="1" t="s">
        <v>65</v>
      </c>
      <c r="F1023" s="2"/>
      <c r="G1023" s="59">
        <v>110</v>
      </c>
      <c r="H1023" s="71" t="str">
        <f t="shared" si="23"/>
        <v xml:space="preserve"> </v>
      </c>
      <c r="I1023" s="11">
        <v>1.818181818182</v>
      </c>
      <c r="J1023" s="3">
        <v>6.363636363636</v>
      </c>
      <c r="K1023" s="3">
        <v>28.181818181817999</v>
      </c>
      <c r="L1023" s="3">
        <v>50.909090909090999</v>
      </c>
      <c r="M1023" s="3">
        <v>6.363636363636</v>
      </c>
      <c r="N1023" s="3">
        <v>4.5454545454549997</v>
      </c>
      <c r="O1023" s="3">
        <v>1.818181818182</v>
      </c>
      <c r="P1023" s="14">
        <v>0</v>
      </c>
    </row>
    <row r="1024" spans="3:16" ht="36" x14ac:dyDescent="0.2">
      <c r="C1024" s="90"/>
      <c r="D1024" s="87"/>
      <c r="E1024" s="1" t="s">
        <v>66</v>
      </c>
      <c r="F1024" s="2"/>
      <c r="G1024" s="59">
        <v>239</v>
      </c>
      <c r="H1024" s="71" t="str">
        <f t="shared" si="23"/>
        <v xml:space="preserve"> </v>
      </c>
      <c r="I1024" s="11">
        <v>4.6025104602509996</v>
      </c>
      <c r="J1024" s="3">
        <v>7.9497907949790001</v>
      </c>
      <c r="K1024" s="3">
        <v>23.849372384936999</v>
      </c>
      <c r="L1024" s="3">
        <v>51.464435146444004</v>
      </c>
      <c r="M1024" s="3">
        <v>7.9497907949790001</v>
      </c>
      <c r="N1024" s="3">
        <v>3.347280334728</v>
      </c>
      <c r="O1024" s="3">
        <v>0.418410041841</v>
      </c>
      <c r="P1024" s="8">
        <v>0.418410041841</v>
      </c>
    </row>
    <row r="1025" spans="3:16" ht="24" x14ac:dyDescent="0.2">
      <c r="C1025" s="90"/>
      <c r="D1025" s="87"/>
      <c r="E1025" s="1" t="s">
        <v>67</v>
      </c>
      <c r="F1025" s="2"/>
      <c r="G1025" s="59">
        <v>143</v>
      </c>
      <c r="H1025" s="71" t="str">
        <f t="shared" si="23"/>
        <v xml:space="preserve"> </v>
      </c>
      <c r="I1025" s="11">
        <v>5.594405594406</v>
      </c>
      <c r="J1025" s="3">
        <v>9.0909090909089993</v>
      </c>
      <c r="K1025" s="3">
        <v>28.671328671329</v>
      </c>
      <c r="L1025" s="3">
        <v>44.755244755245002</v>
      </c>
      <c r="M1025" s="3">
        <v>3.4965034965030002</v>
      </c>
      <c r="N1025" s="3">
        <v>6.2937062937060002</v>
      </c>
      <c r="O1025" s="3">
        <v>0.69930069930100003</v>
      </c>
      <c r="P1025" s="8">
        <v>1.398601398601</v>
      </c>
    </row>
    <row r="1026" spans="3:16" ht="24" x14ac:dyDescent="0.2">
      <c r="C1026" s="90"/>
      <c r="D1026" s="87"/>
      <c r="E1026" s="1" t="s">
        <v>68</v>
      </c>
      <c r="F1026" s="2"/>
      <c r="G1026" s="59">
        <v>56</v>
      </c>
      <c r="H1026" s="71" t="str">
        <f t="shared" si="23"/>
        <v xml:space="preserve"> </v>
      </c>
      <c r="I1026" s="11">
        <v>1.785714285714</v>
      </c>
      <c r="J1026" s="3">
        <v>10.714285714286</v>
      </c>
      <c r="K1026" s="3">
        <v>28.571428571428999</v>
      </c>
      <c r="L1026" s="3">
        <v>35.714285714286</v>
      </c>
      <c r="M1026" s="3">
        <v>7.1428571428570002</v>
      </c>
      <c r="N1026" s="3">
        <v>10.714285714286</v>
      </c>
      <c r="O1026" s="3">
        <v>3.5714285714290002</v>
      </c>
      <c r="P1026" s="8">
        <v>1.785714285714</v>
      </c>
    </row>
    <row r="1027" spans="3:16" ht="24" x14ac:dyDescent="0.2">
      <c r="C1027" s="90"/>
      <c r="D1027" s="87"/>
      <c r="E1027" s="1" t="s">
        <v>69</v>
      </c>
      <c r="F1027" s="2"/>
      <c r="G1027" s="59">
        <v>51</v>
      </c>
      <c r="H1027" s="71" t="str">
        <f t="shared" si="23"/>
        <v xml:space="preserve"> </v>
      </c>
      <c r="I1027" s="26">
        <v>0</v>
      </c>
      <c r="J1027" s="3">
        <v>11.764705882353001</v>
      </c>
      <c r="K1027" s="3">
        <v>27.450980392157</v>
      </c>
      <c r="L1027" s="3">
        <v>39.215686274509999</v>
      </c>
      <c r="M1027" s="3">
        <v>19.607843137254999</v>
      </c>
      <c r="N1027" s="7">
        <v>0</v>
      </c>
      <c r="O1027" s="3">
        <v>1.9607843137250001</v>
      </c>
      <c r="P1027" s="14">
        <v>0</v>
      </c>
    </row>
    <row r="1028" spans="3:16" ht="24" x14ac:dyDescent="0.2">
      <c r="C1028" s="90"/>
      <c r="D1028" s="87"/>
      <c r="E1028" s="1" t="s">
        <v>70</v>
      </c>
      <c r="F1028" s="2"/>
      <c r="G1028" s="59">
        <v>312</v>
      </c>
      <c r="H1028" s="71" t="str">
        <f t="shared" si="23"/>
        <v xml:space="preserve"> </v>
      </c>
      <c r="I1028" s="11">
        <v>4.8076923076920002</v>
      </c>
      <c r="J1028" s="3">
        <v>11.538461538462</v>
      </c>
      <c r="K1028" s="3">
        <v>29.166666666666998</v>
      </c>
      <c r="L1028" s="3">
        <v>40.064102564103003</v>
      </c>
      <c r="M1028" s="3">
        <v>5.7692307692310001</v>
      </c>
      <c r="N1028" s="3">
        <v>7.6923076923079998</v>
      </c>
      <c r="O1028" s="3">
        <v>0.32051282051300001</v>
      </c>
      <c r="P1028" s="8">
        <v>0.64102564102600001</v>
      </c>
    </row>
    <row r="1029" spans="3:16" x14ac:dyDescent="0.2">
      <c r="C1029" s="90"/>
      <c r="D1029" s="87"/>
      <c r="E1029" s="1" t="s">
        <v>32</v>
      </c>
      <c r="F1029" s="2"/>
      <c r="G1029" s="59">
        <v>51</v>
      </c>
      <c r="H1029" s="71" t="str">
        <f t="shared" si="23"/>
        <v xml:space="preserve"> </v>
      </c>
      <c r="I1029" s="11">
        <v>3.9215686274510002</v>
      </c>
      <c r="J1029" s="3">
        <v>13.725490196078001</v>
      </c>
      <c r="K1029" s="3">
        <v>17.647058823529001</v>
      </c>
      <c r="L1029" s="3">
        <v>33.333333333333002</v>
      </c>
      <c r="M1029" s="3">
        <v>9.8039215686270005</v>
      </c>
      <c r="N1029" s="3">
        <v>15.686274509804001</v>
      </c>
      <c r="O1029" s="3">
        <v>3.9215686274510002</v>
      </c>
      <c r="P1029" s="8">
        <v>1.9607843137250001</v>
      </c>
    </row>
    <row r="1030" spans="3:16" ht="24" x14ac:dyDescent="0.2">
      <c r="C1030" s="90"/>
      <c r="D1030" s="87"/>
      <c r="E1030" s="1" t="s">
        <v>71</v>
      </c>
      <c r="F1030" s="2"/>
      <c r="G1030" s="59">
        <v>1237</v>
      </c>
      <c r="H1030" s="71" t="str">
        <f t="shared" si="23"/>
        <v xml:space="preserve"> </v>
      </c>
      <c r="I1030" s="11">
        <v>4.6887631366209996</v>
      </c>
      <c r="J1030" s="3">
        <v>10.590137429264001</v>
      </c>
      <c r="K1030" s="3">
        <v>21.988682295876998</v>
      </c>
      <c r="L1030" s="3">
        <v>39.369442198868001</v>
      </c>
      <c r="M1030" s="3">
        <v>10.994341147939</v>
      </c>
      <c r="N1030" s="3">
        <v>10.02425222312</v>
      </c>
      <c r="O1030" s="3">
        <v>0.64672594987900001</v>
      </c>
      <c r="P1030" s="8">
        <v>1.697655618432</v>
      </c>
    </row>
    <row r="1031" spans="3:16" ht="24" x14ac:dyDescent="0.2">
      <c r="C1031" s="90"/>
      <c r="D1031" s="87"/>
      <c r="E1031" s="1" t="s">
        <v>72</v>
      </c>
      <c r="F1031" s="2"/>
      <c r="G1031" s="59">
        <v>1015</v>
      </c>
      <c r="H1031" s="71" t="str">
        <f t="shared" si="23"/>
        <v xml:space="preserve"> </v>
      </c>
      <c r="I1031" s="11">
        <v>4.9261083743840004</v>
      </c>
      <c r="J1031" s="3">
        <v>10.246305418719</v>
      </c>
      <c r="K1031" s="3">
        <v>18.226600985221999</v>
      </c>
      <c r="L1031" s="3">
        <v>36.15763546798</v>
      </c>
      <c r="M1031" s="3">
        <v>14.679802955665</v>
      </c>
      <c r="N1031" s="3">
        <v>12.413793103448</v>
      </c>
      <c r="O1031" s="3">
        <v>1.871921182266</v>
      </c>
      <c r="P1031" s="8">
        <v>1.477832512315</v>
      </c>
    </row>
    <row r="1032" spans="3:16" x14ac:dyDescent="0.2">
      <c r="C1032" s="90"/>
      <c r="D1032" s="87"/>
      <c r="E1032" s="1" t="s">
        <v>22</v>
      </c>
      <c r="F1032" s="2"/>
      <c r="G1032" s="59">
        <v>183</v>
      </c>
      <c r="H1032" s="71" t="str">
        <f t="shared" si="23"/>
        <v xml:space="preserve"> </v>
      </c>
      <c r="I1032" s="11">
        <v>5.4644808743170001</v>
      </c>
      <c r="J1032" s="3">
        <v>14.754098360656</v>
      </c>
      <c r="K1032" s="3">
        <v>15.846994535519</v>
      </c>
      <c r="L1032" s="3">
        <v>18.579234972678002</v>
      </c>
      <c r="M1032" s="3">
        <v>20.765027322403999</v>
      </c>
      <c r="N1032" s="3">
        <v>13.661202185792</v>
      </c>
      <c r="O1032" s="3">
        <v>2.732240437158</v>
      </c>
      <c r="P1032" s="8">
        <v>8.1967213114750006</v>
      </c>
    </row>
    <row r="1033" spans="3:16" x14ac:dyDescent="0.2">
      <c r="C1033" s="91" t="s">
        <v>73</v>
      </c>
      <c r="D1033" s="86" t="s">
        <v>17</v>
      </c>
      <c r="E1033" s="6" t="s">
        <v>74</v>
      </c>
      <c r="F1033" s="5"/>
      <c r="G1033" s="58">
        <v>247</v>
      </c>
      <c r="H1033" s="70" t="str">
        <f t="shared" si="23"/>
        <v xml:space="preserve"> </v>
      </c>
      <c r="I1033" s="12">
        <v>10.121457489879001</v>
      </c>
      <c r="J1033" s="4">
        <v>10.121457489879001</v>
      </c>
      <c r="K1033" s="4">
        <v>20.242914979757</v>
      </c>
      <c r="L1033" s="4">
        <v>34.817813765182002</v>
      </c>
      <c r="M1033" s="4">
        <v>9.7165991902830005</v>
      </c>
      <c r="N1033" s="4">
        <v>12.145748987854001</v>
      </c>
      <c r="O1033" s="4">
        <v>1.214574898785</v>
      </c>
      <c r="P1033" s="13">
        <v>1.619433198381</v>
      </c>
    </row>
    <row r="1034" spans="3:16" x14ac:dyDescent="0.2">
      <c r="C1034" s="90"/>
      <c r="D1034" s="87"/>
      <c r="E1034" s="1" t="s">
        <v>75</v>
      </c>
      <c r="F1034" s="2"/>
      <c r="G1034" s="59">
        <v>531</v>
      </c>
      <c r="H1034" s="71" t="str">
        <f t="shared" si="23"/>
        <v xml:space="preserve"> </v>
      </c>
      <c r="I1034" s="11">
        <v>3.3898305084749998</v>
      </c>
      <c r="J1034" s="3">
        <v>11.111111111111001</v>
      </c>
      <c r="K1034" s="3">
        <v>23.917137476459999</v>
      </c>
      <c r="L1034" s="3">
        <v>41.807909604519999</v>
      </c>
      <c r="M1034" s="3">
        <v>9.7928436911490007</v>
      </c>
      <c r="N1034" s="3">
        <v>8.6629001883240004</v>
      </c>
      <c r="O1034" s="3">
        <v>0.37664783427499998</v>
      </c>
      <c r="P1034" s="8">
        <v>0.94161958568699999</v>
      </c>
    </row>
    <row r="1035" spans="3:16" x14ac:dyDescent="0.2">
      <c r="C1035" s="90"/>
      <c r="D1035" s="87"/>
      <c r="E1035" s="1" t="s">
        <v>76</v>
      </c>
      <c r="F1035" s="2"/>
      <c r="G1035" s="59">
        <v>58</v>
      </c>
      <c r="H1035" s="71" t="str">
        <f t="shared" si="23"/>
        <v xml:space="preserve"> </v>
      </c>
      <c r="I1035" s="11">
        <v>12.068965517241001</v>
      </c>
      <c r="J1035" s="3">
        <v>12.068965517241001</v>
      </c>
      <c r="K1035" s="3">
        <v>6.8965517241379999</v>
      </c>
      <c r="L1035" s="3">
        <v>36.206896551724</v>
      </c>
      <c r="M1035" s="3">
        <v>17.241379310345</v>
      </c>
      <c r="N1035" s="3">
        <v>13.793103448276</v>
      </c>
      <c r="O1035" s="3">
        <v>1.7241379310339999</v>
      </c>
      <c r="P1035" s="14">
        <v>0</v>
      </c>
    </row>
    <row r="1036" spans="3:16" x14ac:dyDescent="0.2">
      <c r="C1036" s="90"/>
      <c r="D1036" s="87"/>
      <c r="E1036" s="1" t="s">
        <v>77</v>
      </c>
      <c r="F1036" s="2"/>
      <c r="G1036" s="59">
        <v>400</v>
      </c>
      <c r="H1036" s="71" t="str">
        <f t="shared" si="23"/>
        <v xml:space="preserve"> </v>
      </c>
      <c r="I1036" s="11">
        <v>4.75</v>
      </c>
      <c r="J1036" s="3">
        <v>9.75</v>
      </c>
      <c r="K1036" s="3">
        <v>18.25</v>
      </c>
      <c r="L1036" s="3">
        <v>35.75</v>
      </c>
      <c r="M1036" s="3">
        <v>14.25</v>
      </c>
      <c r="N1036" s="3">
        <v>15</v>
      </c>
      <c r="O1036" s="3">
        <v>0.5</v>
      </c>
      <c r="P1036" s="8">
        <v>1.75</v>
      </c>
    </row>
    <row r="1037" spans="3:16" ht="24" x14ac:dyDescent="0.2">
      <c r="C1037" s="90"/>
      <c r="D1037" s="87"/>
      <c r="E1037" s="1" t="s">
        <v>78</v>
      </c>
      <c r="F1037" s="2"/>
      <c r="G1037" s="59">
        <v>422</v>
      </c>
      <c r="H1037" s="71" t="str">
        <f t="shared" si="23"/>
        <v xml:space="preserve"> </v>
      </c>
      <c r="I1037" s="11">
        <v>2.843601895735</v>
      </c>
      <c r="J1037" s="3">
        <v>9.7156398104269996</v>
      </c>
      <c r="K1037" s="3">
        <v>20.142180094787001</v>
      </c>
      <c r="L1037" s="3">
        <v>40.284360189573</v>
      </c>
      <c r="M1037" s="3">
        <v>13.03317535545</v>
      </c>
      <c r="N1037" s="3">
        <v>11.374407582938</v>
      </c>
      <c r="O1037" s="3">
        <v>0.71090047393400002</v>
      </c>
      <c r="P1037" s="8">
        <v>1.895734597156</v>
      </c>
    </row>
    <row r="1038" spans="3:16" ht="24" x14ac:dyDescent="0.2">
      <c r="C1038" s="90"/>
      <c r="D1038" s="87"/>
      <c r="E1038" s="1" t="s">
        <v>79</v>
      </c>
      <c r="F1038" s="2"/>
      <c r="G1038" s="59">
        <v>102</v>
      </c>
      <c r="H1038" s="71" t="str">
        <f t="shared" si="23"/>
        <v xml:space="preserve"> </v>
      </c>
      <c r="I1038" s="11">
        <v>2.9411764705880001</v>
      </c>
      <c r="J1038" s="3">
        <v>7.8431372549020004</v>
      </c>
      <c r="K1038" s="3">
        <v>20.588235294118</v>
      </c>
      <c r="L1038" s="3">
        <v>45.098039215686001</v>
      </c>
      <c r="M1038" s="3">
        <v>9.8039215686270005</v>
      </c>
      <c r="N1038" s="3">
        <v>11.764705882353001</v>
      </c>
      <c r="O1038" s="3">
        <v>0.98039215686299996</v>
      </c>
      <c r="P1038" s="8">
        <v>0.98039215686299996</v>
      </c>
    </row>
    <row r="1039" spans="3:16" ht="24" x14ac:dyDescent="0.2">
      <c r="C1039" s="90"/>
      <c r="D1039" s="87"/>
      <c r="E1039" s="1" t="s">
        <v>80</v>
      </c>
      <c r="F1039" s="2"/>
      <c r="G1039" s="59">
        <v>44</v>
      </c>
      <c r="H1039" s="71" t="str">
        <f t="shared" si="23"/>
        <v>*</v>
      </c>
      <c r="I1039" s="11">
        <v>2.2727272727269998</v>
      </c>
      <c r="J1039" s="3">
        <v>4.5454545454549997</v>
      </c>
      <c r="K1039" s="3">
        <v>29.545454545455001</v>
      </c>
      <c r="L1039" s="3">
        <v>45.454545454544999</v>
      </c>
      <c r="M1039" s="3">
        <v>11.363636363635999</v>
      </c>
      <c r="N1039" s="3">
        <v>2.2727272727269998</v>
      </c>
      <c r="O1039" s="3">
        <v>4.5454545454549997</v>
      </c>
      <c r="P1039" s="14">
        <v>0</v>
      </c>
    </row>
    <row r="1040" spans="3:16" ht="24" x14ac:dyDescent="0.2">
      <c r="C1040" s="90"/>
      <c r="D1040" s="87"/>
      <c r="E1040" s="1" t="s">
        <v>81</v>
      </c>
      <c r="F1040" s="2"/>
      <c r="G1040" s="59">
        <v>99</v>
      </c>
      <c r="H1040" s="71" t="str">
        <f t="shared" ref="H1040:H1103" si="24">IF(G1040&lt;49,"*"," ")</f>
        <v xml:space="preserve"> </v>
      </c>
      <c r="I1040" s="11">
        <v>2.0202020202019999</v>
      </c>
      <c r="J1040" s="3">
        <v>10.101010101010001</v>
      </c>
      <c r="K1040" s="3">
        <v>22.222222222222001</v>
      </c>
      <c r="L1040" s="3">
        <v>46.464646464646002</v>
      </c>
      <c r="M1040" s="3">
        <v>10.101010101010001</v>
      </c>
      <c r="N1040" s="3">
        <v>8.0808080808079996</v>
      </c>
      <c r="O1040" s="3">
        <v>1.010101010101</v>
      </c>
      <c r="P1040" s="14">
        <v>0</v>
      </c>
    </row>
    <row r="1041" spans="3:16" ht="24" x14ac:dyDescent="0.2">
      <c r="C1041" s="90"/>
      <c r="D1041" s="87"/>
      <c r="E1041" s="1" t="s">
        <v>82</v>
      </c>
      <c r="F1041" s="2"/>
      <c r="G1041" s="59">
        <v>128</v>
      </c>
      <c r="H1041" s="71" t="str">
        <f t="shared" si="24"/>
        <v xml:space="preserve"> </v>
      </c>
      <c r="I1041" s="11">
        <v>3.125</v>
      </c>
      <c r="J1041" s="3">
        <v>7.8125</v>
      </c>
      <c r="K1041" s="3">
        <v>22.65625</v>
      </c>
      <c r="L1041" s="3">
        <v>44.53125</v>
      </c>
      <c r="M1041" s="3">
        <v>14.0625</v>
      </c>
      <c r="N1041" s="3">
        <v>7.03125</v>
      </c>
      <c r="O1041" s="3">
        <v>0.78125</v>
      </c>
      <c r="P1041" s="14">
        <v>0</v>
      </c>
    </row>
    <row r="1042" spans="3:16" x14ac:dyDescent="0.2">
      <c r="C1042" s="90"/>
      <c r="D1042" s="87"/>
      <c r="E1042" s="1" t="s">
        <v>83</v>
      </c>
      <c r="F1042" s="2"/>
      <c r="G1042" s="59">
        <v>47</v>
      </c>
      <c r="H1042" s="71" t="str">
        <f t="shared" si="24"/>
        <v>*</v>
      </c>
      <c r="I1042" s="11">
        <v>6.3829787234040003</v>
      </c>
      <c r="J1042" s="3">
        <v>46.808510638298003</v>
      </c>
      <c r="K1042" s="3">
        <v>27.659574468085001</v>
      </c>
      <c r="L1042" s="3">
        <v>17.021276595745</v>
      </c>
      <c r="M1042" s="7">
        <v>0</v>
      </c>
      <c r="N1042" s="7">
        <v>0</v>
      </c>
      <c r="O1042" s="3">
        <v>2.1276595744679998</v>
      </c>
      <c r="P1042" s="14">
        <v>0</v>
      </c>
    </row>
    <row r="1043" spans="3:16" ht="24" x14ac:dyDescent="0.2">
      <c r="C1043" s="90"/>
      <c r="D1043" s="87"/>
      <c r="E1043" s="1" t="s">
        <v>84</v>
      </c>
      <c r="F1043" s="2"/>
      <c r="G1043" s="59">
        <v>151</v>
      </c>
      <c r="H1043" s="71" t="str">
        <f t="shared" si="24"/>
        <v xml:space="preserve"> </v>
      </c>
      <c r="I1043" s="11">
        <v>2.6490066225170001</v>
      </c>
      <c r="J1043" s="3">
        <v>2.6490066225170001</v>
      </c>
      <c r="K1043" s="3">
        <v>27.814569536423999</v>
      </c>
      <c r="L1043" s="3">
        <v>58.940397350993003</v>
      </c>
      <c r="M1043" s="3">
        <v>3.311258278146</v>
      </c>
      <c r="N1043" s="3">
        <v>2.6490066225170001</v>
      </c>
      <c r="O1043" s="3">
        <v>1.324503311258</v>
      </c>
      <c r="P1043" s="8">
        <v>0.66225165562900001</v>
      </c>
    </row>
    <row r="1044" spans="3:16" ht="24" x14ac:dyDescent="0.2">
      <c r="C1044" s="90"/>
      <c r="D1044" s="87"/>
      <c r="E1044" s="1" t="s">
        <v>85</v>
      </c>
      <c r="F1044" s="2"/>
      <c r="G1044" s="59">
        <v>60</v>
      </c>
      <c r="H1044" s="71" t="str">
        <f t="shared" si="24"/>
        <v xml:space="preserve"> </v>
      </c>
      <c r="I1044" s="11">
        <v>5</v>
      </c>
      <c r="J1044" s="3">
        <v>8.333333333333</v>
      </c>
      <c r="K1044" s="3">
        <v>26.666666666666998</v>
      </c>
      <c r="L1044" s="3">
        <v>41.666666666666998</v>
      </c>
      <c r="M1044" s="3">
        <v>13.333333333333</v>
      </c>
      <c r="N1044" s="3">
        <v>3.333333333333</v>
      </c>
      <c r="O1044" s="3">
        <v>1.666666666667</v>
      </c>
      <c r="P1044" s="14">
        <v>0</v>
      </c>
    </row>
    <row r="1045" spans="3:16" x14ac:dyDescent="0.2">
      <c r="C1045" s="90"/>
      <c r="D1045" s="87"/>
      <c r="E1045" s="1" t="s">
        <v>32</v>
      </c>
      <c r="F1045" s="2"/>
      <c r="G1045" s="59">
        <v>49</v>
      </c>
      <c r="H1045" s="71" t="s">
        <v>673</v>
      </c>
      <c r="I1045" s="11">
        <v>4.0816326530609999</v>
      </c>
      <c r="J1045" s="3">
        <v>18.367346938775999</v>
      </c>
      <c r="K1045" s="3">
        <v>12.244897959184</v>
      </c>
      <c r="L1045" s="3">
        <v>36.734693877551003</v>
      </c>
      <c r="M1045" s="3">
        <v>12.244897959184</v>
      </c>
      <c r="N1045" s="3">
        <v>10.204081632653001</v>
      </c>
      <c r="O1045" s="3">
        <v>2.040816326531</v>
      </c>
      <c r="P1045" s="8">
        <v>4.0816326530609999</v>
      </c>
    </row>
    <row r="1046" spans="3:16" ht="24" x14ac:dyDescent="0.2">
      <c r="C1046" s="90"/>
      <c r="D1046" s="87"/>
      <c r="E1046" s="1" t="s">
        <v>86</v>
      </c>
      <c r="F1046" s="2"/>
      <c r="G1046" s="59">
        <v>1336</v>
      </c>
      <c r="H1046" s="71" t="str">
        <f t="shared" si="24"/>
        <v xml:space="preserve"> </v>
      </c>
      <c r="I1046" s="11">
        <v>4.4161676646709997</v>
      </c>
      <c r="J1046" s="3">
        <v>10.404191616765999</v>
      </c>
      <c r="K1046" s="3">
        <v>20.883233532934</v>
      </c>
      <c r="L1046" s="3">
        <v>39.820359281437</v>
      </c>
      <c r="M1046" s="3">
        <v>11.826347305389</v>
      </c>
      <c r="N1046" s="3">
        <v>10.553892215569</v>
      </c>
      <c r="O1046" s="3">
        <v>0.52395209580799995</v>
      </c>
      <c r="P1046" s="8">
        <v>1.5718562874249999</v>
      </c>
    </row>
    <row r="1047" spans="3:16" ht="24" x14ac:dyDescent="0.2">
      <c r="C1047" s="90"/>
      <c r="D1047" s="87"/>
      <c r="E1047" s="1" t="s">
        <v>87</v>
      </c>
      <c r="F1047" s="2"/>
      <c r="G1047" s="59">
        <v>311</v>
      </c>
      <c r="H1047" s="71" t="str">
        <f t="shared" si="24"/>
        <v xml:space="preserve"> </v>
      </c>
      <c r="I1047" s="11">
        <v>2.5723472668810001</v>
      </c>
      <c r="J1047" s="3">
        <v>9.6463022508040002</v>
      </c>
      <c r="K1047" s="3">
        <v>20.900321543408001</v>
      </c>
      <c r="L1047" s="3">
        <v>36.655948553054998</v>
      </c>
      <c r="M1047" s="3">
        <v>17.041800643087001</v>
      </c>
      <c r="N1047" s="3">
        <v>11.254019292604999</v>
      </c>
      <c r="O1047" s="3">
        <v>1.2861736334410001</v>
      </c>
      <c r="P1047" s="8">
        <v>0.64308681672000001</v>
      </c>
    </row>
    <row r="1048" spans="3:16" ht="24" x14ac:dyDescent="0.2">
      <c r="C1048" s="90"/>
      <c r="D1048" s="87"/>
      <c r="E1048" s="1" t="s">
        <v>88</v>
      </c>
      <c r="F1048" s="2"/>
      <c r="G1048" s="59">
        <v>620</v>
      </c>
      <c r="H1048" s="71" t="str">
        <f t="shared" si="24"/>
        <v xml:space="preserve"> </v>
      </c>
      <c r="I1048" s="11">
        <v>5.3225806451609996</v>
      </c>
      <c r="J1048" s="3">
        <v>11.451612903226</v>
      </c>
      <c r="K1048" s="3">
        <v>19.193548387097</v>
      </c>
      <c r="L1048" s="3">
        <v>32.419354838709999</v>
      </c>
      <c r="M1048" s="3">
        <v>14.032258064516</v>
      </c>
      <c r="N1048" s="3">
        <v>12.741935483871</v>
      </c>
      <c r="O1048" s="3">
        <v>2.5806451612900001</v>
      </c>
      <c r="P1048" s="8">
        <v>2.2580645161290001</v>
      </c>
    </row>
    <row r="1049" spans="3:16" x14ac:dyDescent="0.2">
      <c r="C1049" s="90"/>
      <c r="D1049" s="87"/>
      <c r="E1049" s="1" t="s">
        <v>22</v>
      </c>
      <c r="F1049" s="2"/>
      <c r="G1049" s="59">
        <v>168</v>
      </c>
      <c r="H1049" s="71" t="str">
        <f t="shared" si="24"/>
        <v xml:space="preserve"> </v>
      </c>
      <c r="I1049" s="11">
        <v>10.714285714286</v>
      </c>
      <c r="J1049" s="3">
        <v>13.095238095238001</v>
      </c>
      <c r="K1049" s="3">
        <v>13.690476190476</v>
      </c>
      <c r="L1049" s="3">
        <v>24.404761904762001</v>
      </c>
      <c r="M1049" s="3">
        <v>14.880952380951999</v>
      </c>
      <c r="N1049" s="3">
        <v>11.904761904761999</v>
      </c>
      <c r="O1049" s="3">
        <v>2.9761904761900002</v>
      </c>
      <c r="P1049" s="8">
        <v>8.333333333333</v>
      </c>
    </row>
    <row r="1050" spans="3:16" ht="24" x14ac:dyDescent="0.2">
      <c r="C1050" s="91" t="s">
        <v>89</v>
      </c>
      <c r="D1050" s="86" t="s">
        <v>17</v>
      </c>
      <c r="E1050" s="6" t="s">
        <v>90</v>
      </c>
      <c r="F1050" s="5"/>
      <c r="G1050" s="58">
        <v>166</v>
      </c>
      <c r="H1050" s="70" t="str">
        <f t="shared" si="24"/>
        <v xml:space="preserve"> </v>
      </c>
      <c r="I1050" s="12">
        <v>1.8072289156629999</v>
      </c>
      <c r="J1050" s="4">
        <v>15.060240963855</v>
      </c>
      <c r="K1050" s="4">
        <v>21.084337349398002</v>
      </c>
      <c r="L1050" s="4">
        <v>35.542168674698999</v>
      </c>
      <c r="M1050" s="4">
        <v>12.048192771084</v>
      </c>
      <c r="N1050" s="4">
        <v>13.253012048193</v>
      </c>
      <c r="O1050" s="4">
        <v>1.204819277108</v>
      </c>
      <c r="P1050" s="33">
        <v>0</v>
      </c>
    </row>
    <row r="1051" spans="3:16" ht="48" x14ac:dyDescent="0.2">
      <c r="C1051" s="90"/>
      <c r="D1051" s="87"/>
      <c r="E1051" s="1" t="s">
        <v>91</v>
      </c>
      <c r="F1051" s="2"/>
      <c r="G1051" s="59">
        <v>97</v>
      </c>
      <c r="H1051" s="71" t="str">
        <f t="shared" si="24"/>
        <v xml:space="preserve"> </v>
      </c>
      <c r="I1051" s="11">
        <v>6.1855670103089997</v>
      </c>
      <c r="J1051" s="3">
        <v>17.525773195875999</v>
      </c>
      <c r="K1051" s="3">
        <v>25.773195876289002</v>
      </c>
      <c r="L1051" s="3">
        <v>37.113402061856</v>
      </c>
      <c r="M1051" s="3">
        <v>9.278350515464</v>
      </c>
      <c r="N1051" s="3">
        <v>3.0927835051549999</v>
      </c>
      <c r="O1051" s="3">
        <v>1.0309278350519999</v>
      </c>
      <c r="P1051" s="14">
        <v>0</v>
      </c>
    </row>
    <row r="1052" spans="3:16" ht="36" x14ac:dyDescent="0.2">
      <c r="C1052" s="90"/>
      <c r="D1052" s="87"/>
      <c r="E1052" s="1" t="s">
        <v>92</v>
      </c>
      <c r="F1052" s="2"/>
      <c r="G1052" s="59">
        <v>88</v>
      </c>
      <c r="H1052" s="71" t="str">
        <f t="shared" si="24"/>
        <v xml:space="preserve"> </v>
      </c>
      <c r="I1052" s="11">
        <v>2.2727272727269998</v>
      </c>
      <c r="J1052" s="3">
        <v>3.4090909090910002</v>
      </c>
      <c r="K1052" s="3">
        <v>21.590909090909001</v>
      </c>
      <c r="L1052" s="3">
        <v>59.090909090909001</v>
      </c>
      <c r="M1052" s="3">
        <v>6.8181818181820004</v>
      </c>
      <c r="N1052" s="3">
        <v>5.6818181818179996</v>
      </c>
      <c r="O1052" s="3">
        <v>1.136363636364</v>
      </c>
      <c r="P1052" s="14">
        <v>0</v>
      </c>
    </row>
    <row r="1053" spans="3:16" ht="48" x14ac:dyDescent="0.2">
      <c r="C1053" s="90"/>
      <c r="D1053" s="87"/>
      <c r="E1053" s="1" t="s">
        <v>93</v>
      </c>
      <c r="F1053" s="2"/>
      <c r="G1053" s="59">
        <v>157</v>
      </c>
      <c r="H1053" s="71" t="str">
        <f t="shared" si="24"/>
        <v xml:space="preserve"> </v>
      </c>
      <c r="I1053" s="11">
        <v>3.8216560509550002</v>
      </c>
      <c r="J1053" s="3">
        <v>8.9171974522290007</v>
      </c>
      <c r="K1053" s="3">
        <v>21.656050955413999</v>
      </c>
      <c r="L1053" s="3">
        <v>40.127388535031997</v>
      </c>
      <c r="M1053" s="3">
        <v>8.2802547770700006</v>
      </c>
      <c r="N1053" s="3">
        <v>15.286624203822001</v>
      </c>
      <c r="O1053" s="3">
        <v>0.63694267515900005</v>
      </c>
      <c r="P1053" s="8">
        <v>1.2738853503180001</v>
      </c>
    </row>
    <row r="1054" spans="3:16" x14ac:dyDescent="0.2">
      <c r="C1054" s="90"/>
      <c r="D1054" s="87"/>
      <c r="E1054" s="1" t="s">
        <v>94</v>
      </c>
      <c r="F1054" s="2"/>
      <c r="G1054" s="59">
        <v>9</v>
      </c>
      <c r="H1054" s="71" t="str">
        <f t="shared" si="24"/>
        <v>*</v>
      </c>
      <c r="I1054" s="26">
        <v>0</v>
      </c>
      <c r="J1054" s="3">
        <v>11.111111111111001</v>
      </c>
      <c r="K1054" s="3">
        <v>33.333333333333002</v>
      </c>
      <c r="L1054" s="3">
        <v>33.333333333333002</v>
      </c>
      <c r="M1054" s="3">
        <v>11.111111111111001</v>
      </c>
      <c r="N1054" s="7">
        <v>0</v>
      </c>
      <c r="O1054" s="3">
        <v>11.111111111111001</v>
      </c>
      <c r="P1054" s="14">
        <v>0</v>
      </c>
    </row>
    <row r="1055" spans="3:16" x14ac:dyDescent="0.2">
      <c r="C1055" s="90"/>
      <c r="D1055" s="87"/>
      <c r="E1055" s="1" t="s">
        <v>95</v>
      </c>
      <c r="F1055" s="2"/>
      <c r="G1055" s="59">
        <v>5</v>
      </c>
      <c r="H1055" s="71" t="str">
        <f t="shared" si="24"/>
        <v>*</v>
      </c>
      <c r="I1055" s="26">
        <v>0</v>
      </c>
      <c r="J1055" s="3">
        <v>20</v>
      </c>
      <c r="K1055" s="3">
        <v>20</v>
      </c>
      <c r="L1055" s="3">
        <v>40</v>
      </c>
      <c r="M1055" s="7">
        <v>0</v>
      </c>
      <c r="N1055" s="7">
        <v>0</v>
      </c>
      <c r="O1055" s="3">
        <v>20</v>
      </c>
      <c r="P1055" s="14">
        <v>0</v>
      </c>
    </row>
    <row r="1056" spans="3:16" x14ac:dyDescent="0.2">
      <c r="C1056" s="90"/>
      <c r="D1056" s="87"/>
      <c r="E1056" s="1" t="s">
        <v>32</v>
      </c>
      <c r="F1056" s="2"/>
      <c r="G1056" s="59">
        <v>41</v>
      </c>
      <c r="H1056" s="71" t="str">
        <f t="shared" si="24"/>
        <v>*</v>
      </c>
      <c r="I1056" s="11">
        <v>2.4390243902440001</v>
      </c>
      <c r="J1056" s="3">
        <v>4.8780487804880002</v>
      </c>
      <c r="K1056" s="3">
        <v>14.634146341463</v>
      </c>
      <c r="L1056" s="3">
        <v>51.219512195122</v>
      </c>
      <c r="M1056" s="3">
        <v>7.3170731707319998</v>
      </c>
      <c r="N1056" s="3">
        <v>17.073170731706998</v>
      </c>
      <c r="O1056" s="3">
        <v>2.4390243902440001</v>
      </c>
      <c r="P1056" s="14">
        <v>0</v>
      </c>
    </row>
    <row r="1057" spans="3:16" ht="24" x14ac:dyDescent="0.2">
      <c r="C1057" s="90"/>
      <c r="D1057" s="87"/>
      <c r="E1057" s="1" t="s">
        <v>96</v>
      </c>
      <c r="F1057" s="2"/>
      <c r="G1057" s="59">
        <v>455</v>
      </c>
      <c r="H1057" s="71" t="str">
        <f t="shared" si="24"/>
        <v xml:space="preserve"> </v>
      </c>
      <c r="I1057" s="11">
        <v>3.7362637362640001</v>
      </c>
      <c r="J1057" s="3">
        <v>10.109890109889999</v>
      </c>
      <c r="K1057" s="3">
        <v>21.318681318681001</v>
      </c>
      <c r="L1057" s="3">
        <v>40.879120879120997</v>
      </c>
      <c r="M1057" s="3">
        <v>10.32967032967</v>
      </c>
      <c r="N1057" s="3">
        <v>12.747252747253</v>
      </c>
      <c r="O1057" s="3">
        <v>0.43956043956000002</v>
      </c>
      <c r="P1057" s="8">
        <v>0.43956043956000002</v>
      </c>
    </row>
    <row r="1058" spans="3:16" ht="24" x14ac:dyDescent="0.2">
      <c r="C1058" s="90"/>
      <c r="D1058" s="87"/>
      <c r="E1058" s="1" t="s">
        <v>87</v>
      </c>
      <c r="F1058" s="2"/>
      <c r="G1058" s="59">
        <v>623</v>
      </c>
      <c r="H1058" s="71" t="str">
        <f t="shared" si="24"/>
        <v xml:space="preserve"> </v>
      </c>
      <c r="I1058" s="11">
        <v>2.8892455858749999</v>
      </c>
      <c r="J1058" s="3">
        <v>8.8282504012840004</v>
      </c>
      <c r="K1058" s="3">
        <v>19.582664526485001</v>
      </c>
      <c r="L1058" s="3">
        <v>42.375601926164002</v>
      </c>
      <c r="M1058" s="3">
        <v>14.767255216693</v>
      </c>
      <c r="N1058" s="3">
        <v>9.1492776886040001</v>
      </c>
      <c r="O1058" s="3">
        <v>0.64205457463899995</v>
      </c>
      <c r="P1058" s="8">
        <v>1.7656500802570001</v>
      </c>
    </row>
    <row r="1059" spans="3:16" ht="24" x14ac:dyDescent="0.2">
      <c r="C1059" s="90"/>
      <c r="D1059" s="87"/>
      <c r="E1059" s="1" t="s">
        <v>88</v>
      </c>
      <c r="F1059" s="2"/>
      <c r="G1059" s="59">
        <v>1112</v>
      </c>
      <c r="H1059" s="71" t="str">
        <f t="shared" si="24"/>
        <v xml:space="preserve"> </v>
      </c>
      <c r="I1059" s="11">
        <v>5.4856115107910002</v>
      </c>
      <c r="J1059" s="3">
        <v>11.780575539568</v>
      </c>
      <c r="K1059" s="3">
        <v>20.413669064747999</v>
      </c>
      <c r="L1059" s="3">
        <v>33.812949640287997</v>
      </c>
      <c r="M1059" s="3">
        <v>13.129496402878001</v>
      </c>
      <c r="N1059" s="3">
        <v>11.241007194245</v>
      </c>
      <c r="O1059" s="3">
        <v>1.8884892086330001</v>
      </c>
      <c r="P1059" s="8">
        <v>2.2482014388490001</v>
      </c>
    </row>
    <row r="1060" spans="3:16" x14ac:dyDescent="0.2">
      <c r="C1060" s="90"/>
      <c r="D1060" s="87"/>
      <c r="E1060" s="1" t="s">
        <v>22</v>
      </c>
      <c r="F1060" s="2"/>
      <c r="G1060" s="59">
        <v>245</v>
      </c>
      <c r="H1060" s="71" t="str">
        <f t="shared" si="24"/>
        <v xml:space="preserve"> </v>
      </c>
      <c r="I1060" s="11">
        <v>8.9795918367350005</v>
      </c>
      <c r="J1060" s="3">
        <v>12.244897959184</v>
      </c>
      <c r="K1060" s="3">
        <v>16.326530612245001</v>
      </c>
      <c r="L1060" s="3">
        <v>25.306122448979998</v>
      </c>
      <c r="M1060" s="3">
        <v>15.510204081633001</v>
      </c>
      <c r="N1060" s="3">
        <v>14.285714285714</v>
      </c>
      <c r="O1060" s="3">
        <v>2.040816326531</v>
      </c>
      <c r="P1060" s="8">
        <v>5.3061224489800001</v>
      </c>
    </row>
    <row r="1061" spans="3:16" x14ac:dyDescent="0.2">
      <c r="C1061" s="91" t="s">
        <v>97</v>
      </c>
      <c r="D1061" s="86" t="s">
        <v>17</v>
      </c>
      <c r="E1061" s="6" t="s">
        <v>98</v>
      </c>
      <c r="F1061" s="5"/>
      <c r="G1061" s="58">
        <v>83</v>
      </c>
      <c r="H1061" s="70" t="str">
        <f t="shared" si="24"/>
        <v xml:space="preserve"> </v>
      </c>
      <c r="I1061" s="12">
        <v>3.6144578313250002</v>
      </c>
      <c r="J1061" s="4">
        <v>8.4337349397590007</v>
      </c>
      <c r="K1061" s="4">
        <v>32.530120481928002</v>
      </c>
      <c r="L1061" s="4">
        <v>44.578313253011999</v>
      </c>
      <c r="M1061" s="4">
        <v>1.204819277108</v>
      </c>
      <c r="N1061" s="4">
        <v>7.2289156626509996</v>
      </c>
      <c r="O1061" s="25">
        <v>0</v>
      </c>
      <c r="P1061" s="13">
        <v>2.409638554217</v>
      </c>
    </row>
    <row r="1062" spans="3:16" x14ac:dyDescent="0.2">
      <c r="C1062" s="90"/>
      <c r="D1062" s="87"/>
      <c r="E1062" s="1" t="s">
        <v>99</v>
      </c>
      <c r="F1062" s="2"/>
      <c r="G1062" s="59">
        <v>401</v>
      </c>
      <c r="H1062" s="71" t="str">
        <f t="shared" si="24"/>
        <v xml:space="preserve"> </v>
      </c>
      <c r="I1062" s="11">
        <v>3.4912718204490001</v>
      </c>
      <c r="J1062" s="3">
        <v>9.7256857855359993</v>
      </c>
      <c r="K1062" s="3">
        <v>27.182044887781</v>
      </c>
      <c r="L1062" s="3">
        <v>41.396508728180002</v>
      </c>
      <c r="M1062" s="3">
        <v>8.9775561097260006</v>
      </c>
      <c r="N1062" s="3">
        <v>7.2319201995010003</v>
      </c>
      <c r="O1062" s="3">
        <v>0.498753117207</v>
      </c>
      <c r="P1062" s="8">
        <v>1.4962593516210001</v>
      </c>
    </row>
    <row r="1063" spans="3:16" x14ac:dyDescent="0.2">
      <c r="C1063" s="90"/>
      <c r="D1063" s="87"/>
      <c r="E1063" s="1" t="s">
        <v>100</v>
      </c>
      <c r="F1063" s="2"/>
      <c r="G1063" s="59">
        <v>686</v>
      </c>
      <c r="H1063" s="71" t="str">
        <f t="shared" si="24"/>
        <v xml:space="preserve"> </v>
      </c>
      <c r="I1063" s="11">
        <v>4.6647230320700004</v>
      </c>
      <c r="J1063" s="3">
        <v>10.932944606414001</v>
      </c>
      <c r="K1063" s="3">
        <v>19.533527696793001</v>
      </c>
      <c r="L1063" s="3">
        <v>37.463556851311999</v>
      </c>
      <c r="M1063" s="3">
        <v>13.265306122448999</v>
      </c>
      <c r="N1063" s="3">
        <v>11.516034985423</v>
      </c>
      <c r="O1063" s="3">
        <v>0.72886297376099995</v>
      </c>
      <c r="P1063" s="8">
        <v>1.895043731778</v>
      </c>
    </row>
    <row r="1064" spans="3:16" x14ac:dyDescent="0.2">
      <c r="C1064" s="90"/>
      <c r="D1064" s="87"/>
      <c r="E1064" s="1" t="s">
        <v>101</v>
      </c>
      <c r="F1064" s="2"/>
      <c r="G1064" s="59">
        <v>1118</v>
      </c>
      <c r="H1064" s="71" t="str">
        <f t="shared" si="24"/>
        <v xml:space="preserve"> </v>
      </c>
      <c r="I1064" s="11">
        <v>5.0983899821109997</v>
      </c>
      <c r="J1064" s="3">
        <v>10.912343470483</v>
      </c>
      <c r="K1064" s="3">
        <v>17.173524150268001</v>
      </c>
      <c r="L1064" s="3">
        <v>35.062611806798003</v>
      </c>
      <c r="M1064" s="3">
        <v>15.116279069767</v>
      </c>
      <c r="N1064" s="3">
        <v>12.701252236136</v>
      </c>
      <c r="O1064" s="3">
        <v>1.8783542039359999</v>
      </c>
      <c r="P1064" s="8">
        <v>2.0572450805010001</v>
      </c>
    </row>
    <row r="1065" spans="3:16" x14ac:dyDescent="0.2">
      <c r="C1065" s="90"/>
      <c r="D1065" s="87"/>
      <c r="E1065" s="1" t="s">
        <v>22</v>
      </c>
      <c r="F1065" s="2"/>
      <c r="G1065" s="59">
        <v>147</v>
      </c>
      <c r="H1065" s="71" t="str">
        <f t="shared" si="24"/>
        <v xml:space="preserve"> </v>
      </c>
      <c r="I1065" s="11">
        <v>8.1632653061219997</v>
      </c>
      <c r="J1065" s="3">
        <v>12.925170068027001</v>
      </c>
      <c r="K1065" s="3">
        <v>16.326530612245001</v>
      </c>
      <c r="L1065" s="3">
        <v>24.489795918367001</v>
      </c>
      <c r="M1065" s="3">
        <v>17.687074829932001</v>
      </c>
      <c r="N1065" s="3">
        <v>12.925170068027001</v>
      </c>
      <c r="O1065" s="3">
        <v>2.7210884353739999</v>
      </c>
      <c r="P1065" s="8">
        <v>4.7619047619049999</v>
      </c>
    </row>
    <row r="1066" spans="3:16" x14ac:dyDescent="0.2">
      <c r="C1066" s="91" t="s">
        <v>102</v>
      </c>
      <c r="D1066" s="86" t="s">
        <v>17</v>
      </c>
      <c r="E1066" s="6" t="s">
        <v>103</v>
      </c>
      <c r="F1066" s="5"/>
      <c r="G1066" s="58">
        <v>562</v>
      </c>
      <c r="H1066" s="70" t="str">
        <f t="shared" si="24"/>
        <v xml:space="preserve"> </v>
      </c>
      <c r="I1066" s="12">
        <v>5.1601423487540004</v>
      </c>
      <c r="J1066" s="4">
        <v>10.85409252669</v>
      </c>
      <c r="K1066" s="4">
        <v>20.106761565835999</v>
      </c>
      <c r="L1066" s="4">
        <v>38.434163701068002</v>
      </c>
      <c r="M1066" s="4">
        <v>11.921708185052999</v>
      </c>
      <c r="N1066" s="4">
        <v>10.85409252669</v>
      </c>
      <c r="O1066" s="4">
        <v>0.71174377224200003</v>
      </c>
      <c r="P1066" s="13">
        <v>1.9572953736650001</v>
      </c>
    </row>
    <row r="1067" spans="3:16" x14ac:dyDescent="0.2">
      <c r="C1067" s="90"/>
      <c r="D1067" s="87"/>
      <c r="E1067" s="1" t="s">
        <v>104</v>
      </c>
      <c r="F1067" s="2"/>
      <c r="G1067" s="59">
        <v>1221</v>
      </c>
      <c r="H1067" s="71" t="str">
        <f t="shared" si="24"/>
        <v xml:space="preserve"> </v>
      </c>
      <c r="I1067" s="11">
        <v>4.258804258804</v>
      </c>
      <c r="J1067" s="3">
        <v>9.6642096642100004</v>
      </c>
      <c r="K1067" s="3">
        <v>20.475020475019999</v>
      </c>
      <c r="L1067" s="3">
        <v>38.820638820638997</v>
      </c>
      <c r="M1067" s="3">
        <v>13.349713349712999</v>
      </c>
      <c r="N1067" s="3">
        <v>11.302211302210999</v>
      </c>
      <c r="O1067" s="3">
        <v>0.81900081900099997</v>
      </c>
      <c r="P1067" s="8">
        <v>1.3104013104009999</v>
      </c>
    </row>
    <row r="1068" spans="3:16" x14ac:dyDescent="0.2">
      <c r="C1068" s="90"/>
      <c r="D1068" s="87"/>
      <c r="E1068" s="1" t="s">
        <v>105</v>
      </c>
      <c r="F1068" s="2"/>
      <c r="G1068" s="59">
        <v>430</v>
      </c>
      <c r="H1068" s="71" t="str">
        <f t="shared" si="24"/>
        <v xml:space="preserve"> </v>
      </c>
      <c r="I1068" s="11">
        <v>5.3488372093020002</v>
      </c>
      <c r="J1068" s="3">
        <v>11.627906976744001</v>
      </c>
      <c r="K1068" s="3">
        <v>20.697674418605001</v>
      </c>
      <c r="L1068" s="3">
        <v>32.093023255814003</v>
      </c>
      <c r="M1068" s="3">
        <v>15.116279069767</v>
      </c>
      <c r="N1068" s="3">
        <v>10.232558139535</v>
      </c>
      <c r="O1068" s="3">
        <v>2.5581395348839999</v>
      </c>
      <c r="P1068" s="8">
        <v>2.3255813953489999</v>
      </c>
    </row>
    <row r="1069" spans="3:16" x14ac:dyDescent="0.2">
      <c r="C1069" s="90"/>
      <c r="D1069" s="87"/>
      <c r="E1069" s="1" t="s">
        <v>106</v>
      </c>
      <c r="F1069" s="2"/>
      <c r="G1069" s="59">
        <v>63</v>
      </c>
      <c r="H1069" s="71" t="str">
        <f t="shared" si="24"/>
        <v xml:space="preserve"> </v>
      </c>
      <c r="I1069" s="11">
        <v>7.9365079365079998</v>
      </c>
      <c r="J1069" s="3">
        <v>14.285714285714</v>
      </c>
      <c r="K1069" s="3">
        <v>20.634920634920999</v>
      </c>
      <c r="L1069" s="3">
        <v>25.396825396825001</v>
      </c>
      <c r="M1069" s="3">
        <v>12.698412698413</v>
      </c>
      <c r="N1069" s="3">
        <v>12.698412698413</v>
      </c>
      <c r="O1069" s="3">
        <v>3.1746031746029999</v>
      </c>
      <c r="P1069" s="8">
        <v>3.1746031746029999</v>
      </c>
    </row>
    <row r="1070" spans="3:16" x14ac:dyDescent="0.2">
      <c r="C1070" s="90"/>
      <c r="D1070" s="87"/>
      <c r="E1070" s="1" t="s">
        <v>22</v>
      </c>
      <c r="F1070" s="2"/>
      <c r="G1070" s="59">
        <v>159</v>
      </c>
      <c r="H1070" s="71" t="str">
        <f t="shared" si="24"/>
        <v xml:space="preserve"> </v>
      </c>
      <c r="I1070" s="11">
        <v>5.660377358491</v>
      </c>
      <c r="J1070" s="3">
        <v>15.094339622642</v>
      </c>
      <c r="K1070" s="3">
        <v>13.207547169811001</v>
      </c>
      <c r="L1070" s="3">
        <v>27.672955974842999</v>
      </c>
      <c r="M1070" s="3">
        <v>12.578616352200999</v>
      </c>
      <c r="N1070" s="3">
        <v>15.094339622642</v>
      </c>
      <c r="O1070" s="3">
        <v>3.1446540880499998</v>
      </c>
      <c r="P1070" s="8">
        <v>7.547169811321</v>
      </c>
    </row>
    <row r="1071" spans="3:16" x14ac:dyDescent="0.2">
      <c r="C1071" s="90"/>
      <c r="D1071" s="87"/>
      <c r="E1071" s="1" t="s">
        <v>107</v>
      </c>
      <c r="F1071" s="2"/>
      <c r="G1071" s="59">
        <v>1783</v>
      </c>
      <c r="H1071" s="71" t="str">
        <f t="shared" si="24"/>
        <v xml:space="preserve"> </v>
      </c>
      <c r="I1071" s="11">
        <v>4.5429052159280001</v>
      </c>
      <c r="J1071" s="3">
        <v>10.039259674706001</v>
      </c>
      <c r="K1071" s="3">
        <v>20.358945597308001</v>
      </c>
      <c r="L1071" s="3">
        <v>38.698822209759001</v>
      </c>
      <c r="M1071" s="3">
        <v>12.899607403253</v>
      </c>
      <c r="N1071" s="3">
        <v>11.160964666292999</v>
      </c>
      <c r="O1071" s="3">
        <v>0.78519349411100003</v>
      </c>
      <c r="P1071" s="8">
        <v>1.514301738643</v>
      </c>
    </row>
    <row r="1072" spans="3:16" x14ac:dyDescent="0.2">
      <c r="C1072" s="90"/>
      <c r="D1072" s="87"/>
      <c r="E1072" s="1" t="s">
        <v>108</v>
      </c>
      <c r="F1072" s="2"/>
      <c r="G1072" s="59">
        <v>493</v>
      </c>
      <c r="H1072" s="71" t="str">
        <f t="shared" si="24"/>
        <v xml:space="preserve"> </v>
      </c>
      <c r="I1072" s="11">
        <v>5.6795131845839997</v>
      </c>
      <c r="J1072" s="3">
        <v>11.967545638944999</v>
      </c>
      <c r="K1072" s="3">
        <v>20.689655172414</v>
      </c>
      <c r="L1072" s="3">
        <v>31.237322515212998</v>
      </c>
      <c r="M1072" s="3">
        <v>14.807302231236999</v>
      </c>
      <c r="N1072" s="3">
        <v>10.547667342799</v>
      </c>
      <c r="O1072" s="3">
        <v>2.6369168357000001</v>
      </c>
      <c r="P1072" s="8">
        <v>2.434077079108</v>
      </c>
    </row>
    <row r="1073" spans="3:16" x14ac:dyDescent="0.2">
      <c r="C1073" s="91" t="s">
        <v>109</v>
      </c>
      <c r="D1073" s="86" t="s">
        <v>17</v>
      </c>
      <c r="E1073" s="6" t="s">
        <v>110</v>
      </c>
      <c r="F1073" s="5"/>
      <c r="G1073" s="58">
        <v>551</v>
      </c>
      <c r="H1073" s="70" t="str">
        <f t="shared" si="24"/>
        <v xml:space="preserve"> </v>
      </c>
      <c r="I1073" s="12">
        <v>7.6225045372049998</v>
      </c>
      <c r="J1073" s="4">
        <v>12.704174228675001</v>
      </c>
      <c r="K1073" s="4">
        <v>23.956442831215998</v>
      </c>
      <c r="L1073" s="4">
        <v>38.475499092558998</v>
      </c>
      <c r="M1073" s="4">
        <v>12.341197822142</v>
      </c>
      <c r="N1073" s="4">
        <v>3.6297640653359999</v>
      </c>
      <c r="O1073" s="4">
        <v>0.36297640653399998</v>
      </c>
      <c r="P1073" s="13">
        <v>0.90744101633399998</v>
      </c>
    </row>
    <row r="1074" spans="3:16" ht="24" x14ac:dyDescent="0.2">
      <c r="C1074" s="90"/>
      <c r="D1074" s="87"/>
      <c r="E1074" s="1" t="s">
        <v>111</v>
      </c>
      <c r="F1074" s="2"/>
      <c r="G1074" s="59">
        <v>298</v>
      </c>
      <c r="H1074" s="71" t="str">
        <f t="shared" si="24"/>
        <v xml:space="preserve"> </v>
      </c>
      <c r="I1074" s="11">
        <v>2.3489932885910001</v>
      </c>
      <c r="J1074" s="3">
        <v>8.0536912751679992</v>
      </c>
      <c r="K1074" s="3">
        <v>18.120805369128</v>
      </c>
      <c r="L1074" s="3">
        <v>49.328859060402998</v>
      </c>
      <c r="M1074" s="3">
        <v>11.073825503356</v>
      </c>
      <c r="N1074" s="3">
        <v>10.067114093960001</v>
      </c>
      <c r="O1074" s="3">
        <v>0.33557046979900002</v>
      </c>
      <c r="P1074" s="8">
        <v>0.67114093959700005</v>
      </c>
    </row>
    <row r="1075" spans="3:16" ht="24" x14ac:dyDescent="0.2">
      <c r="C1075" s="90"/>
      <c r="D1075" s="87"/>
      <c r="E1075" s="1" t="s">
        <v>112</v>
      </c>
      <c r="F1075" s="2"/>
      <c r="G1075" s="59">
        <v>954</v>
      </c>
      <c r="H1075" s="71" t="str">
        <f t="shared" si="24"/>
        <v xml:space="preserve"> </v>
      </c>
      <c r="I1075" s="11">
        <v>3.9832285115300001</v>
      </c>
      <c r="J1075" s="3">
        <v>8.595387840671</v>
      </c>
      <c r="K1075" s="3">
        <v>20.440251572327</v>
      </c>
      <c r="L1075" s="3">
        <v>44.025157232703997</v>
      </c>
      <c r="M1075" s="3">
        <v>11.949685534591</v>
      </c>
      <c r="N1075" s="3">
        <v>9.5387840670860005</v>
      </c>
      <c r="O1075" s="3">
        <v>0.104821802935</v>
      </c>
      <c r="P1075" s="8">
        <v>1.3626834381549999</v>
      </c>
    </row>
    <row r="1076" spans="3:16" x14ac:dyDescent="0.2">
      <c r="C1076" s="90"/>
      <c r="D1076" s="87"/>
      <c r="E1076" s="1" t="s">
        <v>113</v>
      </c>
      <c r="F1076" s="2"/>
      <c r="G1076" s="59">
        <v>616</v>
      </c>
      <c r="H1076" s="71" t="str">
        <f t="shared" si="24"/>
        <v xml:space="preserve"> </v>
      </c>
      <c r="I1076" s="11">
        <v>3.733766233766</v>
      </c>
      <c r="J1076" s="3">
        <v>9.4155844155840001</v>
      </c>
      <c r="K1076" s="3">
        <v>22.727272727273</v>
      </c>
      <c r="L1076" s="3">
        <v>40.422077922078003</v>
      </c>
      <c r="M1076" s="3">
        <v>11.363636363635999</v>
      </c>
      <c r="N1076" s="3">
        <v>9.9025974025969994</v>
      </c>
      <c r="O1076" s="3">
        <v>0.64935064935099995</v>
      </c>
      <c r="P1076" s="8">
        <v>1.785714285714</v>
      </c>
    </row>
    <row r="1077" spans="3:16" x14ac:dyDescent="0.2">
      <c r="C1077" s="90"/>
      <c r="D1077" s="87"/>
      <c r="E1077" s="1" t="s">
        <v>114</v>
      </c>
      <c r="F1077" s="2"/>
      <c r="G1077" s="59">
        <v>986</v>
      </c>
      <c r="H1077" s="71" t="str">
        <f t="shared" si="24"/>
        <v xml:space="preserve"> </v>
      </c>
      <c r="I1077" s="11">
        <v>5.3752535496959997</v>
      </c>
      <c r="J1077" s="3">
        <v>8.5192697768759995</v>
      </c>
      <c r="K1077" s="3">
        <v>17.951318458418001</v>
      </c>
      <c r="L1077" s="3">
        <v>37.829614604462002</v>
      </c>
      <c r="M1077" s="3">
        <v>15.01014198783</v>
      </c>
      <c r="N1077" s="3">
        <v>12.880324543611</v>
      </c>
      <c r="O1077" s="3">
        <v>0.912778904665</v>
      </c>
      <c r="P1077" s="8">
        <v>1.521298174442</v>
      </c>
    </row>
    <row r="1078" spans="3:16" ht="24" x14ac:dyDescent="0.2">
      <c r="C1078" s="90"/>
      <c r="D1078" s="87"/>
      <c r="E1078" s="1" t="s">
        <v>115</v>
      </c>
      <c r="F1078" s="2"/>
      <c r="G1078" s="59">
        <v>938</v>
      </c>
      <c r="H1078" s="71" t="str">
        <f t="shared" si="24"/>
        <v xml:space="preserve"> </v>
      </c>
      <c r="I1078" s="11">
        <v>4.7974413646059997</v>
      </c>
      <c r="J1078" s="3">
        <v>9.1684434968020003</v>
      </c>
      <c r="K1078" s="3">
        <v>18.017057569296</v>
      </c>
      <c r="L1078" s="3">
        <v>38.486140724946999</v>
      </c>
      <c r="M1078" s="3">
        <v>17.057569296375</v>
      </c>
      <c r="N1078" s="3">
        <v>10.341151385928001</v>
      </c>
      <c r="O1078" s="3">
        <v>0.53304904051199997</v>
      </c>
      <c r="P1078" s="8">
        <v>1.5991471215349999</v>
      </c>
    </row>
    <row r="1079" spans="3:16" ht="24" x14ac:dyDescent="0.2">
      <c r="C1079" s="90"/>
      <c r="D1079" s="87"/>
      <c r="E1079" s="1" t="s">
        <v>116</v>
      </c>
      <c r="F1079" s="2"/>
      <c r="G1079" s="59">
        <v>771</v>
      </c>
      <c r="H1079" s="71" t="str">
        <f t="shared" si="24"/>
        <v xml:space="preserve"> </v>
      </c>
      <c r="I1079" s="11">
        <v>5.0583657587550004</v>
      </c>
      <c r="J1079" s="3">
        <v>9.4682230869000001</v>
      </c>
      <c r="K1079" s="3">
        <v>17.898832684824999</v>
      </c>
      <c r="L1079" s="3">
        <v>34.500648508430999</v>
      </c>
      <c r="M1079" s="3">
        <v>16.731517509728</v>
      </c>
      <c r="N1079" s="3">
        <v>13.618677042802</v>
      </c>
      <c r="O1079" s="3">
        <v>1.1673151750969999</v>
      </c>
      <c r="P1079" s="8">
        <v>1.556420233463</v>
      </c>
    </row>
    <row r="1080" spans="3:16" ht="24" x14ac:dyDescent="0.2">
      <c r="C1080" s="90"/>
      <c r="D1080" s="87"/>
      <c r="E1080" s="1" t="s">
        <v>117</v>
      </c>
      <c r="F1080" s="2"/>
      <c r="G1080" s="59">
        <v>223</v>
      </c>
      <c r="H1080" s="71" t="str">
        <f t="shared" si="24"/>
        <v xml:space="preserve"> </v>
      </c>
      <c r="I1080" s="11">
        <v>4.0358744394619999</v>
      </c>
      <c r="J1080" s="3">
        <v>7.1748878923769999</v>
      </c>
      <c r="K1080" s="3">
        <v>24.215246636770999</v>
      </c>
      <c r="L1080" s="3">
        <v>46.636771300447997</v>
      </c>
      <c r="M1080" s="3">
        <v>7.6233183856500002</v>
      </c>
      <c r="N1080" s="3">
        <v>8.0717488789239997</v>
      </c>
      <c r="O1080" s="3">
        <v>0.44843049327399997</v>
      </c>
      <c r="P1080" s="8">
        <v>1.7937219730939999</v>
      </c>
    </row>
    <row r="1081" spans="3:16" x14ac:dyDescent="0.2">
      <c r="C1081" s="90"/>
      <c r="D1081" s="87"/>
      <c r="E1081" s="1" t="s">
        <v>118</v>
      </c>
      <c r="F1081" s="2"/>
      <c r="G1081" s="59">
        <v>710</v>
      </c>
      <c r="H1081" s="71" t="str">
        <f t="shared" si="24"/>
        <v xml:space="preserve"> </v>
      </c>
      <c r="I1081" s="11">
        <v>3.5211267605629999</v>
      </c>
      <c r="J1081" s="3">
        <v>9.0140845070419999</v>
      </c>
      <c r="K1081" s="3">
        <v>21.267605633803001</v>
      </c>
      <c r="L1081" s="3">
        <v>41.690140845069998</v>
      </c>
      <c r="M1081" s="3">
        <v>13.943661971831</v>
      </c>
      <c r="N1081" s="3">
        <v>8.8732394366200005</v>
      </c>
      <c r="O1081" s="3">
        <v>0.14084507042300001</v>
      </c>
      <c r="P1081" s="8">
        <v>1.5492957746480001</v>
      </c>
    </row>
    <row r="1082" spans="3:16" x14ac:dyDescent="0.2">
      <c r="C1082" s="90"/>
      <c r="D1082" s="87"/>
      <c r="E1082" s="1" t="s">
        <v>119</v>
      </c>
      <c r="F1082" s="2"/>
      <c r="G1082" s="59">
        <v>565</v>
      </c>
      <c r="H1082" s="71" t="str">
        <f t="shared" si="24"/>
        <v xml:space="preserve"> </v>
      </c>
      <c r="I1082" s="11">
        <v>4.424778761062</v>
      </c>
      <c r="J1082" s="3">
        <v>10.088495575221</v>
      </c>
      <c r="K1082" s="3">
        <v>19.646017699114999</v>
      </c>
      <c r="L1082" s="3">
        <v>37.522123893805002</v>
      </c>
      <c r="M1082" s="3">
        <v>15.752212389381</v>
      </c>
      <c r="N1082" s="3">
        <v>10.442477876106</v>
      </c>
      <c r="O1082" s="3">
        <v>0.53097345132700002</v>
      </c>
      <c r="P1082" s="8">
        <v>1.592920353982</v>
      </c>
    </row>
    <row r="1083" spans="3:16" x14ac:dyDescent="0.2">
      <c r="C1083" s="90"/>
      <c r="D1083" s="87"/>
      <c r="E1083" s="1" t="s">
        <v>120</v>
      </c>
      <c r="F1083" s="2"/>
      <c r="G1083" s="59">
        <v>443</v>
      </c>
      <c r="H1083" s="71" t="str">
        <f t="shared" si="24"/>
        <v xml:space="preserve"> </v>
      </c>
      <c r="I1083" s="11">
        <v>5.4176072234759998</v>
      </c>
      <c r="J1083" s="3">
        <v>9.2550790067720001</v>
      </c>
      <c r="K1083" s="3">
        <v>18.735891647856</v>
      </c>
      <c r="L1083" s="3">
        <v>38.826185101580002</v>
      </c>
      <c r="M1083" s="3">
        <v>17.832957110609001</v>
      </c>
      <c r="N1083" s="3">
        <v>7.900677200903</v>
      </c>
      <c r="O1083" s="3">
        <v>1.3544018058689999</v>
      </c>
      <c r="P1083" s="8">
        <v>0.67720090293500002</v>
      </c>
    </row>
    <row r="1084" spans="3:16" x14ac:dyDescent="0.2">
      <c r="C1084" s="90"/>
      <c r="D1084" s="87"/>
      <c r="E1084" s="1" t="s">
        <v>121</v>
      </c>
      <c r="F1084" s="2"/>
      <c r="G1084" s="59">
        <v>977</v>
      </c>
      <c r="H1084" s="71" t="str">
        <f t="shared" si="24"/>
        <v xml:space="preserve"> </v>
      </c>
      <c r="I1084" s="11">
        <v>4.8106448311159999</v>
      </c>
      <c r="J1084" s="3">
        <v>9.8259979529169996</v>
      </c>
      <c r="K1084" s="3">
        <v>19.037871033777002</v>
      </c>
      <c r="L1084" s="3">
        <v>35.823950870010002</v>
      </c>
      <c r="M1084" s="3">
        <v>16.069600818832999</v>
      </c>
      <c r="N1084" s="3">
        <v>11.975435005117999</v>
      </c>
      <c r="O1084" s="3">
        <v>0.818833162743</v>
      </c>
      <c r="P1084" s="8">
        <v>1.637666325486</v>
      </c>
    </row>
    <row r="1085" spans="3:16" x14ac:dyDescent="0.2">
      <c r="C1085" s="90"/>
      <c r="D1085" s="87"/>
      <c r="E1085" s="1" t="s">
        <v>122</v>
      </c>
      <c r="F1085" s="2"/>
      <c r="G1085" s="59">
        <v>179</v>
      </c>
      <c r="H1085" s="71" t="str">
        <f t="shared" si="24"/>
        <v xml:space="preserve"> </v>
      </c>
      <c r="I1085" s="11">
        <v>3.9106145251400002</v>
      </c>
      <c r="J1085" s="3">
        <v>8.3798882681559999</v>
      </c>
      <c r="K1085" s="3">
        <v>19.553072625698</v>
      </c>
      <c r="L1085" s="3">
        <v>37.430167597764999</v>
      </c>
      <c r="M1085" s="3">
        <v>15.083798882682</v>
      </c>
      <c r="N1085" s="3">
        <v>12.290502793296</v>
      </c>
      <c r="O1085" s="3">
        <v>0.55865921787700001</v>
      </c>
      <c r="P1085" s="8">
        <v>2.7932960893850001</v>
      </c>
    </row>
    <row r="1086" spans="3:16" x14ac:dyDescent="0.2">
      <c r="C1086" s="90"/>
      <c r="D1086" s="87"/>
      <c r="E1086" s="1" t="s">
        <v>32</v>
      </c>
      <c r="F1086" s="2"/>
      <c r="G1086" s="59">
        <v>22</v>
      </c>
      <c r="H1086" s="71" t="str">
        <f t="shared" si="24"/>
        <v>*</v>
      </c>
      <c r="I1086" s="11">
        <v>18.181818181817999</v>
      </c>
      <c r="J1086" s="3">
        <v>4.5454545454549997</v>
      </c>
      <c r="K1086" s="3">
        <v>4.5454545454549997</v>
      </c>
      <c r="L1086" s="3">
        <v>59.090909090909001</v>
      </c>
      <c r="M1086" s="3">
        <v>9.0909090909089993</v>
      </c>
      <c r="N1086" s="7">
        <v>0</v>
      </c>
      <c r="O1086" s="3">
        <v>4.5454545454549997</v>
      </c>
      <c r="P1086" s="14">
        <v>0</v>
      </c>
    </row>
    <row r="1087" spans="3:16" x14ac:dyDescent="0.2">
      <c r="C1087" s="90"/>
      <c r="D1087" s="87"/>
      <c r="E1087" s="1" t="s">
        <v>22</v>
      </c>
      <c r="F1087" s="2"/>
      <c r="G1087" s="59">
        <v>13</v>
      </c>
      <c r="H1087" s="71" t="str">
        <f t="shared" si="24"/>
        <v>*</v>
      </c>
      <c r="I1087" s="26">
        <v>0</v>
      </c>
      <c r="J1087" s="7">
        <v>0</v>
      </c>
      <c r="K1087" s="3">
        <v>38.461538461537998</v>
      </c>
      <c r="L1087" s="3">
        <v>38.461538461537998</v>
      </c>
      <c r="M1087" s="3">
        <v>7.6923076923079998</v>
      </c>
      <c r="N1087" s="7">
        <v>0</v>
      </c>
      <c r="O1087" s="3">
        <v>7.6923076923079998</v>
      </c>
      <c r="P1087" s="8">
        <v>7.6923076923079998</v>
      </c>
    </row>
    <row r="1088" spans="3:16" ht="24" x14ac:dyDescent="0.2">
      <c r="C1088" s="91" t="s">
        <v>123</v>
      </c>
      <c r="D1088" s="86" t="s">
        <v>17</v>
      </c>
      <c r="E1088" s="6" t="s">
        <v>124</v>
      </c>
      <c r="F1088" s="5"/>
      <c r="G1088" s="58">
        <v>55</v>
      </c>
      <c r="H1088" s="70" t="str">
        <f t="shared" si="24"/>
        <v xml:space="preserve"> </v>
      </c>
      <c r="I1088" s="12">
        <v>5.4545454545450003</v>
      </c>
      <c r="J1088" s="4">
        <v>14.545454545455</v>
      </c>
      <c r="K1088" s="4">
        <v>21.818181818182001</v>
      </c>
      <c r="L1088" s="4">
        <v>41.818181818181998</v>
      </c>
      <c r="M1088" s="4">
        <v>12.727272727273</v>
      </c>
      <c r="N1088" s="4">
        <v>1.818181818182</v>
      </c>
      <c r="O1088" s="4">
        <v>1.818181818182</v>
      </c>
      <c r="P1088" s="33">
        <v>0</v>
      </c>
    </row>
    <row r="1089" spans="3:16" ht="24" x14ac:dyDescent="0.2">
      <c r="C1089" s="92"/>
      <c r="D1089" s="87"/>
      <c r="E1089" s="1" t="s">
        <v>125</v>
      </c>
      <c r="F1089" s="2"/>
      <c r="G1089" s="59">
        <v>205</v>
      </c>
      <c r="H1089" s="71" t="str">
        <f t="shared" si="24"/>
        <v xml:space="preserve"> </v>
      </c>
      <c r="I1089" s="11">
        <v>4.3902439024389999</v>
      </c>
      <c r="J1089" s="3">
        <v>24.878048780488001</v>
      </c>
      <c r="K1089" s="3">
        <v>23.902439024389999</v>
      </c>
      <c r="L1089" s="3">
        <v>31.707317073171001</v>
      </c>
      <c r="M1089" s="3">
        <v>12.195121951220001</v>
      </c>
      <c r="N1089" s="3">
        <v>1.951219512195</v>
      </c>
      <c r="O1089" s="3">
        <v>0.48780487804900002</v>
      </c>
      <c r="P1089" s="8">
        <v>0.48780487804900002</v>
      </c>
    </row>
    <row r="1090" spans="3:16" ht="24" x14ac:dyDescent="0.2">
      <c r="C1090" s="92"/>
      <c r="D1090" s="87"/>
      <c r="E1090" s="1" t="s">
        <v>126</v>
      </c>
      <c r="F1090" s="2"/>
      <c r="G1090" s="59">
        <v>114</v>
      </c>
      <c r="H1090" s="71" t="str">
        <f t="shared" si="24"/>
        <v xml:space="preserve"> </v>
      </c>
      <c r="I1090" s="11">
        <v>2.6315789473679998</v>
      </c>
      <c r="J1090" s="3">
        <v>11.403508771929999</v>
      </c>
      <c r="K1090" s="3">
        <v>25.438596491228001</v>
      </c>
      <c r="L1090" s="3">
        <v>35.964912280702002</v>
      </c>
      <c r="M1090" s="3">
        <v>9.6491228070179993</v>
      </c>
      <c r="N1090" s="3">
        <v>13.157894736842</v>
      </c>
      <c r="O1090" s="3">
        <v>1.7543859649119999</v>
      </c>
      <c r="P1090" s="14">
        <v>0</v>
      </c>
    </row>
    <row r="1091" spans="3:16" ht="24" x14ac:dyDescent="0.2">
      <c r="C1091" s="92"/>
      <c r="D1091" s="87"/>
      <c r="E1091" s="1" t="s">
        <v>127</v>
      </c>
      <c r="F1091" s="2"/>
      <c r="G1091" s="59">
        <v>187</v>
      </c>
      <c r="H1091" s="71" t="str">
        <f t="shared" si="24"/>
        <v xml:space="preserve"> </v>
      </c>
      <c r="I1091" s="11">
        <v>5.8823529411760003</v>
      </c>
      <c r="J1091" s="3">
        <v>6.9518716577540003</v>
      </c>
      <c r="K1091" s="3">
        <v>21.390374331551001</v>
      </c>
      <c r="L1091" s="3">
        <v>47.593582887700997</v>
      </c>
      <c r="M1091" s="3">
        <v>6.4171122994649998</v>
      </c>
      <c r="N1091" s="3">
        <v>10.160427807487</v>
      </c>
      <c r="O1091" s="3">
        <v>1.069518716578</v>
      </c>
      <c r="P1091" s="8">
        <v>0.53475935828900001</v>
      </c>
    </row>
    <row r="1092" spans="3:16" ht="24" x14ac:dyDescent="0.2">
      <c r="C1092" s="92"/>
      <c r="D1092" s="87"/>
      <c r="E1092" s="1" t="s">
        <v>128</v>
      </c>
      <c r="F1092" s="2"/>
      <c r="G1092" s="59">
        <v>1599</v>
      </c>
      <c r="H1092" s="71" t="str">
        <f t="shared" si="24"/>
        <v xml:space="preserve"> </v>
      </c>
      <c r="I1092" s="11">
        <v>3.689806128831</v>
      </c>
      <c r="J1092" s="3">
        <v>9.3183239524699992</v>
      </c>
      <c r="K1092" s="3">
        <v>20.137585991245</v>
      </c>
      <c r="L1092" s="3">
        <v>38.148843026892003</v>
      </c>
      <c r="M1092" s="3">
        <v>14.571607254533999</v>
      </c>
      <c r="N1092" s="3">
        <v>11.694809255785</v>
      </c>
      <c r="O1092" s="3">
        <v>0.81300813008100004</v>
      </c>
      <c r="P1092" s="8">
        <v>1.6260162601629999</v>
      </c>
    </row>
    <row r="1093" spans="3:16" ht="24" x14ac:dyDescent="0.2">
      <c r="C1093" s="92"/>
      <c r="D1093" s="87"/>
      <c r="E1093" s="1" t="s">
        <v>129</v>
      </c>
      <c r="F1093" s="2"/>
      <c r="G1093" s="59">
        <v>1199</v>
      </c>
      <c r="H1093" s="71" t="str">
        <f t="shared" si="24"/>
        <v xml:space="preserve"> </v>
      </c>
      <c r="I1093" s="11">
        <v>4.0867389491240003</v>
      </c>
      <c r="J1093" s="3">
        <v>8.6738949124270004</v>
      </c>
      <c r="K1093" s="3">
        <v>20.850708924102999</v>
      </c>
      <c r="L1093" s="3">
        <v>37.447873227690003</v>
      </c>
      <c r="M1093" s="3">
        <v>14.512093411176</v>
      </c>
      <c r="N1093" s="3">
        <v>12.010008340283999</v>
      </c>
      <c r="O1093" s="3">
        <v>0.66722268557099995</v>
      </c>
      <c r="P1093" s="8">
        <v>1.7514595496250001</v>
      </c>
    </row>
    <row r="1094" spans="3:16" ht="24" x14ac:dyDescent="0.2">
      <c r="C1094" s="92"/>
      <c r="D1094" s="87"/>
      <c r="E1094" s="1" t="s">
        <v>130</v>
      </c>
      <c r="F1094" s="2"/>
      <c r="G1094" s="59">
        <v>950</v>
      </c>
      <c r="H1094" s="71" t="str">
        <f t="shared" si="24"/>
        <v xml:space="preserve"> </v>
      </c>
      <c r="I1094" s="11">
        <v>4.4210526315790002</v>
      </c>
      <c r="J1094" s="3">
        <v>10</v>
      </c>
      <c r="K1094" s="3">
        <v>16.842105263158</v>
      </c>
      <c r="L1094" s="3">
        <v>38</v>
      </c>
      <c r="M1094" s="3">
        <v>15.578947368421</v>
      </c>
      <c r="N1094" s="3">
        <v>13.157894736842</v>
      </c>
      <c r="O1094" s="3">
        <v>0.73684210526299998</v>
      </c>
      <c r="P1094" s="8">
        <v>1.2631578947369999</v>
      </c>
    </row>
    <row r="1095" spans="3:16" x14ac:dyDescent="0.2">
      <c r="C1095" s="92"/>
      <c r="D1095" s="87"/>
      <c r="E1095" s="1" t="s">
        <v>131</v>
      </c>
      <c r="F1095" s="2"/>
      <c r="G1095" s="59">
        <v>424</v>
      </c>
      <c r="H1095" s="71" t="str">
        <f t="shared" si="24"/>
        <v xml:space="preserve"> </v>
      </c>
      <c r="I1095" s="11">
        <v>4.2452830188680002</v>
      </c>
      <c r="J1095" s="3">
        <v>10.141509433962</v>
      </c>
      <c r="K1095" s="3">
        <v>23.584905660377</v>
      </c>
      <c r="L1095" s="3">
        <v>34.198113207547003</v>
      </c>
      <c r="M1095" s="3">
        <v>12.5</v>
      </c>
      <c r="N1095" s="3">
        <v>12.735849056604</v>
      </c>
      <c r="O1095" s="3">
        <v>0.70754716981099997</v>
      </c>
      <c r="P1095" s="8">
        <v>1.88679245283</v>
      </c>
    </row>
    <row r="1096" spans="3:16" ht="24" x14ac:dyDescent="0.2">
      <c r="C1096" s="92"/>
      <c r="D1096" s="87"/>
      <c r="E1096" s="1" t="s">
        <v>132</v>
      </c>
      <c r="F1096" s="2"/>
      <c r="G1096" s="59">
        <v>213</v>
      </c>
      <c r="H1096" s="71" t="str">
        <f t="shared" si="24"/>
        <v xml:space="preserve"> </v>
      </c>
      <c r="I1096" s="11">
        <v>6.5727699530520001</v>
      </c>
      <c r="J1096" s="3">
        <v>10.798122065728</v>
      </c>
      <c r="K1096" s="3">
        <v>15.962441314554001</v>
      </c>
      <c r="L1096" s="3">
        <v>33.333333333333002</v>
      </c>
      <c r="M1096" s="3">
        <v>13.615023474178001</v>
      </c>
      <c r="N1096" s="3">
        <v>15.962441314554001</v>
      </c>
      <c r="O1096" s="3">
        <v>1.4084507042250001</v>
      </c>
      <c r="P1096" s="8">
        <v>2.347417840376</v>
      </c>
    </row>
    <row r="1097" spans="3:16" ht="24" x14ac:dyDescent="0.2">
      <c r="C1097" s="92"/>
      <c r="D1097" s="87"/>
      <c r="E1097" s="1" t="s">
        <v>133</v>
      </c>
      <c r="F1097" s="2"/>
      <c r="G1097" s="59">
        <v>214</v>
      </c>
      <c r="H1097" s="71" t="str">
        <f t="shared" si="24"/>
        <v xml:space="preserve"> </v>
      </c>
      <c r="I1097" s="11">
        <v>6.0747663551400004</v>
      </c>
      <c r="J1097" s="3">
        <v>11.214953271028</v>
      </c>
      <c r="K1097" s="3">
        <v>19.626168224299001</v>
      </c>
      <c r="L1097" s="3">
        <v>33.177570093458002</v>
      </c>
      <c r="M1097" s="3">
        <v>11.682242990654</v>
      </c>
      <c r="N1097" s="3">
        <v>14.485981308411001</v>
      </c>
      <c r="O1097" s="3">
        <v>1.869158878505</v>
      </c>
      <c r="P1097" s="8">
        <v>1.869158878505</v>
      </c>
    </row>
    <row r="1098" spans="3:16" ht="24" x14ac:dyDescent="0.2">
      <c r="C1098" s="92"/>
      <c r="D1098" s="87"/>
      <c r="E1098" s="1" t="s">
        <v>134</v>
      </c>
      <c r="F1098" s="2"/>
      <c r="G1098" s="59">
        <v>15</v>
      </c>
      <c r="H1098" s="71" t="str">
        <f t="shared" si="24"/>
        <v>*</v>
      </c>
      <c r="I1098" s="11">
        <v>6.666666666667</v>
      </c>
      <c r="J1098" s="3">
        <v>6.666666666667</v>
      </c>
      <c r="K1098" s="3">
        <v>26.666666666666998</v>
      </c>
      <c r="L1098" s="3">
        <v>26.666666666666998</v>
      </c>
      <c r="M1098" s="3">
        <v>13.333333333333</v>
      </c>
      <c r="N1098" s="3">
        <v>6.666666666667</v>
      </c>
      <c r="O1098" s="3">
        <v>6.666666666667</v>
      </c>
      <c r="P1098" s="8">
        <v>6.666666666667</v>
      </c>
    </row>
    <row r="1099" spans="3:16" ht="24" x14ac:dyDescent="0.2">
      <c r="C1099" s="92"/>
      <c r="D1099" s="87"/>
      <c r="E1099" s="1" t="s">
        <v>135</v>
      </c>
      <c r="F1099" s="2"/>
      <c r="G1099" s="59">
        <v>587</v>
      </c>
      <c r="H1099" s="71" t="str">
        <f t="shared" si="24"/>
        <v xml:space="preserve"> </v>
      </c>
      <c r="I1099" s="11">
        <v>3.7478705281089999</v>
      </c>
      <c r="J1099" s="3">
        <v>9.3696763202729993</v>
      </c>
      <c r="K1099" s="3">
        <v>18.057921635433999</v>
      </c>
      <c r="L1099" s="3">
        <v>38.160136286201002</v>
      </c>
      <c r="M1099" s="3">
        <v>18.057921635433999</v>
      </c>
      <c r="N1099" s="3">
        <v>10.221465076661</v>
      </c>
      <c r="O1099" s="3">
        <v>0.51107325383299995</v>
      </c>
      <c r="P1099" s="8">
        <v>1.873935264055</v>
      </c>
    </row>
    <row r="1100" spans="3:16" x14ac:dyDescent="0.2">
      <c r="C1100" s="92"/>
      <c r="D1100" s="87"/>
      <c r="E1100" s="1" t="s">
        <v>136</v>
      </c>
      <c r="F1100" s="2"/>
      <c r="G1100" s="59">
        <v>63</v>
      </c>
      <c r="H1100" s="71" t="str">
        <f t="shared" si="24"/>
        <v xml:space="preserve"> </v>
      </c>
      <c r="I1100" s="26">
        <v>0</v>
      </c>
      <c r="J1100" s="3">
        <v>4.7619047619049999</v>
      </c>
      <c r="K1100" s="3">
        <v>11.111111111111001</v>
      </c>
      <c r="L1100" s="3">
        <v>42.857142857143003</v>
      </c>
      <c r="M1100" s="3">
        <v>22.222222222222001</v>
      </c>
      <c r="N1100" s="3">
        <v>12.698412698413</v>
      </c>
      <c r="O1100" s="3">
        <v>4.7619047619049999</v>
      </c>
      <c r="P1100" s="8">
        <v>1.587301587302</v>
      </c>
    </row>
    <row r="1101" spans="3:16" x14ac:dyDescent="0.2">
      <c r="C1101" s="92"/>
      <c r="D1101" s="87"/>
      <c r="E1101" s="1" t="s">
        <v>137</v>
      </c>
      <c r="F1101" s="2"/>
      <c r="G1101" s="59">
        <v>290</v>
      </c>
      <c r="H1101" s="71" t="str">
        <f t="shared" si="24"/>
        <v xml:space="preserve"> </v>
      </c>
      <c r="I1101" s="11">
        <v>6.2068965517240002</v>
      </c>
      <c r="J1101" s="3">
        <v>13.793103448276</v>
      </c>
      <c r="K1101" s="3">
        <v>19.310344827586</v>
      </c>
      <c r="L1101" s="3">
        <v>30</v>
      </c>
      <c r="M1101" s="3">
        <v>12.413793103448</v>
      </c>
      <c r="N1101" s="3">
        <v>11.379310344827999</v>
      </c>
      <c r="O1101" s="3">
        <v>3.4482758620689999</v>
      </c>
      <c r="P1101" s="8">
        <v>3.4482758620689999</v>
      </c>
    </row>
    <row r="1102" spans="3:16" x14ac:dyDescent="0.2">
      <c r="C1102" s="92"/>
      <c r="D1102" s="87"/>
      <c r="E1102" s="1" t="s">
        <v>22</v>
      </c>
      <c r="F1102" s="2"/>
      <c r="G1102" s="59">
        <v>42</v>
      </c>
      <c r="H1102" s="71" t="str">
        <f t="shared" si="24"/>
        <v>*</v>
      </c>
      <c r="I1102" s="11">
        <v>7.1428571428570002</v>
      </c>
      <c r="J1102" s="3">
        <v>23.809523809523998</v>
      </c>
      <c r="K1102" s="3">
        <v>9.5238095238099998</v>
      </c>
      <c r="L1102" s="3">
        <v>21.428571428571001</v>
      </c>
      <c r="M1102" s="3">
        <v>11.904761904761999</v>
      </c>
      <c r="N1102" s="3">
        <v>7.1428571428570002</v>
      </c>
      <c r="O1102" s="3">
        <v>4.7619047619049999</v>
      </c>
      <c r="P1102" s="8">
        <v>14.285714285714</v>
      </c>
    </row>
    <row r="1103" spans="3:16" ht="24" x14ac:dyDescent="0.2">
      <c r="C1103" s="92"/>
      <c r="D1103" s="87"/>
      <c r="E1103" s="1" t="s">
        <v>138</v>
      </c>
      <c r="F1103" s="2"/>
      <c r="G1103" s="59">
        <v>246</v>
      </c>
      <c r="H1103" s="71" t="str">
        <f t="shared" si="24"/>
        <v xml:space="preserve"> </v>
      </c>
      <c r="I1103" s="11">
        <v>4.4715447154470001</v>
      </c>
      <c r="J1103" s="3">
        <v>22.764227642276001</v>
      </c>
      <c r="K1103" s="3">
        <v>23.983739837398002</v>
      </c>
      <c r="L1103" s="3">
        <v>33.739837398374</v>
      </c>
      <c r="M1103" s="3">
        <v>12.601626016259999</v>
      </c>
      <c r="N1103" s="3">
        <v>1.6260162601629999</v>
      </c>
      <c r="O1103" s="3">
        <v>0.40650406504100001</v>
      </c>
      <c r="P1103" s="8">
        <v>0.40650406504100001</v>
      </c>
    </row>
    <row r="1104" spans="3:16" ht="24" x14ac:dyDescent="0.2">
      <c r="C1104" s="92"/>
      <c r="D1104" s="87"/>
      <c r="E1104" s="1" t="s">
        <v>139</v>
      </c>
      <c r="F1104" s="2"/>
      <c r="G1104" s="59">
        <v>248</v>
      </c>
      <c r="H1104" s="71" t="str">
        <f t="shared" ref="H1104:H1106" si="25">IF(G1104&lt;49,"*"," ")</f>
        <v xml:space="preserve"> </v>
      </c>
      <c r="I1104" s="11">
        <v>4.8387096774189997</v>
      </c>
      <c r="J1104" s="3">
        <v>8.4677419354839998</v>
      </c>
      <c r="K1104" s="3">
        <v>23.790322580645</v>
      </c>
      <c r="L1104" s="3">
        <v>43.951612903226</v>
      </c>
      <c r="M1104" s="3">
        <v>6.8548387096769998</v>
      </c>
      <c r="N1104" s="3">
        <v>10.887096774193999</v>
      </c>
      <c r="O1104" s="3">
        <v>0.80645161290300005</v>
      </c>
      <c r="P1104" s="8">
        <v>0.40322580645200001</v>
      </c>
    </row>
    <row r="1105" spans="2:18" ht="24" x14ac:dyDescent="0.2">
      <c r="C1105" s="92"/>
      <c r="D1105" s="87"/>
      <c r="E1105" s="1" t="s">
        <v>140</v>
      </c>
      <c r="F1105" s="2"/>
      <c r="G1105" s="59">
        <v>1582</v>
      </c>
      <c r="H1105" s="71" t="str">
        <f t="shared" si="25"/>
        <v xml:space="preserve"> </v>
      </c>
      <c r="I1105" s="11">
        <v>4.2983565107460002</v>
      </c>
      <c r="J1105" s="3">
        <v>9.6080910240200001</v>
      </c>
      <c r="K1105" s="3">
        <v>19.532237673830998</v>
      </c>
      <c r="L1105" s="3">
        <v>38.242730720607</v>
      </c>
      <c r="M1105" s="3">
        <v>14.222503160556</v>
      </c>
      <c r="N1105" s="3">
        <v>11.757269279393</v>
      </c>
      <c r="O1105" s="3">
        <v>0.69532237673800001</v>
      </c>
      <c r="P1105" s="8">
        <v>1.643489254109</v>
      </c>
    </row>
    <row r="1106" spans="2:18" ht="24" x14ac:dyDescent="0.2">
      <c r="C1106" s="93"/>
      <c r="D1106" s="88"/>
      <c r="E1106" s="27" t="s">
        <v>141</v>
      </c>
      <c r="F1106" s="30"/>
      <c r="G1106" s="60">
        <v>414</v>
      </c>
      <c r="H1106" s="72" t="str">
        <f t="shared" si="25"/>
        <v xml:space="preserve"> </v>
      </c>
      <c r="I1106" s="35">
        <v>6.7632850241550004</v>
      </c>
      <c r="J1106" s="16">
        <v>10.628019323670999</v>
      </c>
      <c r="K1106" s="16">
        <v>18.357487922705001</v>
      </c>
      <c r="L1106" s="16">
        <v>33.816425120772998</v>
      </c>
      <c r="M1106" s="16">
        <v>12.56038647343</v>
      </c>
      <c r="N1106" s="16">
        <v>14.251207729469</v>
      </c>
      <c r="O1106" s="16">
        <v>1.449275362319</v>
      </c>
      <c r="P1106" s="36">
        <v>2.1739130434780001</v>
      </c>
    </row>
    <row r="1107" spans="2:18" x14ac:dyDescent="0.2">
      <c r="G1107" s="61"/>
      <c r="H1107" s="73"/>
    </row>
    <row r="1108" spans="2:18" x14ac:dyDescent="0.2">
      <c r="B1108" s="22" t="str">
        <f xml:space="preserve"> HYPERLINK("#'目次'!B15", "[9]")</f>
        <v>[9]</v>
      </c>
      <c r="C1108" s="17" t="s">
        <v>209</v>
      </c>
      <c r="G1108" s="61"/>
      <c r="H1108" s="73"/>
    </row>
    <row r="1109" spans="2:18" x14ac:dyDescent="0.2">
      <c r="G1109" s="61"/>
      <c r="H1109" s="73"/>
    </row>
    <row r="1110" spans="2:18" x14ac:dyDescent="0.2">
      <c r="G1110" s="61"/>
      <c r="H1110" s="73"/>
    </row>
    <row r="1111" spans="2:18" x14ac:dyDescent="0.2">
      <c r="C1111" s="17" t="s">
        <v>12</v>
      </c>
      <c r="G1111" s="61"/>
      <c r="H1111" s="73"/>
    </row>
    <row r="1112" spans="2:18" ht="60" x14ac:dyDescent="0.2">
      <c r="C1112" s="82"/>
      <c r="D1112" s="83"/>
      <c r="E1112" s="83"/>
      <c r="F1112" s="83"/>
      <c r="G1112" s="55" t="s">
        <v>13</v>
      </c>
      <c r="H1112" s="68"/>
      <c r="I1112" s="20" t="s">
        <v>210</v>
      </c>
      <c r="J1112" s="10" t="s">
        <v>211</v>
      </c>
      <c r="K1112" s="10" t="s">
        <v>212</v>
      </c>
      <c r="L1112" s="10" t="s">
        <v>213</v>
      </c>
      <c r="M1112" s="10" t="s">
        <v>214</v>
      </c>
      <c r="N1112" s="10" t="s">
        <v>215</v>
      </c>
      <c r="O1112" s="10" t="s">
        <v>32</v>
      </c>
      <c r="P1112" s="10" t="s">
        <v>22</v>
      </c>
      <c r="Q1112" s="10" t="s">
        <v>216</v>
      </c>
      <c r="R1112" s="23" t="s">
        <v>217</v>
      </c>
    </row>
    <row r="1113" spans="2:18" x14ac:dyDescent="0.2">
      <c r="C1113" s="84"/>
      <c r="D1113" s="85"/>
      <c r="E1113" s="85"/>
      <c r="F1113" s="85"/>
      <c r="G1113" s="56"/>
      <c r="H1113" s="69"/>
      <c r="I1113" s="24"/>
      <c r="J1113" s="9"/>
      <c r="K1113" s="9"/>
      <c r="L1113" s="9"/>
      <c r="M1113" s="9"/>
      <c r="N1113" s="9"/>
      <c r="O1113" s="9"/>
      <c r="P1113" s="9"/>
      <c r="Q1113" s="9"/>
      <c r="R1113" s="21"/>
    </row>
    <row r="1114" spans="2:18" x14ac:dyDescent="0.2">
      <c r="C1114" s="28"/>
      <c r="D1114" s="29"/>
      <c r="E1114" s="32" t="s">
        <v>13</v>
      </c>
      <c r="F1114" s="31"/>
      <c r="G1114" s="57">
        <v>2435</v>
      </c>
      <c r="H1114" s="66" t="str">
        <f t="shared" ref="H1114:H1177" si="26">IF(G1114&lt;49,"*"," ")</f>
        <v xml:space="preserve"> </v>
      </c>
      <c r="I1114" s="15">
        <v>74.496919917864005</v>
      </c>
      <c r="J1114" s="15">
        <v>12.607802874742999</v>
      </c>
      <c r="K1114" s="15">
        <v>2.0123203285420002</v>
      </c>
      <c r="L1114" s="15">
        <v>8.6652977412729992</v>
      </c>
      <c r="M1114" s="15">
        <v>0.32854209445600002</v>
      </c>
      <c r="N1114" s="15">
        <v>0.98562628336799996</v>
      </c>
      <c r="O1114" s="15">
        <v>0.69815195071900005</v>
      </c>
      <c r="P1114" s="15">
        <v>0.20533880903499999</v>
      </c>
      <c r="Q1114" s="15">
        <v>87.104722792608001</v>
      </c>
      <c r="R1114" s="34">
        <v>10.677618069815001</v>
      </c>
    </row>
    <row r="1115" spans="2:18" x14ac:dyDescent="0.2">
      <c r="C1115" s="89" t="s">
        <v>16</v>
      </c>
      <c r="D1115" s="86" t="s">
        <v>17</v>
      </c>
      <c r="E1115" s="6" t="s">
        <v>18</v>
      </c>
      <c r="F1115" s="5"/>
      <c r="G1115" s="58">
        <v>344</v>
      </c>
      <c r="H1115" s="70" t="str">
        <f t="shared" si="26"/>
        <v xml:space="preserve"> </v>
      </c>
      <c r="I1115" s="12">
        <v>79.941860465115994</v>
      </c>
      <c r="J1115" s="4">
        <v>14.244186046512</v>
      </c>
      <c r="K1115" s="4">
        <v>1.1627906976739999</v>
      </c>
      <c r="L1115" s="4">
        <v>2.3255813953489999</v>
      </c>
      <c r="M1115" s="4">
        <v>0.58139534883699995</v>
      </c>
      <c r="N1115" s="4">
        <v>0.58139534883699995</v>
      </c>
      <c r="O1115" s="4">
        <v>0.58139534883699995</v>
      </c>
      <c r="P1115" s="4">
        <v>0.58139534883699995</v>
      </c>
      <c r="Q1115" s="4">
        <v>94.186046511628007</v>
      </c>
      <c r="R1115" s="13">
        <v>3.488372093023</v>
      </c>
    </row>
    <row r="1116" spans="2:18" x14ac:dyDescent="0.2">
      <c r="C1116" s="90"/>
      <c r="D1116" s="87"/>
      <c r="E1116" s="1" t="s">
        <v>19</v>
      </c>
      <c r="F1116" s="2"/>
      <c r="G1116" s="59">
        <v>1502</v>
      </c>
      <c r="H1116" s="71" t="str">
        <f t="shared" si="26"/>
        <v xml:space="preserve"> </v>
      </c>
      <c r="I1116" s="11">
        <v>77.030625832224004</v>
      </c>
      <c r="J1116" s="3">
        <v>12.583222370173001</v>
      </c>
      <c r="K1116" s="3">
        <v>1.398135818908</v>
      </c>
      <c r="L1116" s="3">
        <v>7.4567243675099997</v>
      </c>
      <c r="M1116" s="3">
        <v>0.133155792277</v>
      </c>
      <c r="N1116" s="3">
        <v>0.79893475366199995</v>
      </c>
      <c r="O1116" s="3">
        <v>0.39946737683099998</v>
      </c>
      <c r="P1116" s="3">
        <v>0.199733688415</v>
      </c>
      <c r="Q1116" s="3">
        <v>89.613848202396994</v>
      </c>
      <c r="R1116" s="8">
        <v>8.8548601864179997</v>
      </c>
    </row>
    <row r="1117" spans="2:18" x14ac:dyDescent="0.2">
      <c r="C1117" s="90"/>
      <c r="D1117" s="87"/>
      <c r="E1117" s="1" t="s">
        <v>20</v>
      </c>
      <c r="F1117" s="2"/>
      <c r="G1117" s="59">
        <v>465</v>
      </c>
      <c r="H1117" s="71" t="str">
        <f t="shared" si="26"/>
        <v xml:space="preserve"> </v>
      </c>
      <c r="I1117" s="11">
        <v>66.021505376343995</v>
      </c>
      <c r="J1117" s="3">
        <v>12.903225806451999</v>
      </c>
      <c r="K1117" s="3">
        <v>4.0860215053760003</v>
      </c>
      <c r="L1117" s="3">
        <v>13.978494623655999</v>
      </c>
      <c r="M1117" s="3">
        <v>0.64516129032299996</v>
      </c>
      <c r="N1117" s="3">
        <v>1.2903225806450001</v>
      </c>
      <c r="O1117" s="3">
        <v>1.0752688172039999</v>
      </c>
      <c r="P1117" s="7">
        <v>0</v>
      </c>
      <c r="Q1117" s="3">
        <v>78.924731182795995</v>
      </c>
      <c r="R1117" s="8">
        <v>18.064516129032</v>
      </c>
    </row>
    <row r="1118" spans="2:18" x14ac:dyDescent="0.2">
      <c r="C1118" s="90"/>
      <c r="D1118" s="87"/>
      <c r="E1118" s="1" t="s">
        <v>21</v>
      </c>
      <c r="F1118" s="2"/>
      <c r="G1118" s="59">
        <v>107</v>
      </c>
      <c r="H1118" s="71" t="str">
        <f t="shared" si="26"/>
        <v xml:space="preserve"> </v>
      </c>
      <c r="I1118" s="11">
        <v>61.682242990653997</v>
      </c>
      <c r="J1118" s="3">
        <v>6.5420560747660002</v>
      </c>
      <c r="K1118" s="3">
        <v>4.6728971962620003</v>
      </c>
      <c r="L1118" s="3">
        <v>20.560747663550998</v>
      </c>
      <c r="M1118" s="7">
        <v>0</v>
      </c>
      <c r="N1118" s="3">
        <v>3.7383177570089998</v>
      </c>
      <c r="O1118" s="3">
        <v>2.8037383177569999</v>
      </c>
      <c r="P1118" s="7">
        <v>0</v>
      </c>
      <c r="Q1118" s="3">
        <v>68.224299065420993</v>
      </c>
      <c r="R1118" s="8">
        <v>25.233644859813001</v>
      </c>
    </row>
    <row r="1119" spans="2:18" x14ac:dyDescent="0.2">
      <c r="C1119" s="90"/>
      <c r="D1119" s="87"/>
      <c r="E1119" s="1" t="s">
        <v>22</v>
      </c>
      <c r="F1119" s="2"/>
      <c r="G1119" s="59">
        <v>17</v>
      </c>
      <c r="H1119" s="71" t="str">
        <f t="shared" si="26"/>
        <v>*</v>
      </c>
      <c r="I1119" s="11">
        <v>52.941176470587997</v>
      </c>
      <c r="J1119" s="3">
        <v>11.764705882353001</v>
      </c>
      <c r="K1119" s="7">
        <v>0</v>
      </c>
      <c r="L1119" s="3">
        <v>23.529411764706001</v>
      </c>
      <c r="M1119" s="3">
        <v>5.8823529411760003</v>
      </c>
      <c r="N1119" s="7">
        <v>0</v>
      </c>
      <c r="O1119" s="3">
        <v>5.8823529411760003</v>
      </c>
      <c r="P1119" s="7">
        <v>0</v>
      </c>
      <c r="Q1119" s="3">
        <v>64.705882352941003</v>
      </c>
      <c r="R1119" s="8">
        <v>23.529411764706001</v>
      </c>
    </row>
    <row r="1120" spans="2:18" x14ac:dyDescent="0.2">
      <c r="C1120" s="91" t="s">
        <v>23</v>
      </c>
      <c r="D1120" s="86" t="s">
        <v>17</v>
      </c>
      <c r="E1120" s="6" t="s">
        <v>24</v>
      </c>
      <c r="F1120" s="5"/>
      <c r="G1120" s="58">
        <v>383</v>
      </c>
      <c r="H1120" s="70" t="str">
        <f t="shared" si="26"/>
        <v xml:space="preserve"> </v>
      </c>
      <c r="I1120" s="12">
        <v>80.417754569191004</v>
      </c>
      <c r="J1120" s="4">
        <v>10.443864229765</v>
      </c>
      <c r="K1120" s="4">
        <v>1.566579634465</v>
      </c>
      <c r="L1120" s="4">
        <v>6.005221932115</v>
      </c>
      <c r="M1120" s="25">
        <v>0</v>
      </c>
      <c r="N1120" s="4">
        <v>0.78328981723199997</v>
      </c>
      <c r="O1120" s="4">
        <v>0.26109660574400001</v>
      </c>
      <c r="P1120" s="4">
        <v>0.52219321148800002</v>
      </c>
      <c r="Q1120" s="4">
        <v>90.861618798956002</v>
      </c>
      <c r="R1120" s="13">
        <v>7.5718015665799996</v>
      </c>
    </row>
    <row r="1121" spans="3:18" x14ac:dyDescent="0.2">
      <c r="C1121" s="90"/>
      <c r="D1121" s="87"/>
      <c r="E1121" s="1" t="s">
        <v>25</v>
      </c>
      <c r="F1121" s="2"/>
      <c r="G1121" s="59">
        <v>333</v>
      </c>
      <c r="H1121" s="71" t="str">
        <f t="shared" si="26"/>
        <v xml:space="preserve"> </v>
      </c>
      <c r="I1121" s="11">
        <v>82.882882882882996</v>
      </c>
      <c r="J1121" s="3">
        <v>12.012012012012001</v>
      </c>
      <c r="K1121" s="3">
        <v>0.90090090090099995</v>
      </c>
      <c r="L1121" s="3">
        <v>3.0030030030030002</v>
      </c>
      <c r="M1121" s="7">
        <v>0</v>
      </c>
      <c r="N1121" s="3">
        <v>0.60060060060099996</v>
      </c>
      <c r="O1121" s="3">
        <v>0.30030030029999999</v>
      </c>
      <c r="P1121" s="3">
        <v>0.30030030029999999</v>
      </c>
      <c r="Q1121" s="3">
        <v>94.894894894895003</v>
      </c>
      <c r="R1121" s="8">
        <v>3.9039039039040002</v>
      </c>
    </row>
    <row r="1122" spans="3:18" ht="24" x14ac:dyDescent="0.2">
      <c r="C1122" s="90"/>
      <c r="D1122" s="87"/>
      <c r="E1122" s="1" t="s">
        <v>26</v>
      </c>
      <c r="F1122" s="2"/>
      <c r="G1122" s="59">
        <v>464</v>
      </c>
      <c r="H1122" s="71" t="str">
        <f t="shared" si="26"/>
        <v xml:space="preserve"> </v>
      </c>
      <c r="I1122" s="11">
        <v>81.896551724138007</v>
      </c>
      <c r="J1122" s="3">
        <v>9.0517241379310001</v>
      </c>
      <c r="K1122" s="3">
        <v>1.293103448276</v>
      </c>
      <c r="L1122" s="3">
        <v>6.0344827586210004</v>
      </c>
      <c r="M1122" s="3">
        <v>0.43103448275900003</v>
      </c>
      <c r="N1122" s="3">
        <v>0.215517241379</v>
      </c>
      <c r="O1122" s="3">
        <v>0.64655172413799999</v>
      </c>
      <c r="P1122" s="3">
        <v>0.43103448275900003</v>
      </c>
      <c r="Q1122" s="3">
        <v>90.948275862068996</v>
      </c>
      <c r="R1122" s="8">
        <v>7.3275862068970001</v>
      </c>
    </row>
    <row r="1123" spans="3:18" ht="24" x14ac:dyDescent="0.2">
      <c r="C1123" s="90"/>
      <c r="D1123" s="87"/>
      <c r="E1123" s="1" t="s">
        <v>27</v>
      </c>
      <c r="F1123" s="2"/>
      <c r="G1123" s="59">
        <v>163</v>
      </c>
      <c r="H1123" s="71" t="str">
        <f t="shared" si="26"/>
        <v xml:space="preserve"> </v>
      </c>
      <c r="I1123" s="11">
        <v>85.889570552147006</v>
      </c>
      <c r="J1123" s="3">
        <v>4.2944785276069997</v>
      </c>
      <c r="K1123" s="3">
        <v>1.2269938650309999</v>
      </c>
      <c r="L1123" s="3">
        <v>7.3619631901840004</v>
      </c>
      <c r="M1123" s="3">
        <v>0.61349693251500004</v>
      </c>
      <c r="N1123" s="7">
        <v>0</v>
      </c>
      <c r="O1123" s="7">
        <v>0</v>
      </c>
      <c r="P1123" s="3">
        <v>0.61349693251500004</v>
      </c>
      <c r="Q1123" s="3">
        <v>90.184049079754999</v>
      </c>
      <c r="R1123" s="8">
        <v>8.5889570552149994</v>
      </c>
    </row>
    <row r="1124" spans="3:18" x14ac:dyDescent="0.2">
      <c r="C1124" s="90"/>
      <c r="D1124" s="87"/>
      <c r="E1124" s="1" t="s">
        <v>28</v>
      </c>
      <c r="F1124" s="2"/>
      <c r="G1124" s="59">
        <v>161</v>
      </c>
      <c r="H1124" s="71" t="str">
        <f t="shared" si="26"/>
        <v xml:space="preserve"> </v>
      </c>
      <c r="I1124" s="11">
        <v>83.850931677019005</v>
      </c>
      <c r="J1124" s="3">
        <v>5.5900621118010001</v>
      </c>
      <c r="K1124" s="3">
        <v>1.8633540372670001</v>
      </c>
      <c r="L1124" s="3">
        <v>8.074534161491</v>
      </c>
      <c r="M1124" s="7">
        <v>0</v>
      </c>
      <c r="N1124" s="7">
        <v>0</v>
      </c>
      <c r="O1124" s="7">
        <v>0</v>
      </c>
      <c r="P1124" s="3">
        <v>0.62111801242200004</v>
      </c>
      <c r="Q1124" s="3">
        <v>89.440993788819995</v>
      </c>
      <c r="R1124" s="8">
        <v>9.9378881987579994</v>
      </c>
    </row>
    <row r="1125" spans="3:18" x14ac:dyDescent="0.2">
      <c r="C1125" s="90"/>
      <c r="D1125" s="87"/>
      <c r="E1125" s="1" t="s">
        <v>29</v>
      </c>
      <c r="F1125" s="2"/>
      <c r="G1125" s="59">
        <v>1174</v>
      </c>
      <c r="H1125" s="71" t="str">
        <f t="shared" si="26"/>
        <v xml:space="preserve"> </v>
      </c>
      <c r="I1125" s="11">
        <v>84.156729131174998</v>
      </c>
      <c r="J1125" s="3">
        <v>8.1771720613289993</v>
      </c>
      <c r="K1125" s="3">
        <v>1.277683134583</v>
      </c>
      <c r="L1125" s="3">
        <v>5.2810902896079996</v>
      </c>
      <c r="M1125" s="3">
        <v>0.34071550255499999</v>
      </c>
      <c r="N1125" s="3">
        <v>0.17035775127800001</v>
      </c>
      <c r="O1125" s="3">
        <v>0.25553662691700002</v>
      </c>
      <c r="P1125" s="3">
        <v>0.34071550255499999</v>
      </c>
      <c r="Q1125" s="3">
        <v>92.333901192504001</v>
      </c>
      <c r="R1125" s="8">
        <v>6.5587734241910001</v>
      </c>
    </row>
    <row r="1126" spans="3:18" x14ac:dyDescent="0.2">
      <c r="C1126" s="90"/>
      <c r="D1126" s="87"/>
      <c r="E1126" s="1" t="s">
        <v>30</v>
      </c>
      <c r="F1126" s="2"/>
      <c r="G1126" s="59">
        <v>1349</v>
      </c>
      <c r="H1126" s="71" t="str">
        <f t="shared" si="26"/>
        <v xml:space="preserve"> </v>
      </c>
      <c r="I1126" s="11">
        <v>81.986656782802001</v>
      </c>
      <c r="J1126" s="3">
        <v>10.971089696070999</v>
      </c>
      <c r="K1126" s="3">
        <v>1.037805782061</v>
      </c>
      <c r="L1126" s="3">
        <v>4.8925129725719998</v>
      </c>
      <c r="M1126" s="3">
        <v>0.22238695329899999</v>
      </c>
      <c r="N1126" s="3">
        <v>0.14825796886600001</v>
      </c>
      <c r="O1126" s="3">
        <v>0.444773906597</v>
      </c>
      <c r="P1126" s="3">
        <v>0.29651593773200002</v>
      </c>
      <c r="Q1126" s="3">
        <v>92.957746478873005</v>
      </c>
      <c r="R1126" s="8">
        <v>5.9303187546330003</v>
      </c>
    </row>
    <row r="1127" spans="3:18" x14ac:dyDescent="0.2">
      <c r="C1127" s="90"/>
      <c r="D1127" s="87"/>
      <c r="E1127" s="1" t="s">
        <v>31</v>
      </c>
      <c r="F1127" s="2"/>
      <c r="G1127" s="59">
        <v>2034</v>
      </c>
      <c r="H1127" s="71" t="str">
        <f t="shared" si="26"/>
        <v xml:space="preserve"> </v>
      </c>
      <c r="I1127" s="11">
        <v>74.434611602752994</v>
      </c>
      <c r="J1127" s="3">
        <v>13.176007866273</v>
      </c>
      <c r="K1127" s="3">
        <v>1.9665683382500001</v>
      </c>
      <c r="L1127" s="3">
        <v>8.6529006882990007</v>
      </c>
      <c r="M1127" s="3">
        <v>0.24582104228099999</v>
      </c>
      <c r="N1127" s="3">
        <v>0.68829891838699997</v>
      </c>
      <c r="O1127" s="3">
        <v>0.58997050147499996</v>
      </c>
      <c r="P1127" s="3">
        <v>0.24582104228099999</v>
      </c>
      <c r="Q1127" s="3">
        <v>87.610619469027</v>
      </c>
      <c r="R1127" s="8">
        <v>10.619469026549</v>
      </c>
    </row>
    <row r="1128" spans="3:18" x14ac:dyDescent="0.2">
      <c r="C1128" s="90"/>
      <c r="D1128" s="87"/>
      <c r="E1128" s="1" t="s">
        <v>32</v>
      </c>
      <c r="F1128" s="2"/>
      <c r="G1128" s="59">
        <v>68</v>
      </c>
      <c r="H1128" s="71" t="str">
        <f t="shared" si="26"/>
        <v xml:space="preserve"> </v>
      </c>
      <c r="I1128" s="11">
        <v>60.294117647058997</v>
      </c>
      <c r="J1128" s="3">
        <v>7.352941176471</v>
      </c>
      <c r="K1128" s="7">
        <v>0</v>
      </c>
      <c r="L1128" s="3">
        <v>17.647058823529001</v>
      </c>
      <c r="M1128" s="7">
        <v>0</v>
      </c>
      <c r="N1128" s="3">
        <v>10.294117647059</v>
      </c>
      <c r="O1128" s="3">
        <v>4.4117647058819998</v>
      </c>
      <c r="P1128" s="7">
        <v>0</v>
      </c>
      <c r="Q1128" s="3">
        <v>67.647058823528994</v>
      </c>
      <c r="R1128" s="8">
        <v>17.647058823529001</v>
      </c>
    </row>
    <row r="1129" spans="3:18" x14ac:dyDescent="0.2">
      <c r="C1129" s="90"/>
      <c r="D1129" s="87"/>
      <c r="E1129" s="1" t="s">
        <v>22</v>
      </c>
      <c r="F1129" s="2"/>
      <c r="G1129" s="59">
        <v>17</v>
      </c>
      <c r="H1129" s="71" t="str">
        <f t="shared" si="26"/>
        <v>*</v>
      </c>
      <c r="I1129" s="11">
        <v>41.176470588234999</v>
      </c>
      <c r="J1129" s="3">
        <v>5.8823529411760003</v>
      </c>
      <c r="K1129" s="7">
        <v>0</v>
      </c>
      <c r="L1129" s="3">
        <v>29.411764705882</v>
      </c>
      <c r="M1129" s="3">
        <v>5.8823529411760003</v>
      </c>
      <c r="N1129" s="3">
        <v>11.764705882353001</v>
      </c>
      <c r="O1129" s="3">
        <v>5.8823529411760003</v>
      </c>
      <c r="P1129" s="7">
        <v>0</v>
      </c>
      <c r="Q1129" s="3">
        <v>47.058823529412003</v>
      </c>
      <c r="R1129" s="8">
        <v>29.411764705882</v>
      </c>
    </row>
    <row r="1130" spans="3:18" x14ac:dyDescent="0.2">
      <c r="C1130" s="91" t="s">
        <v>33</v>
      </c>
      <c r="D1130" s="86" t="s">
        <v>17</v>
      </c>
      <c r="E1130" s="6" t="s">
        <v>34</v>
      </c>
      <c r="F1130" s="5"/>
      <c r="G1130" s="58">
        <v>120</v>
      </c>
      <c r="H1130" s="70" t="str">
        <f t="shared" si="26"/>
        <v xml:space="preserve"> </v>
      </c>
      <c r="I1130" s="12">
        <v>76.666666666666998</v>
      </c>
      <c r="J1130" s="4">
        <v>13.333333333333</v>
      </c>
      <c r="K1130" s="4">
        <v>2.5</v>
      </c>
      <c r="L1130" s="4">
        <v>5</v>
      </c>
      <c r="M1130" s="25">
        <v>0</v>
      </c>
      <c r="N1130" s="25">
        <v>0</v>
      </c>
      <c r="O1130" s="4">
        <v>1.666666666667</v>
      </c>
      <c r="P1130" s="4">
        <v>0.83333333333299997</v>
      </c>
      <c r="Q1130" s="4">
        <v>90</v>
      </c>
      <c r="R1130" s="13">
        <v>7.5</v>
      </c>
    </row>
    <row r="1131" spans="3:18" x14ac:dyDescent="0.2">
      <c r="C1131" s="90"/>
      <c r="D1131" s="87"/>
      <c r="E1131" s="1" t="s">
        <v>35</v>
      </c>
      <c r="F1131" s="2"/>
      <c r="G1131" s="59">
        <v>932</v>
      </c>
      <c r="H1131" s="71" t="str">
        <f t="shared" si="26"/>
        <v xml:space="preserve"> </v>
      </c>
      <c r="I1131" s="11">
        <v>78.433476394850004</v>
      </c>
      <c r="J1131" s="3">
        <v>12.55364806867</v>
      </c>
      <c r="K1131" s="3">
        <v>1.931330472103</v>
      </c>
      <c r="L1131" s="3">
        <v>6.2231759656649999</v>
      </c>
      <c r="M1131" s="3">
        <v>0.32188841201700003</v>
      </c>
      <c r="N1131" s="3">
        <v>0.21459227467799999</v>
      </c>
      <c r="O1131" s="3">
        <v>0.21459227467799999</v>
      </c>
      <c r="P1131" s="3">
        <v>0.10729613733899999</v>
      </c>
      <c r="Q1131" s="3">
        <v>90.987124463518995</v>
      </c>
      <c r="R1131" s="8">
        <v>8.1545064377679992</v>
      </c>
    </row>
    <row r="1132" spans="3:18" x14ac:dyDescent="0.2">
      <c r="C1132" s="90"/>
      <c r="D1132" s="87"/>
      <c r="E1132" s="1" t="s">
        <v>36</v>
      </c>
      <c r="F1132" s="2"/>
      <c r="G1132" s="59">
        <v>854</v>
      </c>
      <c r="H1132" s="71" t="str">
        <f t="shared" si="26"/>
        <v xml:space="preserve"> </v>
      </c>
      <c r="I1132" s="11">
        <v>75.526932084308996</v>
      </c>
      <c r="J1132" s="3">
        <v>11.826697892272</v>
      </c>
      <c r="K1132" s="3">
        <v>1.7564402810299999</v>
      </c>
      <c r="L1132" s="3">
        <v>8.5480093676810007</v>
      </c>
      <c r="M1132" s="3">
        <v>0.46838407494099998</v>
      </c>
      <c r="N1132" s="3">
        <v>0.93676814988299995</v>
      </c>
      <c r="O1132" s="3">
        <v>0.70257611241200002</v>
      </c>
      <c r="P1132" s="3">
        <v>0.23419203747100001</v>
      </c>
      <c r="Q1132" s="3">
        <v>87.353629976581004</v>
      </c>
      <c r="R1132" s="8">
        <v>10.304449648712</v>
      </c>
    </row>
    <row r="1133" spans="3:18" ht="24" x14ac:dyDescent="0.2">
      <c r="C1133" s="90"/>
      <c r="D1133" s="87"/>
      <c r="E1133" s="1" t="s">
        <v>37</v>
      </c>
      <c r="F1133" s="2"/>
      <c r="G1133" s="59">
        <v>356</v>
      </c>
      <c r="H1133" s="71" t="str">
        <f t="shared" si="26"/>
        <v xml:space="preserve"> </v>
      </c>
      <c r="I1133" s="11">
        <v>67.415730337078998</v>
      </c>
      <c r="J1133" s="3">
        <v>13.202247191011001</v>
      </c>
      <c r="K1133" s="3">
        <v>1.9662921348310001</v>
      </c>
      <c r="L1133" s="3">
        <v>14.606741573034</v>
      </c>
      <c r="M1133" s="7">
        <v>0</v>
      </c>
      <c r="N1133" s="3">
        <v>2.2471910112360001</v>
      </c>
      <c r="O1133" s="3">
        <v>0.56179775280900002</v>
      </c>
      <c r="P1133" s="7">
        <v>0</v>
      </c>
      <c r="Q1133" s="3">
        <v>80.617977528089995</v>
      </c>
      <c r="R1133" s="8">
        <v>16.573033707865001</v>
      </c>
    </row>
    <row r="1134" spans="3:18" x14ac:dyDescent="0.2">
      <c r="C1134" s="90"/>
      <c r="D1134" s="87"/>
      <c r="E1134" s="1" t="s">
        <v>38</v>
      </c>
      <c r="F1134" s="2"/>
      <c r="G1134" s="59">
        <v>157</v>
      </c>
      <c r="H1134" s="71" t="str">
        <f t="shared" si="26"/>
        <v xml:space="preserve"> </v>
      </c>
      <c r="I1134" s="11">
        <v>61.783439490446</v>
      </c>
      <c r="J1134" s="3">
        <v>15.923566878980999</v>
      </c>
      <c r="K1134" s="3">
        <v>3.8216560509550002</v>
      </c>
      <c r="L1134" s="3">
        <v>11.464968152866</v>
      </c>
      <c r="M1134" s="7">
        <v>0</v>
      </c>
      <c r="N1134" s="3">
        <v>3.8216560509550002</v>
      </c>
      <c r="O1134" s="3">
        <v>2.5477707006369998</v>
      </c>
      <c r="P1134" s="3">
        <v>0.63694267515900005</v>
      </c>
      <c r="Q1134" s="3">
        <v>77.707006369427006</v>
      </c>
      <c r="R1134" s="8">
        <v>15.286624203822001</v>
      </c>
    </row>
    <row r="1135" spans="3:18" x14ac:dyDescent="0.2">
      <c r="C1135" s="90"/>
      <c r="D1135" s="87"/>
      <c r="E1135" s="1" t="s">
        <v>22</v>
      </c>
      <c r="F1135" s="2"/>
      <c r="G1135" s="59">
        <v>16</v>
      </c>
      <c r="H1135" s="71" t="str">
        <f t="shared" si="26"/>
        <v>*</v>
      </c>
      <c r="I1135" s="11">
        <v>56.25</v>
      </c>
      <c r="J1135" s="3">
        <v>6.25</v>
      </c>
      <c r="K1135" s="7">
        <v>0</v>
      </c>
      <c r="L1135" s="3">
        <v>25</v>
      </c>
      <c r="M1135" s="3">
        <v>6.25</v>
      </c>
      <c r="N1135" s="7">
        <v>0</v>
      </c>
      <c r="O1135" s="3">
        <v>6.25</v>
      </c>
      <c r="P1135" s="7">
        <v>0</v>
      </c>
      <c r="Q1135" s="3">
        <v>62.5</v>
      </c>
      <c r="R1135" s="8">
        <v>25</v>
      </c>
    </row>
    <row r="1136" spans="3:18" x14ac:dyDescent="0.2">
      <c r="C1136" s="91" t="s">
        <v>39</v>
      </c>
      <c r="D1136" s="86" t="s">
        <v>17</v>
      </c>
      <c r="E1136" s="6" t="s">
        <v>40</v>
      </c>
      <c r="F1136" s="5"/>
      <c r="G1136" s="58">
        <v>350</v>
      </c>
      <c r="H1136" s="70" t="str">
        <f t="shared" si="26"/>
        <v xml:space="preserve"> </v>
      </c>
      <c r="I1136" s="12">
        <v>76</v>
      </c>
      <c r="J1136" s="4">
        <v>16.285714285714</v>
      </c>
      <c r="K1136" s="4">
        <v>1.714285714286</v>
      </c>
      <c r="L1136" s="4">
        <v>4.5714285714290002</v>
      </c>
      <c r="M1136" s="4">
        <v>0.28571428571399998</v>
      </c>
      <c r="N1136" s="4">
        <v>0.28571428571399998</v>
      </c>
      <c r="O1136" s="4">
        <v>0.57142857142900005</v>
      </c>
      <c r="P1136" s="4">
        <v>0.28571428571399998</v>
      </c>
      <c r="Q1136" s="4">
        <v>92.285714285713993</v>
      </c>
      <c r="R1136" s="13">
        <v>6.2857142857139996</v>
      </c>
    </row>
    <row r="1137" spans="3:18" ht="24" x14ac:dyDescent="0.2">
      <c r="C1137" s="90"/>
      <c r="D1137" s="87"/>
      <c r="E1137" s="1" t="s">
        <v>41</v>
      </c>
      <c r="F1137" s="2"/>
      <c r="G1137" s="59">
        <v>1147</v>
      </c>
      <c r="H1137" s="71" t="str">
        <f t="shared" si="26"/>
        <v xml:space="preserve"> </v>
      </c>
      <c r="I1137" s="11">
        <v>75.326939843068999</v>
      </c>
      <c r="J1137" s="3">
        <v>13.077593722754999</v>
      </c>
      <c r="K1137" s="3">
        <v>2.1795989537930001</v>
      </c>
      <c r="L1137" s="3">
        <v>8.1081081081080004</v>
      </c>
      <c r="M1137" s="3">
        <v>0.52310374891</v>
      </c>
      <c r="N1137" s="3">
        <v>0.261551874455</v>
      </c>
      <c r="O1137" s="3">
        <v>0.52310374891</v>
      </c>
      <c r="P1137" s="7">
        <v>0</v>
      </c>
      <c r="Q1137" s="3">
        <v>88.404533565823996</v>
      </c>
      <c r="R1137" s="8">
        <v>10.287707061900999</v>
      </c>
    </row>
    <row r="1138" spans="3:18" x14ac:dyDescent="0.2">
      <c r="C1138" s="90"/>
      <c r="D1138" s="87"/>
      <c r="E1138" s="1" t="s">
        <v>42</v>
      </c>
      <c r="F1138" s="2"/>
      <c r="G1138" s="59">
        <v>816</v>
      </c>
      <c r="H1138" s="71" t="str">
        <f t="shared" si="26"/>
        <v xml:space="preserve"> </v>
      </c>
      <c r="I1138" s="11">
        <v>72.058823529411995</v>
      </c>
      <c r="J1138" s="3">
        <v>11.274509803921999</v>
      </c>
      <c r="K1138" s="3">
        <v>1.9607843137250001</v>
      </c>
      <c r="L1138" s="3">
        <v>11.274509803921999</v>
      </c>
      <c r="M1138" s="7">
        <v>0</v>
      </c>
      <c r="N1138" s="3">
        <v>2.3284313725489998</v>
      </c>
      <c r="O1138" s="3">
        <v>0.85784313725500005</v>
      </c>
      <c r="P1138" s="3">
        <v>0.24509803921600001</v>
      </c>
      <c r="Q1138" s="3">
        <v>83.333333333333002</v>
      </c>
      <c r="R1138" s="8">
        <v>13.235294117646999</v>
      </c>
    </row>
    <row r="1139" spans="3:18" x14ac:dyDescent="0.2">
      <c r="C1139" s="90"/>
      <c r="D1139" s="87"/>
      <c r="E1139" s="1" t="s">
        <v>43</v>
      </c>
      <c r="F1139" s="2"/>
      <c r="G1139" s="59">
        <v>78</v>
      </c>
      <c r="H1139" s="71" t="str">
        <f t="shared" si="26"/>
        <v xml:space="preserve"> </v>
      </c>
      <c r="I1139" s="11">
        <v>79.487179487179006</v>
      </c>
      <c r="J1139" s="3">
        <v>7.6923076923079998</v>
      </c>
      <c r="K1139" s="3">
        <v>1.2820512820509999</v>
      </c>
      <c r="L1139" s="3">
        <v>7.6923076923079998</v>
      </c>
      <c r="M1139" s="7">
        <v>0</v>
      </c>
      <c r="N1139" s="3">
        <v>1.2820512820509999</v>
      </c>
      <c r="O1139" s="3">
        <v>1.2820512820509999</v>
      </c>
      <c r="P1139" s="3">
        <v>1.2820512820509999</v>
      </c>
      <c r="Q1139" s="3">
        <v>87.179487179486998</v>
      </c>
      <c r="R1139" s="8">
        <v>8.9743589743589993</v>
      </c>
    </row>
    <row r="1140" spans="3:18" x14ac:dyDescent="0.2">
      <c r="C1140" s="90"/>
      <c r="D1140" s="87"/>
      <c r="E1140" s="1" t="s">
        <v>22</v>
      </c>
      <c r="F1140" s="2"/>
      <c r="G1140" s="59">
        <v>44</v>
      </c>
      <c r="H1140" s="71" t="str">
        <f t="shared" si="26"/>
        <v>*</v>
      </c>
      <c r="I1140" s="11">
        <v>77.272727272726996</v>
      </c>
      <c r="J1140" s="3">
        <v>4.5454545454549997</v>
      </c>
      <c r="K1140" s="3">
        <v>2.2727272727269998</v>
      </c>
      <c r="L1140" s="3">
        <v>9.0909090909089993</v>
      </c>
      <c r="M1140" s="3">
        <v>2.2727272727269998</v>
      </c>
      <c r="N1140" s="7">
        <v>0</v>
      </c>
      <c r="O1140" s="3">
        <v>2.2727272727269998</v>
      </c>
      <c r="P1140" s="3">
        <v>2.2727272727269998</v>
      </c>
      <c r="Q1140" s="3">
        <v>81.818181818181998</v>
      </c>
      <c r="R1140" s="8">
        <v>11.363636363635999</v>
      </c>
    </row>
    <row r="1141" spans="3:18" x14ac:dyDescent="0.2">
      <c r="C1141" s="91" t="s">
        <v>44</v>
      </c>
      <c r="D1141" s="86" t="s">
        <v>17</v>
      </c>
      <c r="E1141" s="6" t="s">
        <v>45</v>
      </c>
      <c r="F1141" s="5"/>
      <c r="G1141" s="58">
        <v>1358</v>
      </c>
      <c r="H1141" s="70" t="str">
        <f t="shared" si="26"/>
        <v xml:space="preserve"> </v>
      </c>
      <c r="I1141" s="12">
        <v>75.184094256259002</v>
      </c>
      <c r="J1141" s="4">
        <v>14.285714285714</v>
      </c>
      <c r="K1141" s="4">
        <v>1.7673048600879999</v>
      </c>
      <c r="L1141" s="4">
        <v>8.0265095729010003</v>
      </c>
      <c r="M1141" s="4">
        <v>0.368188512518</v>
      </c>
      <c r="N1141" s="25">
        <v>0</v>
      </c>
      <c r="O1141" s="4">
        <v>0.294550810015</v>
      </c>
      <c r="P1141" s="4">
        <v>7.3637702503999994E-2</v>
      </c>
      <c r="Q1141" s="4">
        <v>89.469808541972995</v>
      </c>
      <c r="R1141" s="13">
        <v>9.7938144329900005</v>
      </c>
    </row>
    <row r="1142" spans="3:18" x14ac:dyDescent="0.2">
      <c r="C1142" s="90"/>
      <c r="D1142" s="87"/>
      <c r="E1142" s="1" t="s">
        <v>46</v>
      </c>
      <c r="F1142" s="2"/>
      <c r="G1142" s="59">
        <v>735</v>
      </c>
      <c r="H1142" s="71" t="str">
        <f t="shared" si="26"/>
        <v xml:space="preserve"> </v>
      </c>
      <c r="I1142" s="11">
        <v>76.734693877550995</v>
      </c>
      <c r="J1142" s="3">
        <v>10.612244897959</v>
      </c>
      <c r="K1142" s="3">
        <v>2.1768707482990002</v>
      </c>
      <c r="L1142" s="3">
        <v>8.2993197278909996</v>
      </c>
      <c r="M1142" s="3">
        <v>0.408163265306</v>
      </c>
      <c r="N1142" s="3">
        <v>0.54421768707499996</v>
      </c>
      <c r="O1142" s="3">
        <v>0.95238095238099996</v>
      </c>
      <c r="P1142" s="3">
        <v>0.27210884353699999</v>
      </c>
      <c r="Q1142" s="3">
        <v>87.346938775509997</v>
      </c>
      <c r="R1142" s="8">
        <v>10.47619047619</v>
      </c>
    </row>
    <row r="1143" spans="3:18" x14ac:dyDescent="0.2">
      <c r="C1143" s="90"/>
      <c r="D1143" s="87"/>
      <c r="E1143" s="1" t="s">
        <v>47</v>
      </c>
      <c r="F1143" s="2"/>
      <c r="G1143" s="59">
        <v>177</v>
      </c>
      <c r="H1143" s="71" t="str">
        <f t="shared" si="26"/>
        <v xml:space="preserve"> </v>
      </c>
      <c r="I1143" s="11">
        <v>69.491525423729001</v>
      </c>
      <c r="J1143" s="3">
        <v>11.864406779661</v>
      </c>
      <c r="K1143" s="3">
        <v>1.6949152542370001</v>
      </c>
      <c r="L1143" s="3">
        <v>14.124293785311</v>
      </c>
      <c r="M1143" s="7">
        <v>0</v>
      </c>
      <c r="N1143" s="3">
        <v>2.25988700565</v>
      </c>
      <c r="O1143" s="3">
        <v>0.56497175141199996</v>
      </c>
      <c r="P1143" s="7">
        <v>0</v>
      </c>
      <c r="Q1143" s="3">
        <v>81.355932203389997</v>
      </c>
      <c r="R1143" s="8">
        <v>15.819209039547999</v>
      </c>
    </row>
    <row r="1144" spans="3:18" x14ac:dyDescent="0.2">
      <c r="C1144" s="90"/>
      <c r="D1144" s="87"/>
      <c r="E1144" s="1" t="s">
        <v>48</v>
      </c>
      <c r="F1144" s="2"/>
      <c r="G1144" s="59">
        <v>128</v>
      </c>
      <c r="H1144" s="71" t="str">
        <f t="shared" si="26"/>
        <v xml:space="preserve"> </v>
      </c>
      <c r="I1144" s="11">
        <v>62.5</v>
      </c>
      <c r="J1144" s="3">
        <v>7.8125</v>
      </c>
      <c r="K1144" s="3">
        <v>3.90625</v>
      </c>
      <c r="L1144" s="3">
        <v>9.375</v>
      </c>
      <c r="M1144" s="7">
        <v>0</v>
      </c>
      <c r="N1144" s="3">
        <v>12.5</v>
      </c>
      <c r="O1144" s="3">
        <v>3.90625</v>
      </c>
      <c r="P1144" s="7">
        <v>0</v>
      </c>
      <c r="Q1144" s="3">
        <v>70.3125</v>
      </c>
      <c r="R1144" s="8">
        <v>13.28125</v>
      </c>
    </row>
    <row r="1145" spans="3:18" x14ac:dyDescent="0.2">
      <c r="C1145" s="90"/>
      <c r="D1145" s="87"/>
      <c r="E1145" s="1" t="s">
        <v>22</v>
      </c>
      <c r="F1145" s="2"/>
      <c r="G1145" s="59">
        <v>37</v>
      </c>
      <c r="H1145" s="71" t="str">
        <f t="shared" si="26"/>
        <v>*</v>
      </c>
      <c r="I1145" s="11">
        <v>70.270270270270004</v>
      </c>
      <c r="J1145" s="3">
        <v>10.810810810811001</v>
      </c>
      <c r="K1145" s="3">
        <v>2.7027027027030002</v>
      </c>
      <c r="L1145" s="3">
        <v>10.810810810811001</v>
      </c>
      <c r="M1145" s="7">
        <v>0</v>
      </c>
      <c r="N1145" s="7">
        <v>0</v>
      </c>
      <c r="O1145" s="7">
        <v>0</v>
      </c>
      <c r="P1145" s="3">
        <v>5.4054054054050003</v>
      </c>
      <c r="Q1145" s="3">
        <v>81.081081081080995</v>
      </c>
      <c r="R1145" s="8">
        <v>13.513513513514001</v>
      </c>
    </row>
    <row r="1146" spans="3:18" ht="24" x14ac:dyDescent="0.2">
      <c r="C1146" s="91" t="s">
        <v>49</v>
      </c>
      <c r="D1146" s="86" t="s">
        <v>17</v>
      </c>
      <c r="E1146" s="6" t="s">
        <v>50</v>
      </c>
      <c r="F1146" s="5"/>
      <c r="G1146" s="58">
        <v>141</v>
      </c>
      <c r="H1146" s="70" t="str">
        <f t="shared" si="26"/>
        <v xml:space="preserve"> </v>
      </c>
      <c r="I1146" s="12">
        <v>78.723404255318997</v>
      </c>
      <c r="J1146" s="4">
        <v>14.184397163121</v>
      </c>
      <c r="K1146" s="4">
        <v>0.70921985815599997</v>
      </c>
      <c r="L1146" s="4">
        <v>6.3829787234040003</v>
      </c>
      <c r="M1146" s="25">
        <v>0</v>
      </c>
      <c r="N1146" s="25">
        <v>0</v>
      </c>
      <c r="O1146" s="25">
        <v>0</v>
      </c>
      <c r="P1146" s="25">
        <v>0</v>
      </c>
      <c r="Q1146" s="4">
        <v>92.907801418440002</v>
      </c>
      <c r="R1146" s="13">
        <v>7.0921985815599999</v>
      </c>
    </row>
    <row r="1147" spans="3:18" ht="36" x14ac:dyDescent="0.2">
      <c r="C1147" s="90"/>
      <c r="D1147" s="87"/>
      <c r="E1147" s="1" t="s">
        <v>51</v>
      </c>
      <c r="F1147" s="2"/>
      <c r="G1147" s="59">
        <v>349</v>
      </c>
      <c r="H1147" s="71" t="str">
        <f t="shared" si="26"/>
        <v xml:space="preserve"> </v>
      </c>
      <c r="I1147" s="11">
        <v>71.060171919770994</v>
      </c>
      <c r="J1147" s="3">
        <v>20.057306590258001</v>
      </c>
      <c r="K1147" s="3">
        <v>1.7191977077359999</v>
      </c>
      <c r="L1147" s="3">
        <v>6.303724928367</v>
      </c>
      <c r="M1147" s="3">
        <v>0.85959885386799995</v>
      </c>
      <c r="N1147" s="7">
        <v>0</v>
      </c>
      <c r="O1147" s="7">
        <v>0</v>
      </c>
      <c r="P1147" s="7">
        <v>0</v>
      </c>
      <c r="Q1147" s="3">
        <v>91.117478510029002</v>
      </c>
      <c r="R1147" s="8">
        <v>8.0229226361030008</v>
      </c>
    </row>
    <row r="1148" spans="3:18" ht="48" x14ac:dyDescent="0.2">
      <c r="C1148" s="90"/>
      <c r="D1148" s="87"/>
      <c r="E1148" s="1" t="s">
        <v>52</v>
      </c>
      <c r="F1148" s="2"/>
      <c r="G1148" s="59">
        <v>1860</v>
      </c>
      <c r="H1148" s="71" t="str">
        <f t="shared" si="26"/>
        <v xml:space="preserve"> </v>
      </c>
      <c r="I1148" s="11">
        <v>74.731182795698999</v>
      </c>
      <c r="J1148" s="3">
        <v>13.763440860215001</v>
      </c>
      <c r="K1148" s="3">
        <v>1.827956989247</v>
      </c>
      <c r="L1148" s="3">
        <v>8.1182795698919996</v>
      </c>
      <c r="M1148" s="3">
        <v>0.43010752688199999</v>
      </c>
      <c r="N1148" s="3">
        <v>0.32258064516099999</v>
      </c>
      <c r="O1148" s="3">
        <v>0.59139784946200002</v>
      </c>
      <c r="P1148" s="3">
        <v>0.215053763441</v>
      </c>
      <c r="Q1148" s="3">
        <v>88.494623655913998</v>
      </c>
      <c r="R1148" s="8">
        <v>9.9462365591400008</v>
      </c>
    </row>
    <row r="1149" spans="3:18" ht="24" x14ac:dyDescent="0.2">
      <c r="C1149" s="90"/>
      <c r="D1149" s="87"/>
      <c r="E1149" s="1" t="s">
        <v>53</v>
      </c>
      <c r="F1149" s="2"/>
      <c r="G1149" s="59">
        <v>719</v>
      </c>
      <c r="H1149" s="71" t="str">
        <f t="shared" si="26"/>
        <v xml:space="preserve"> </v>
      </c>
      <c r="I1149" s="11">
        <v>69.958275382476003</v>
      </c>
      <c r="J1149" s="3">
        <v>20.166898470096999</v>
      </c>
      <c r="K1149" s="3">
        <v>1.25173852573</v>
      </c>
      <c r="L1149" s="3">
        <v>7.6495132127960002</v>
      </c>
      <c r="M1149" s="3">
        <v>0.695410292072</v>
      </c>
      <c r="N1149" s="7">
        <v>0</v>
      </c>
      <c r="O1149" s="3">
        <v>0.13908205841400001</v>
      </c>
      <c r="P1149" s="3">
        <v>0.13908205841400001</v>
      </c>
      <c r="Q1149" s="3">
        <v>90.125173852572999</v>
      </c>
      <c r="R1149" s="8">
        <v>8.9012517385259997</v>
      </c>
    </row>
    <row r="1150" spans="3:18" ht="48" x14ac:dyDescent="0.2">
      <c r="C1150" s="90"/>
      <c r="D1150" s="87"/>
      <c r="E1150" s="1" t="s">
        <v>54</v>
      </c>
      <c r="F1150" s="2"/>
      <c r="G1150" s="59">
        <v>404</v>
      </c>
      <c r="H1150" s="71" t="str">
        <f t="shared" si="26"/>
        <v xml:space="preserve"> </v>
      </c>
      <c r="I1150" s="11">
        <v>67.821782178218001</v>
      </c>
      <c r="J1150" s="3">
        <v>22.524752475248</v>
      </c>
      <c r="K1150" s="3">
        <v>1.485148514851</v>
      </c>
      <c r="L1150" s="3">
        <v>7.1782178217819999</v>
      </c>
      <c r="M1150" s="3">
        <v>0.49504950495</v>
      </c>
      <c r="N1150" s="7">
        <v>0</v>
      </c>
      <c r="O1150" s="3">
        <v>0.247524752475</v>
      </c>
      <c r="P1150" s="3">
        <v>0.247524752475</v>
      </c>
      <c r="Q1150" s="3">
        <v>90.346534653465</v>
      </c>
      <c r="R1150" s="8">
        <v>8.6633663366340006</v>
      </c>
    </row>
    <row r="1151" spans="3:18" ht="36" x14ac:dyDescent="0.2">
      <c r="C1151" s="90"/>
      <c r="D1151" s="87"/>
      <c r="E1151" s="1" t="s">
        <v>55</v>
      </c>
      <c r="F1151" s="2"/>
      <c r="G1151" s="59">
        <v>41</v>
      </c>
      <c r="H1151" s="71" t="str">
        <f t="shared" si="26"/>
        <v>*</v>
      </c>
      <c r="I1151" s="11">
        <v>60.975609756098002</v>
      </c>
      <c r="J1151" s="3">
        <v>26.829268292683</v>
      </c>
      <c r="K1151" s="7">
        <v>0</v>
      </c>
      <c r="L1151" s="3">
        <v>9.7560975609760003</v>
      </c>
      <c r="M1151" s="3">
        <v>2.4390243902440001</v>
      </c>
      <c r="N1151" s="7">
        <v>0</v>
      </c>
      <c r="O1151" s="7">
        <v>0</v>
      </c>
      <c r="P1151" s="7">
        <v>0</v>
      </c>
      <c r="Q1151" s="3">
        <v>87.804878048779997</v>
      </c>
      <c r="R1151" s="8">
        <v>9.7560975609760003</v>
      </c>
    </row>
    <row r="1152" spans="3:18" ht="36" x14ac:dyDescent="0.2">
      <c r="C1152" s="90"/>
      <c r="D1152" s="87"/>
      <c r="E1152" s="1" t="s">
        <v>56</v>
      </c>
      <c r="F1152" s="2"/>
      <c r="G1152" s="59">
        <v>168</v>
      </c>
      <c r="H1152" s="71" t="str">
        <f t="shared" si="26"/>
        <v xml:space="preserve"> </v>
      </c>
      <c r="I1152" s="11">
        <v>62.5</v>
      </c>
      <c r="J1152" s="3">
        <v>25</v>
      </c>
      <c r="K1152" s="3">
        <v>2.3809523809519999</v>
      </c>
      <c r="L1152" s="3">
        <v>8.333333333333</v>
      </c>
      <c r="M1152" s="3">
        <v>1.190476190476</v>
      </c>
      <c r="N1152" s="7">
        <v>0</v>
      </c>
      <c r="O1152" s="7">
        <v>0</v>
      </c>
      <c r="P1152" s="3">
        <v>0.59523809523799998</v>
      </c>
      <c r="Q1152" s="3">
        <v>87.5</v>
      </c>
      <c r="R1152" s="8">
        <v>10.714285714286</v>
      </c>
    </row>
    <row r="1153" spans="3:18" ht="36" x14ac:dyDescent="0.2">
      <c r="C1153" s="90"/>
      <c r="D1153" s="87"/>
      <c r="E1153" s="1" t="s">
        <v>57</v>
      </c>
      <c r="F1153" s="2"/>
      <c r="G1153" s="59">
        <v>146</v>
      </c>
      <c r="H1153" s="71" t="str">
        <f t="shared" si="26"/>
        <v xml:space="preserve"> </v>
      </c>
      <c r="I1153" s="11">
        <v>67.123287671233001</v>
      </c>
      <c r="J1153" s="3">
        <v>23.972602739726</v>
      </c>
      <c r="K1153" s="3">
        <v>2.054794520548</v>
      </c>
      <c r="L1153" s="3">
        <v>6.1643835616439997</v>
      </c>
      <c r="M1153" s="3">
        <v>0.68493150684899995</v>
      </c>
      <c r="N1153" s="7">
        <v>0</v>
      </c>
      <c r="O1153" s="7">
        <v>0</v>
      </c>
      <c r="P1153" s="7">
        <v>0</v>
      </c>
      <c r="Q1153" s="3">
        <v>91.095890410959001</v>
      </c>
      <c r="R1153" s="8">
        <v>8.2191780821920002</v>
      </c>
    </row>
    <row r="1154" spans="3:18" x14ac:dyDescent="0.2">
      <c r="C1154" s="90"/>
      <c r="D1154" s="87"/>
      <c r="E1154" s="1" t="s">
        <v>58</v>
      </c>
      <c r="F1154" s="2"/>
      <c r="G1154" s="59">
        <v>364</v>
      </c>
      <c r="H1154" s="71" t="str">
        <f t="shared" si="26"/>
        <v xml:space="preserve"> </v>
      </c>
      <c r="I1154" s="11">
        <v>73.626373626374004</v>
      </c>
      <c r="J1154" s="3">
        <v>8.2417582417579993</v>
      </c>
      <c r="K1154" s="3">
        <v>1.923076923077</v>
      </c>
      <c r="L1154" s="3">
        <v>9.8901098901100006</v>
      </c>
      <c r="M1154" s="7">
        <v>0</v>
      </c>
      <c r="N1154" s="3">
        <v>4.9450549450550003</v>
      </c>
      <c r="O1154" s="3">
        <v>1.3736263736259999</v>
      </c>
      <c r="P1154" s="7">
        <v>0</v>
      </c>
      <c r="Q1154" s="3">
        <v>81.868131868131996</v>
      </c>
      <c r="R1154" s="8">
        <v>11.813186813187</v>
      </c>
    </row>
    <row r="1155" spans="3:18" x14ac:dyDescent="0.2">
      <c r="C1155" s="90"/>
      <c r="D1155" s="87"/>
      <c r="E1155" s="1" t="s">
        <v>22</v>
      </c>
      <c r="F1155" s="2"/>
      <c r="G1155" s="59">
        <v>134</v>
      </c>
      <c r="H1155" s="71" t="str">
        <f t="shared" si="26"/>
        <v xml:space="preserve"> </v>
      </c>
      <c r="I1155" s="11">
        <v>73.134328358209004</v>
      </c>
      <c r="J1155" s="3">
        <v>7.4626865671639999</v>
      </c>
      <c r="K1155" s="3">
        <v>5.9701492537309999</v>
      </c>
      <c r="L1155" s="3">
        <v>11.940298507463</v>
      </c>
      <c r="M1155" s="7">
        <v>0</v>
      </c>
      <c r="N1155" s="7">
        <v>0</v>
      </c>
      <c r="O1155" s="3">
        <v>0.74626865671599996</v>
      </c>
      <c r="P1155" s="3">
        <v>0.74626865671599996</v>
      </c>
      <c r="Q1155" s="3">
        <v>80.597014925373003</v>
      </c>
      <c r="R1155" s="8">
        <v>17.910447761194</v>
      </c>
    </row>
    <row r="1156" spans="3:18" ht="24" x14ac:dyDescent="0.2">
      <c r="C1156" s="90"/>
      <c r="D1156" s="87"/>
      <c r="E1156" s="1" t="s">
        <v>59</v>
      </c>
      <c r="F1156" s="2"/>
      <c r="G1156" s="59">
        <v>1920</v>
      </c>
      <c r="H1156" s="71" t="str">
        <f t="shared" si="26"/>
        <v xml:space="preserve"> </v>
      </c>
      <c r="I1156" s="11">
        <v>74.53125</v>
      </c>
      <c r="J1156" s="3">
        <v>13.90625</v>
      </c>
      <c r="K1156" s="3">
        <v>1.770833333333</v>
      </c>
      <c r="L1156" s="3">
        <v>8.28125</v>
      </c>
      <c r="M1156" s="3">
        <v>0.41666666666699997</v>
      </c>
      <c r="N1156" s="3">
        <v>0.3125</v>
      </c>
      <c r="O1156" s="3">
        <v>0.57291666666700003</v>
      </c>
      <c r="P1156" s="3">
        <v>0.208333333333</v>
      </c>
      <c r="Q1156" s="3">
        <v>88.4375</v>
      </c>
      <c r="R1156" s="8">
        <v>10.052083333333</v>
      </c>
    </row>
    <row r="1157" spans="3:18" ht="24" x14ac:dyDescent="0.2">
      <c r="C1157" s="90"/>
      <c r="D1157" s="87"/>
      <c r="E1157" s="1" t="s">
        <v>60</v>
      </c>
      <c r="F1157" s="2"/>
      <c r="G1157" s="59">
        <v>479</v>
      </c>
      <c r="H1157" s="71" t="str">
        <f t="shared" si="26"/>
        <v xml:space="preserve"> </v>
      </c>
      <c r="I1157" s="11">
        <v>68.475991649269005</v>
      </c>
      <c r="J1157" s="3">
        <v>21.920668058455</v>
      </c>
      <c r="K1157" s="3">
        <v>1.25260960334</v>
      </c>
      <c r="L1157" s="3">
        <v>7.0981210855950003</v>
      </c>
      <c r="M1157" s="3">
        <v>0.83507306889400001</v>
      </c>
      <c r="N1157" s="7">
        <v>0</v>
      </c>
      <c r="O1157" s="3">
        <v>0.20876826722299999</v>
      </c>
      <c r="P1157" s="3">
        <v>0.20876826722299999</v>
      </c>
      <c r="Q1157" s="3">
        <v>90.396659707723998</v>
      </c>
      <c r="R1157" s="8">
        <v>8.3507306889350001</v>
      </c>
    </row>
    <row r="1158" spans="3:18" ht="24" x14ac:dyDescent="0.2">
      <c r="C1158" s="91" t="s">
        <v>61</v>
      </c>
      <c r="D1158" s="86" t="s">
        <v>17</v>
      </c>
      <c r="E1158" s="6" t="s">
        <v>62</v>
      </c>
      <c r="F1158" s="5"/>
      <c r="G1158" s="58">
        <v>354</v>
      </c>
      <c r="H1158" s="70" t="str">
        <f t="shared" si="26"/>
        <v xml:space="preserve"> </v>
      </c>
      <c r="I1158" s="12">
        <v>77.118644067797007</v>
      </c>
      <c r="J1158" s="4">
        <v>15.254237288136</v>
      </c>
      <c r="K1158" s="4">
        <v>1.977401129944</v>
      </c>
      <c r="L1158" s="4">
        <v>4.5197740112989999</v>
      </c>
      <c r="M1158" s="4">
        <v>0.28248587570599998</v>
      </c>
      <c r="N1158" s="4">
        <v>0.56497175141199996</v>
      </c>
      <c r="O1158" s="4">
        <v>0.28248587570599998</v>
      </c>
      <c r="P1158" s="25">
        <v>0</v>
      </c>
      <c r="Q1158" s="4">
        <v>92.372881355931995</v>
      </c>
      <c r="R1158" s="13">
        <v>6.4971751412429999</v>
      </c>
    </row>
    <row r="1159" spans="3:18" ht="24" x14ac:dyDescent="0.2">
      <c r="C1159" s="90"/>
      <c r="D1159" s="87"/>
      <c r="E1159" s="1" t="s">
        <v>63</v>
      </c>
      <c r="F1159" s="2"/>
      <c r="G1159" s="59">
        <v>645</v>
      </c>
      <c r="H1159" s="71" t="str">
        <f t="shared" si="26"/>
        <v xml:space="preserve"> </v>
      </c>
      <c r="I1159" s="11">
        <v>76.744186046511999</v>
      </c>
      <c r="J1159" s="3">
        <v>14.728682170542999</v>
      </c>
      <c r="K1159" s="3">
        <v>1.0852713178290001</v>
      </c>
      <c r="L1159" s="3">
        <v>6.0465116279069999</v>
      </c>
      <c r="M1159" s="3">
        <v>0.46511627907000003</v>
      </c>
      <c r="N1159" s="3">
        <v>0.15503875969</v>
      </c>
      <c r="O1159" s="3">
        <v>0.62015503876</v>
      </c>
      <c r="P1159" s="3">
        <v>0.15503875969</v>
      </c>
      <c r="Q1159" s="3">
        <v>91.472868217054</v>
      </c>
      <c r="R1159" s="8">
        <v>7.131782945736</v>
      </c>
    </row>
    <row r="1160" spans="3:18" ht="36" x14ac:dyDescent="0.2">
      <c r="C1160" s="90"/>
      <c r="D1160" s="87"/>
      <c r="E1160" s="1" t="s">
        <v>64</v>
      </c>
      <c r="F1160" s="2"/>
      <c r="G1160" s="59">
        <v>166</v>
      </c>
      <c r="H1160" s="71" t="str">
        <f t="shared" si="26"/>
        <v xml:space="preserve"> </v>
      </c>
      <c r="I1160" s="11">
        <v>83.132530120482002</v>
      </c>
      <c r="J1160" s="3">
        <v>10.240963855422001</v>
      </c>
      <c r="K1160" s="3">
        <v>0.60240963855399998</v>
      </c>
      <c r="L1160" s="3">
        <v>6.0240963855420002</v>
      </c>
      <c r="M1160" s="7">
        <v>0</v>
      </c>
      <c r="N1160" s="7">
        <v>0</v>
      </c>
      <c r="O1160" s="7">
        <v>0</v>
      </c>
      <c r="P1160" s="7">
        <v>0</v>
      </c>
      <c r="Q1160" s="3">
        <v>93.373493975903997</v>
      </c>
      <c r="R1160" s="8">
        <v>6.6265060240959999</v>
      </c>
    </row>
    <row r="1161" spans="3:18" ht="36" x14ac:dyDescent="0.2">
      <c r="C1161" s="90"/>
      <c r="D1161" s="87"/>
      <c r="E1161" s="1" t="s">
        <v>65</v>
      </c>
      <c r="F1161" s="2"/>
      <c r="G1161" s="59">
        <v>110</v>
      </c>
      <c r="H1161" s="71" t="str">
        <f t="shared" si="26"/>
        <v xml:space="preserve"> </v>
      </c>
      <c r="I1161" s="11">
        <v>76.363636363636004</v>
      </c>
      <c r="J1161" s="3">
        <v>19.090909090909001</v>
      </c>
      <c r="K1161" s="7">
        <v>0</v>
      </c>
      <c r="L1161" s="3">
        <v>2.7272727272730002</v>
      </c>
      <c r="M1161" s="3">
        <v>0.90909090909099999</v>
      </c>
      <c r="N1161" s="7">
        <v>0</v>
      </c>
      <c r="O1161" s="3">
        <v>0.90909090909099999</v>
      </c>
      <c r="P1161" s="7">
        <v>0</v>
      </c>
      <c r="Q1161" s="3">
        <v>95.454545454544999</v>
      </c>
      <c r="R1161" s="8">
        <v>2.7272727272730002</v>
      </c>
    </row>
    <row r="1162" spans="3:18" ht="36" x14ac:dyDescent="0.2">
      <c r="C1162" s="90"/>
      <c r="D1162" s="87"/>
      <c r="E1162" s="1" t="s">
        <v>66</v>
      </c>
      <c r="F1162" s="2"/>
      <c r="G1162" s="59">
        <v>239</v>
      </c>
      <c r="H1162" s="71" t="str">
        <f t="shared" si="26"/>
        <v xml:space="preserve"> </v>
      </c>
      <c r="I1162" s="11">
        <v>90.794979079498006</v>
      </c>
      <c r="J1162" s="3">
        <v>5.439330543933</v>
      </c>
      <c r="K1162" s="3">
        <v>0.836820083682</v>
      </c>
      <c r="L1162" s="3">
        <v>2.5104602510460001</v>
      </c>
      <c r="M1162" s="3">
        <v>0.418410041841</v>
      </c>
      <c r="N1162" s="7">
        <v>0</v>
      </c>
      <c r="O1162" s="7">
        <v>0</v>
      </c>
      <c r="P1162" s="7">
        <v>0</v>
      </c>
      <c r="Q1162" s="3">
        <v>96.234309623431002</v>
      </c>
      <c r="R1162" s="8">
        <v>3.347280334728</v>
      </c>
    </row>
    <row r="1163" spans="3:18" ht="24" x14ac:dyDescent="0.2">
      <c r="C1163" s="90"/>
      <c r="D1163" s="87"/>
      <c r="E1163" s="1" t="s">
        <v>67</v>
      </c>
      <c r="F1163" s="2"/>
      <c r="G1163" s="59">
        <v>143</v>
      </c>
      <c r="H1163" s="71" t="str">
        <f t="shared" si="26"/>
        <v xml:space="preserve"> </v>
      </c>
      <c r="I1163" s="11">
        <v>88.811188811188998</v>
      </c>
      <c r="J1163" s="3">
        <v>9.0909090909089993</v>
      </c>
      <c r="K1163" s="7">
        <v>0</v>
      </c>
      <c r="L1163" s="3">
        <v>2.0979020979020002</v>
      </c>
      <c r="M1163" s="7">
        <v>0</v>
      </c>
      <c r="N1163" s="7">
        <v>0</v>
      </c>
      <c r="O1163" s="7">
        <v>0</v>
      </c>
      <c r="P1163" s="7">
        <v>0</v>
      </c>
      <c r="Q1163" s="3">
        <v>97.902097902098006</v>
      </c>
      <c r="R1163" s="8">
        <v>2.0979020979020002</v>
      </c>
    </row>
    <row r="1164" spans="3:18" ht="24" x14ac:dyDescent="0.2">
      <c r="C1164" s="90"/>
      <c r="D1164" s="87"/>
      <c r="E1164" s="1" t="s">
        <v>68</v>
      </c>
      <c r="F1164" s="2"/>
      <c r="G1164" s="59">
        <v>56</v>
      </c>
      <c r="H1164" s="71" t="str">
        <f t="shared" si="26"/>
        <v xml:space="preserve"> </v>
      </c>
      <c r="I1164" s="11">
        <v>83.928571428571004</v>
      </c>
      <c r="J1164" s="3">
        <v>14.285714285714</v>
      </c>
      <c r="K1164" s="7">
        <v>0</v>
      </c>
      <c r="L1164" s="7">
        <v>0</v>
      </c>
      <c r="M1164" s="7">
        <v>0</v>
      </c>
      <c r="N1164" s="3">
        <v>1.785714285714</v>
      </c>
      <c r="O1164" s="7">
        <v>0</v>
      </c>
      <c r="P1164" s="7">
        <v>0</v>
      </c>
      <c r="Q1164" s="3">
        <v>98.214285714286007</v>
      </c>
      <c r="R1164" s="14">
        <v>0</v>
      </c>
    </row>
    <row r="1165" spans="3:18" ht="24" x14ac:dyDescent="0.2">
      <c r="C1165" s="90"/>
      <c r="D1165" s="87"/>
      <c r="E1165" s="1" t="s">
        <v>69</v>
      </c>
      <c r="F1165" s="2"/>
      <c r="G1165" s="59">
        <v>51</v>
      </c>
      <c r="H1165" s="71" t="str">
        <f t="shared" si="26"/>
        <v xml:space="preserve"> </v>
      </c>
      <c r="I1165" s="11">
        <v>82.352941176471006</v>
      </c>
      <c r="J1165" s="3">
        <v>15.686274509804001</v>
      </c>
      <c r="K1165" s="7">
        <v>0</v>
      </c>
      <c r="L1165" s="3">
        <v>1.9607843137250001</v>
      </c>
      <c r="M1165" s="7">
        <v>0</v>
      </c>
      <c r="N1165" s="7">
        <v>0</v>
      </c>
      <c r="O1165" s="7">
        <v>0</v>
      </c>
      <c r="P1165" s="7">
        <v>0</v>
      </c>
      <c r="Q1165" s="3">
        <v>98.039215686275</v>
      </c>
      <c r="R1165" s="8">
        <v>1.9607843137250001</v>
      </c>
    </row>
    <row r="1166" spans="3:18" ht="24" x14ac:dyDescent="0.2">
      <c r="C1166" s="90"/>
      <c r="D1166" s="87"/>
      <c r="E1166" s="1" t="s">
        <v>70</v>
      </c>
      <c r="F1166" s="2"/>
      <c r="G1166" s="59">
        <v>312</v>
      </c>
      <c r="H1166" s="71" t="str">
        <f t="shared" si="26"/>
        <v xml:space="preserve"> </v>
      </c>
      <c r="I1166" s="11">
        <v>88.782051282051</v>
      </c>
      <c r="J1166" s="3">
        <v>5.1282051282049999</v>
      </c>
      <c r="K1166" s="3">
        <v>1.6025641025640001</v>
      </c>
      <c r="L1166" s="3">
        <v>3.5256410256409998</v>
      </c>
      <c r="M1166" s="3">
        <v>0.96153846153800004</v>
      </c>
      <c r="N1166" s="7">
        <v>0</v>
      </c>
      <c r="O1166" s="7">
        <v>0</v>
      </c>
      <c r="P1166" s="7">
        <v>0</v>
      </c>
      <c r="Q1166" s="3">
        <v>93.910256410255997</v>
      </c>
      <c r="R1166" s="8">
        <v>5.1282051282049999</v>
      </c>
    </row>
    <row r="1167" spans="3:18" x14ac:dyDescent="0.2">
      <c r="C1167" s="90"/>
      <c r="D1167" s="87"/>
      <c r="E1167" s="1" t="s">
        <v>32</v>
      </c>
      <c r="F1167" s="2"/>
      <c r="G1167" s="59">
        <v>51</v>
      </c>
      <c r="H1167" s="71" t="str">
        <f t="shared" si="26"/>
        <v xml:space="preserve"> </v>
      </c>
      <c r="I1167" s="11">
        <v>66.666666666666998</v>
      </c>
      <c r="J1167" s="3">
        <v>19.607843137254999</v>
      </c>
      <c r="K1167" s="7">
        <v>0</v>
      </c>
      <c r="L1167" s="3">
        <v>11.764705882353001</v>
      </c>
      <c r="M1167" s="3">
        <v>1.9607843137250001</v>
      </c>
      <c r="N1167" s="7">
        <v>0</v>
      </c>
      <c r="O1167" s="7">
        <v>0</v>
      </c>
      <c r="P1167" s="7">
        <v>0</v>
      </c>
      <c r="Q1167" s="3">
        <v>86.274509803922001</v>
      </c>
      <c r="R1167" s="8">
        <v>11.764705882353001</v>
      </c>
    </row>
    <row r="1168" spans="3:18" ht="24" x14ac:dyDescent="0.2">
      <c r="C1168" s="90"/>
      <c r="D1168" s="87"/>
      <c r="E1168" s="1" t="s">
        <v>71</v>
      </c>
      <c r="F1168" s="2"/>
      <c r="G1168" s="59">
        <v>1237</v>
      </c>
      <c r="H1168" s="71" t="str">
        <f t="shared" si="26"/>
        <v xml:space="preserve"> </v>
      </c>
      <c r="I1168" s="11">
        <v>78.658043654002</v>
      </c>
      <c r="J1168" s="3">
        <v>12.934518997574999</v>
      </c>
      <c r="K1168" s="3">
        <v>1.212611156023</v>
      </c>
      <c r="L1168" s="3">
        <v>5.9013742926430002</v>
      </c>
      <c r="M1168" s="3">
        <v>0.48504446240900001</v>
      </c>
      <c r="N1168" s="3">
        <v>0.32336297493900001</v>
      </c>
      <c r="O1168" s="3">
        <v>0.40420371867400001</v>
      </c>
      <c r="P1168" s="3">
        <v>8.0840743734999998E-2</v>
      </c>
      <c r="Q1168" s="3">
        <v>91.592562651576003</v>
      </c>
      <c r="R1168" s="8">
        <v>7.1139854486659999</v>
      </c>
    </row>
    <row r="1169" spans="3:18" ht="24" x14ac:dyDescent="0.2">
      <c r="C1169" s="90"/>
      <c r="D1169" s="87"/>
      <c r="E1169" s="1" t="s">
        <v>72</v>
      </c>
      <c r="F1169" s="2"/>
      <c r="G1169" s="59">
        <v>1015</v>
      </c>
      <c r="H1169" s="71" t="str">
        <f t="shared" si="26"/>
        <v xml:space="preserve"> </v>
      </c>
      <c r="I1169" s="11">
        <v>69.950738916256</v>
      </c>
      <c r="J1169" s="3">
        <v>13.399014778325</v>
      </c>
      <c r="K1169" s="3">
        <v>2.3645320197039998</v>
      </c>
      <c r="L1169" s="3">
        <v>11.330049261084</v>
      </c>
      <c r="M1169" s="3">
        <v>0.19704433497500001</v>
      </c>
      <c r="N1169" s="3">
        <v>1.5763546798029999</v>
      </c>
      <c r="O1169" s="3">
        <v>0.88669950738900005</v>
      </c>
      <c r="P1169" s="3">
        <v>0.29556650246299998</v>
      </c>
      <c r="Q1169" s="3">
        <v>83.349753694580997</v>
      </c>
      <c r="R1169" s="8">
        <v>13.694581280788</v>
      </c>
    </row>
    <row r="1170" spans="3:18" x14ac:dyDescent="0.2">
      <c r="C1170" s="90"/>
      <c r="D1170" s="87"/>
      <c r="E1170" s="1" t="s">
        <v>22</v>
      </c>
      <c r="F1170" s="2"/>
      <c r="G1170" s="59">
        <v>183</v>
      </c>
      <c r="H1170" s="71" t="str">
        <f t="shared" si="26"/>
        <v xml:space="preserve"> </v>
      </c>
      <c r="I1170" s="11">
        <v>71.584699453552005</v>
      </c>
      <c r="J1170" s="3">
        <v>6.0109289617490003</v>
      </c>
      <c r="K1170" s="3">
        <v>5.4644808743170001</v>
      </c>
      <c r="L1170" s="3">
        <v>12.568306010929</v>
      </c>
      <c r="M1170" s="7">
        <v>0</v>
      </c>
      <c r="N1170" s="3">
        <v>2.185792349727</v>
      </c>
      <c r="O1170" s="3">
        <v>1.6393442622950001</v>
      </c>
      <c r="P1170" s="3">
        <v>0.54644808743200002</v>
      </c>
      <c r="Q1170" s="3">
        <v>77.595628415300993</v>
      </c>
      <c r="R1170" s="8">
        <v>18.032786885246001</v>
      </c>
    </row>
    <row r="1171" spans="3:18" x14ac:dyDescent="0.2">
      <c r="C1171" s="91" t="s">
        <v>73</v>
      </c>
      <c r="D1171" s="86" t="s">
        <v>17</v>
      </c>
      <c r="E1171" s="6" t="s">
        <v>74</v>
      </c>
      <c r="F1171" s="5"/>
      <c r="G1171" s="58">
        <v>247</v>
      </c>
      <c r="H1171" s="70" t="str">
        <f t="shared" si="26"/>
        <v xml:space="preserve"> </v>
      </c>
      <c r="I1171" s="12">
        <v>90.283400809716994</v>
      </c>
      <c r="J1171" s="4">
        <v>5.2631578947369997</v>
      </c>
      <c r="K1171" s="4">
        <v>0.40485829959500003</v>
      </c>
      <c r="L1171" s="4">
        <v>3.2388663967609999</v>
      </c>
      <c r="M1171" s="25">
        <v>0</v>
      </c>
      <c r="N1171" s="4">
        <v>0.80971659919000005</v>
      </c>
      <c r="O1171" s="25">
        <v>0</v>
      </c>
      <c r="P1171" s="25">
        <v>0</v>
      </c>
      <c r="Q1171" s="4">
        <v>95.546558704453005</v>
      </c>
      <c r="R1171" s="13">
        <v>3.6437246963560002</v>
      </c>
    </row>
    <row r="1172" spans="3:18" x14ac:dyDescent="0.2">
      <c r="C1172" s="90"/>
      <c r="D1172" s="87"/>
      <c r="E1172" s="1" t="s">
        <v>75</v>
      </c>
      <c r="F1172" s="2"/>
      <c r="G1172" s="59">
        <v>531</v>
      </c>
      <c r="H1172" s="71" t="str">
        <f t="shared" si="26"/>
        <v xml:space="preserve"> </v>
      </c>
      <c r="I1172" s="11">
        <v>86.440677966102001</v>
      </c>
      <c r="J1172" s="3">
        <v>6.2146892655370003</v>
      </c>
      <c r="K1172" s="3">
        <v>1.129943502825</v>
      </c>
      <c r="L1172" s="3">
        <v>5.4613935969870004</v>
      </c>
      <c r="M1172" s="3">
        <v>0.75329566854999996</v>
      </c>
      <c r="N1172" s="7">
        <v>0</v>
      </c>
      <c r="O1172" s="7">
        <v>0</v>
      </c>
      <c r="P1172" s="7">
        <v>0</v>
      </c>
      <c r="Q1172" s="3">
        <v>92.655367231637996</v>
      </c>
      <c r="R1172" s="8">
        <v>6.5913370998119998</v>
      </c>
    </row>
    <row r="1173" spans="3:18" x14ac:dyDescent="0.2">
      <c r="C1173" s="90"/>
      <c r="D1173" s="87"/>
      <c r="E1173" s="1" t="s">
        <v>76</v>
      </c>
      <c r="F1173" s="2"/>
      <c r="G1173" s="59">
        <v>58</v>
      </c>
      <c r="H1173" s="71" t="str">
        <f t="shared" si="26"/>
        <v xml:space="preserve"> </v>
      </c>
      <c r="I1173" s="11">
        <v>86.206896551724</v>
      </c>
      <c r="J1173" s="3">
        <v>6.8965517241379999</v>
      </c>
      <c r="K1173" s="3">
        <v>1.7241379310339999</v>
      </c>
      <c r="L1173" s="3">
        <v>5.1724137931029999</v>
      </c>
      <c r="M1173" s="7">
        <v>0</v>
      </c>
      <c r="N1173" s="7">
        <v>0</v>
      </c>
      <c r="O1173" s="7">
        <v>0</v>
      </c>
      <c r="P1173" s="7">
        <v>0</v>
      </c>
      <c r="Q1173" s="3">
        <v>93.103448275861993</v>
      </c>
      <c r="R1173" s="8">
        <v>6.8965517241379999</v>
      </c>
    </row>
    <row r="1174" spans="3:18" x14ac:dyDescent="0.2">
      <c r="C1174" s="90"/>
      <c r="D1174" s="87"/>
      <c r="E1174" s="1" t="s">
        <v>77</v>
      </c>
      <c r="F1174" s="2"/>
      <c r="G1174" s="59">
        <v>400</v>
      </c>
      <c r="H1174" s="71" t="str">
        <f t="shared" si="26"/>
        <v xml:space="preserve"> </v>
      </c>
      <c r="I1174" s="11">
        <v>80</v>
      </c>
      <c r="J1174" s="3">
        <v>12.5</v>
      </c>
      <c r="K1174" s="3">
        <v>1.75</v>
      </c>
      <c r="L1174" s="3">
        <v>5</v>
      </c>
      <c r="M1174" s="3">
        <v>0.25</v>
      </c>
      <c r="N1174" s="3">
        <v>0.25</v>
      </c>
      <c r="O1174" s="3">
        <v>0.25</v>
      </c>
      <c r="P1174" s="7">
        <v>0</v>
      </c>
      <c r="Q1174" s="3">
        <v>92.5</v>
      </c>
      <c r="R1174" s="8">
        <v>6.75</v>
      </c>
    </row>
    <row r="1175" spans="3:18" ht="24" x14ac:dyDescent="0.2">
      <c r="C1175" s="90"/>
      <c r="D1175" s="87"/>
      <c r="E1175" s="1" t="s">
        <v>78</v>
      </c>
      <c r="F1175" s="2"/>
      <c r="G1175" s="59">
        <v>422</v>
      </c>
      <c r="H1175" s="71" t="str">
        <f t="shared" si="26"/>
        <v xml:space="preserve"> </v>
      </c>
      <c r="I1175" s="11">
        <v>76.777251184834</v>
      </c>
      <c r="J1175" s="3">
        <v>15.63981042654</v>
      </c>
      <c r="K1175" s="3">
        <v>0.94786729857800001</v>
      </c>
      <c r="L1175" s="3">
        <v>5.6872037914689999</v>
      </c>
      <c r="M1175" s="3">
        <v>0.473933649289</v>
      </c>
      <c r="N1175" s="7">
        <v>0</v>
      </c>
      <c r="O1175" s="3">
        <v>0.23696682464499999</v>
      </c>
      <c r="P1175" s="3">
        <v>0.23696682464499999</v>
      </c>
      <c r="Q1175" s="3">
        <v>92.417061611373995</v>
      </c>
      <c r="R1175" s="8">
        <v>6.635071090047</v>
      </c>
    </row>
    <row r="1176" spans="3:18" ht="24" x14ac:dyDescent="0.2">
      <c r="C1176" s="90"/>
      <c r="D1176" s="87"/>
      <c r="E1176" s="1" t="s">
        <v>79</v>
      </c>
      <c r="F1176" s="2"/>
      <c r="G1176" s="59">
        <v>102</v>
      </c>
      <c r="H1176" s="71" t="str">
        <f t="shared" si="26"/>
        <v xml:space="preserve"> </v>
      </c>
      <c r="I1176" s="11">
        <v>78.431372549019997</v>
      </c>
      <c r="J1176" s="3">
        <v>19.607843137254999</v>
      </c>
      <c r="K1176" s="7">
        <v>0</v>
      </c>
      <c r="L1176" s="3">
        <v>1.9607843137250001</v>
      </c>
      <c r="M1176" s="7">
        <v>0</v>
      </c>
      <c r="N1176" s="7">
        <v>0</v>
      </c>
      <c r="O1176" s="7">
        <v>0</v>
      </c>
      <c r="P1176" s="7">
        <v>0</v>
      </c>
      <c r="Q1176" s="3">
        <v>98.039215686275</v>
      </c>
      <c r="R1176" s="8">
        <v>1.9607843137250001</v>
      </c>
    </row>
    <row r="1177" spans="3:18" ht="24" x14ac:dyDescent="0.2">
      <c r="C1177" s="90"/>
      <c r="D1177" s="87"/>
      <c r="E1177" s="1" t="s">
        <v>80</v>
      </c>
      <c r="F1177" s="2"/>
      <c r="G1177" s="59">
        <v>44</v>
      </c>
      <c r="H1177" s="71" t="str">
        <f t="shared" si="26"/>
        <v>*</v>
      </c>
      <c r="I1177" s="11">
        <v>81.818181818181998</v>
      </c>
      <c r="J1177" s="3">
        <v>15.909090909091001</v>
      </c>
      <c r="K1177" s="7">
        <v>0</v>
      </c>
      <c r="L1177" s="3">
        <v>2.2727272727269998</v>
      </c>
      <c r="M1177" s="7">
        <v>0</v>
      </c>
      <c r="N1177" s="7">
        <v>0</v>
      </c>
      <c r="O1177" s="7">
        <v>0</v>
      </c>
      <c r="P1177" s="7">
        <v>0</v>
      </c>
      <c r="Q1177" s="3">
        <v>97.727272727273004</v>
      </c>
      <c r="R1177" s="8">
        <v>2.2727272727269998</v>
      </c>
    </row>
    <row r="1178" spans="3:18" ht="24" x14ac:dyDescent="0.2">
      <c r="C1178" s="90"/>
      <c r="D1178" s="87"/>
      <c r="E1178" s="1" t="s">
        <v>81</v>
      </c>
      <c r="F1178" s="2"/>
      <c r="G1178" s="59">
        <v>99</v>
      </c>
      <c r="H1178" s="71" t="str">
        <f t="shared" ref="H1178:H1241" si="27">IF(G1178&lt;49,"*"," ")</f>
        <v xml:space="preserve"> </v>
      </c>
      <c r="I1178" s="11">
        <v>70.707070707070997</v>
      </c>
      <c r="J1178" s="3">
        <v>13.131313131313</v>
      </c>
      <c r="K1178" s="3">
        <v>2.0202020202019999</v>
      </c>
      <c r="L1178" s="3">
        <v>11.111111111111001</v>
      </c>
      <c r="M1178" s="3">
        <v>2.0202020202019999</v>
      </c>
      <c r="N1178" s="7">
        <v>0</v>
      </c>
      <c r="O1178" s="3">
        <v>1.010101010101</v>
      </c>
      <c r="P1178" s="7">
        <v>0</v>
      </c>
      <c r="Q1178" s="3">
        <v>83.838383838384004</v>
      </c>
      <c r="R1178" s="8">
        <v>13.131313131313</v>
      </c>
    </row>
    <row r="1179" spans="3:18" ht="24" x14ac:dyDescent="0.2">
      <c r="C1179" s="90"/>
      <c r="D1179" s="87"/>
      <c r="E1179" s="1" t="s">
        <v>82</v>
      </c>
      <c r="F1179" s="2"/>
      <c r="G1179" s="59">
        <v>128</v>
      </c>
      <c r="H1179" s="71" t="str">
        <f t="shared" si="27"/>
        <v xml:space="preserve"> </v>
      </c>
      <c r="I1179" s="11">
        <v>83.59375</v>
      </c>
      <c r="J1179" s="3">
        <v>10.9375</v>
      </c>
      <c r="K1179" s="7">
        <v>0</v>
      </c>
      <c r="L1179" s="3">
        <v>4.6875</v>
      </c>
      <c r="M1179" s="3">
        <v>0.78125</v>
      </c>
      <c r="N1179" s="7">
        <v>0</v>
      </c>
      <c r="O1179" s="7">
        <v>0</v>
      </c>
      <c r="P1179" s="7">
        <v>0</v>
      </c>
      <c r="Q1179" s="3">
        <v>94.53125</v>
      </c>
      <c r="R1179" s="8">
        <v>4.6875</v>
      </c>
    </row>
    <row r="1180" spans="3:18" x14ac:dyDescent="0.2">
      <c r="C1180" s="90"/>
      <c r="D1180" s="87"/>
      <c r="E1180" s="1" t="s">
        <v>83</v>
      </c>
      <c r="F1180" s="2"/>
      <c r="G1180" s="59">
        <v>47</v>
      </c>
      <c r="H1180" s="71" t="str">
        <f t="shared" si="27"/>
        <v>*</v>
      </c>
      <c r="I1180" s="11">
        <v>85.106382978723005</v>
      </c>
      <c r="J1180" s="3">
        <v>8.5106382978719992</v>
      </c>
      <c r="K1180" s="7">
        <v>0</v>
      </c>
      <c r="L1180" s="3">
        <v>4.2553191489359996</v>
      </c>
      <c r="M1180" s="3">
        <v>2.1276595744679998</v>
      </c>
      <c r="N1180" s="7">
        <v>0</v>
      </c>
      <c r="O1180" s="7">
        <v>0</v>
      </c>
      <c r="P1180" s="7">
        <v>0</v>
      </c>
      <c r="Q1180" s="3">
        <v>93.617021276596006</v>
      </c>
      <c r="R1180" s="8">
        <v>4.2553191489359996</v>
      </c>
    </row>
    <row r="1181" spans="3:18" ht="24" x14ac:dyDescent="0.2">
      <c r="C1181" s="90"/>
      <c r="D1181" s="87"/>
      <c r="E1181" s="1" t="s">
        <v>84</v>
      </c>
      <c r="F1181" s="2"/>
      <c r="G1181" s="59">
        <v>151</v>
      </c>
      <c r="H1181" s="71" t="str">
        <f t="shared" si="27"/>
        <v xml:space="preserve"> </v>
      </c>
      <c r="I1181" s="11">
        <v>81.456953642383993</v>
      </c>
      <c r="J1181" s="3">
        <v>12.582781456954001</v>
      </c>
      <c r="K1181" s="3">
        <v>0.66225165562900001</v>
      </c>
      <c r="L1181" s="3">
        <v>5.2980132450330002</v>
      </c>
      <c r="M1181" s="7">
        <v>0</v>
      </c>
      <c r="N1181" s="7">
        <v>0</v>
      </c>
      <c r="O1181" s="7">
        <v>0</v>
      </c>
      <c r="P1181" s="7">
        <v>0</v>
      </c>
      <c r="Q1181" s="3">
        <v>94.039735099338003</v>
      </c>
      <c r="R1181" s="8">
        <v>5.9602649006619997</v>
      </c>
    </row>
    <row r="1182" spans="3:18" ht="24" x14ac:dyDescent="0.2">
      <c r="C1182" s="90"/>
      <c r="D1182" s="87"/>
      <c r="E1182" s="1" t="s">
        <v>85</v>
      </c>
      <c r="F1182" s="2"/>
      <c r="G1182" s="59">
        <v>60</v>
      </c>
      <c r="H1182" s="71" t="str">
        <f t="shared" si="27"/>
        <v xml:space="preserve"> </v>
      </c>
      <c r="I1182" s="11">
        <v>75</v>
      </c>
      <c r="J1182" s="3">
        <v>13.333333333333</v>
      </c>
      <c r="K1182" s="3">
        <v>1.666666666667</v>
      </c>
      <c r="L1182" s="3">
        <v>10</v>
      </c>
      <c r="M1182" s="7">
        <v>0</v>
      </c>
      <c r="N1182" s="7">
        <v>0</v>
      </c>
      <c r="O1182" s="7">
        <v>0</v>
      </c>
      <c r="P1182" s="7">
        <v>0</v>
      </c>
      <c r="Q1182" s="3">
        <v>88.333333333333002</v>
      </c>
      <c r="R1182" s="8">
        <v>11.666666666667</v>
      </c>
    </row>
    <row r="1183" spans="3:18" x14ac:dyDescent="0.2">
      <c r="C1183" s="90"/>
      <c r="D1183" s="87"/>
      <c r="E1183" s="1" t="s">
        <v>32</v>
      </c>
      <c r="F1183" s="2"/>
      <c r="G1183" s="59">
        <v>49</v>
      </c>
      <c r="H1183" s="71" t="s">
        <v>673</v>
      </c>
      <c r="I1183" s="11">
        <v>65.306122448980005</v>
      </c>
      <c r="J1183" s="3">
        <v>18.367346938775999</v>
      </c>
      <c r="K1183" s="3">
        <v>4.0816326530609999</v>
      </c>
      <c r="L1183" s="3">
        <v>8.1632653061219997</v>
      </c>
      <c r="M1183" s="3">
        <v>2.040816326531</v>
      </c>
      <c r="N1183" s="7">
        <v>0</v>
      </c>
      <c r="O1183" s="3">
        <v>2.040816326531</v>
      </c>
      <c r="P1183" s="7">
        <v>0</v>
      </c>
      <c r="Q1183" s="3">
        <v>83.673469387755006</v>
      </c>
      <c r="R1183" s="8">
        <v>12.244897959184</v>
      </c>
    </row>
    <row r="1184" spans="3:18" ht="24" x14ac:dyDescent="0.2">
      <c r="C1184" s="90"/>
      <c r="D1184" s="87"/>
      <c r="E1184" s="1" t="s">
        <v>86</v>
      </c>
      <c r="F1184" s="2"/>
      <c r="G1184" s="59">
        <v>1336</v>
      </c>
      <c r="H1184" s="71" t="str">
        <f t="shared" si="27"/>
        <v xml:space="preserve"> </v>
      </c>
      <c r="I1184" s="11">
        <v>79.191616766467007</v>
      </c>
      <c r="J1184" s="3">
        <v>11.901197604789999</v>
      </c>
      <c r="K1184" s="3">
        <v>1.1976047904189999</v>
      </c>
      <c r="L1184" s="3">
        <v>6.5868263473050002</v>
      </c>
      <c r="M1184" s="3">
        <v>0.52395209580799995</v>
      </c>
      <c r="N1184" s="3">
        <v>0.22455089820400001</v>
      </c>
      <c r="O1184" s="3">
        <v>0.299401197605</v>
      </c>
      <c r="P1184" s="3">
        <v>7.4850299401000006E-2</v>
      </c>
      <c r="Q1184" s="3">
        <v>91.092814371257006</v>
      </c>
      <c r="R1184" s="8">
        <v>7.7844311377249999</v>
      </c>
    </row>
    <row r="1185" spans="3:18" ht="24" x14ac:dyDescent="0.2">
      <c r="C1185" s="90"/>
      <c r="D1185" s="87"/>
      <c r="E1185" s="1" t="s">
        <v>87</v>
      </c>
      <c r="F1185" s="2"/>
      <c r="G1185" s="59">
        <v>311</v>
      </c>
      <c r="H1185" s="71" t="str">
        <f t="shared" si="27"/>
        <v xml:space="preserve"> </v>
      </c>
      <c r="I1185" s="11">
        <v>66.559485530546993</v>
      </c>
      <c r="J1185" s="3">
        <v>17.041800643087001</v>
      </c>
      <c r="K1185" s="3">
        <v>1.6077170418010001</v>
      </c>
      <c r="L1185" s="3">
        <v>12.540192926045</v>
      </c>
      <c r="M1185" s="7">
        <v>0</v>
      </c>
      <c r="N1185" s="3">
        <v>0.96463022507999996</v>
      </c>
      <c r="O1185" s="3">
        <v>0.96463022507999996</v>
      </c>
      <c r="P1185" s="3">
        <v>0.32154340836</v>
      </c>
      <c r="Q1185" s="3">
        <v>83.601286173633</v>
      </c>
      <c r="R1185" s="8">
        <v>14.147909967845999</v>
      </c>
    </row>
    <row r="1186" spans="3:18" ht="24" x14ac:dyDescent="0.2">
      <c r="C1186" s="90"/>
      <c r="D1186" s="87"/>
      <c r="E1186" s="1" t="s">
        <v>88</v>
      </c>
      <c r="F1186" s="2"/>
      <c r="G1186" s="59">
        <v>620</v>
      </c>
      <c r="H1186" s="71" t="str">
        <f t="shared" si="27"/>
        <v xml:space="preserve"> </v>
      </c>
      <c r="I1186" s="11">
        <v>69.516129032257993</v>
      </c>
      <c r="J1186" s="3">
        <v>13.225806451613</v>
      </c>
      <c r="K1186" s="3">
        <v>2.7419354838709999</v>
      </c>
      <c r="L1186" s="3">
        <v>10.322580645161</v>
      </c>
      <c r="M1186" s="7">
        <v>0</v>
      </c>
      <c r="N1186" s="3">
        <v>2.5806451612900001</v>
      </c>
      <c r="O1186" s="3">
        <v>1.1290322580650001</v>
      </c>
      <c r="P1186" s="3">
        <v>0.483870967742</v>
      </c>
      <c r="Q1186" s="3">
        <v>82.741935483871003</v>
      </c>
      <c r="R1186" s="8">
        <v>13.064516129032</v>
      </c>
    </row>
    <row r="1187" spans="3:18" x14ac:dyDescent="0.2">
      <c r="C1187" s="90"/>
      <c r="D1187" s="87"/>
      <c r="E1187" s="1" t="s">
        <v>22</v>
      </c>
      <c r="F1187" s="2"/>
      <c r="G1187" s="59">
        <v>168</v>
      </c>
      <c r="H1187" s="71" t="str">
        <f t="shared" si="27"/>
        <v xml:space="preserve"> </v>
      </c>
      <c r="I1187" s="11">
        <v>70.238095238094999</v>
      </c>
      <c r="J1187" s="3">
        <v>7.7380952380950001</v>
      </c>
      <c r="K1187" s="3">
        <v>6.5476190476190004</v>
      </c>
      <c r="L1187" s="3">
        <v>11.904761904761999</v>
      </c>
      <c r="M1187" s="3">
        <v>0.59523809523799998</v>
      </c>
      <c r="N1187" s="3">
        <v>1.190476190476</v>
      </c>
      <c r="O1187" s="3">
        <v>1.785714285714</v>
      </c>
      <c r="P1187" s="7">
        <v>0</v>
      </c>
      <c r="Q1187" s="3">
        <v>77.976190476189998</v>
      </c>
      <c r="R1187" s="8">
        <v>18.452380952380999</v>
      </c>
    </row>
    <row r="1188" spans="3:18" ht="24" x14ac:dyDescent="0.2">
      <c r="C1188" s="91" t="s">
        <v>89</v>
      </c>
      <c r="D1188" s="86" t="s">
        <v>17</v>
      </c>
      <c r="E1188" s="6" t="s">
        <v>90</v>
      </c>
      <c r="F1188" s="5"/>
      <c r="G1188" s="58">
        <v>166</v>
      </c>
      <c r="H1188" s="70" t="str">
        <f t="shared" si="27"/>
        <v xml:space="preserve"> </v>
      </c>
      <c r="I1188" s="12">
        <v>81.927710843373006</v>
      </c>
      <c r="J1188" s="4">
        <v>13.253012048193</v>
      </c>
      <c r="K1188" s="25">
        <v>0</v>
      </c>
      <c r="L1188" s="4">
        <v>4.2168674698800004</v>
      </c>
      <c r="M1188" s="4">
        <v>0.60240963855399998</v>
      </c>
      <c r="N1188" s="25">
        <v>0</v>
      </c>
      <c r="O1188" s="25">
        <v>0</v>
      </c>
      <c r="P1188" s="25">
        <v>0</v>
      </c>
      <c r="Q1188" s="4">
        <v>95.180722891566006</v>
      </c>
      <c r="R1188" s="13">
        <v>4.2168674698800004</v>
      </c>
    </row>
    <row r="1189" spans="3:18" ht="48" x14ac:dyDescent="0.2">
      <c r="C1189" s="90"/>
      <c r="D1189" s="87"/>
      <c r="E1189" s="1" t="s">
        <v>91</v>
      </c>
      <c r="F1189" s="2"/>
      <c r="G1189" s="59">
        <v>97</v>
      </c>
      <c r="H1189" s="71" t="str">
        <f t="shared" si="27"/>
        <v xml:space="preserve"> </v>
      </c>
      <c r="I1189" s="11">
        <v>82.474226804124001</v>
      </c>
      <c r="J1189" s="3">
        <v>12.371134020618999</v>
      </c>
      <c r="K1189" s="7">
        <v>0</v>
      </c>
      <c r="L1189" s="3">
        <v>3.0927835051549999</v>
      </c>
      <c r="M1189" s="3">
        <v>1.0309278350519999</v>
      </c>
      <c r="N1189" s="7">
        <v>0</v>
      </c>
      <c r="O1189" s="7">
        <v>0</v>
      </c>
      <c r="P1189" s="3">
        <v>1.0309278350519999</v>
      </c>
      <c r="Q1189" s="3">
        <v>94.845360824742002</v>
      </c>
      <c r="R1189" s="8">
        <v>3.0927835051549999</v>
      </c>
    </row>
    <row r="1190" spans="3:18" ht="36" x14ac:dyDescent="0.2">
      <c r="C1190" s="90"/>
      <c r="D1190" s="87"/>
      <c r="E1190" s="1" t="s">
        <v>92</v>
      </c>
      <c r="F1190" s="2"/>
      <c r="G1190" s="59">
        <v>88</v>
      </c>
      <c r="H1190" s="71" t="str">
        <f t="shared" si="27"/>
        <v xml:space="preserve"> </v>
      </c>
      <c r="I1190" s="11">
        <v>79.545454545455001</v>
      </c>
      <c r="J1190" s="3">
        <v>18.181818181817999</v>
      </c>
      <c r="K1190" s="7">
        <v>0</v>
      </c>
      <c r="L1190" s="3">
        <v>2.2727272727269998</v>
      </c>
      <c r="M1190" s="7">
        <v>0</v>
      </c>
      <c r="N1190" s="7">
        <v>0</v>
      </c>
      <c r="O1190" s="7">
        <v>0</v>
      </c>
      <c r="P1190" s="7">
        <v>0</v>
      </c>
      <c r="Q1190" s="3">
        <v>97.727272727273004</v>
      </c>
      <c r="R1190" s="8">
        <v>2.2727272727269998</v>
      </c>
    </row>
    <row r="1191" spans="3:18" ht="48" x14ac:dyDescent="0.2">
      <c r="C1191" s="90"/>
      <c r="D1191" s="87"/>
      <c r="E1191" s="1" t="s">
        <v>93</v>
      </c>
      <c r="F1191" s="2"/>
      <c r="G1191" s="59">
        <v>157</v>
      </c>
      <c r="H1191" s="71" t="str">
        <f t="shared" si="27"/>
        <v xml:space="preserve"> </v>
      </c>
      <c r="I1191" s="11">
        <v>76.433121019108</v>
      </c>
      <c r="J1191" s="3">
        <v>12.101910828025</v>
      </c>
      <c r="K1191" s="3">
        <v>1.2738853503180001</v>
      </c>
      <c r="L1191" s="3">
        <v>8.2802547770700006</v>
      </c>
      <c r="M1191" s="3">
        <v>1.2738853503180001</v>
      </c>
      <c r="N1191" s="7">
        <v>0</v>
      </c>
      <c r="O1191" s="3">
        <v>0.63694267515900005</v>
      </c>
      <c r="P1191" s="7">
        <v>0</v>
      </c>
      <c r="Q1191" s="3">
        <v>88.535031847133993</v>
      </c>
      <c r="R1191" s="8">
        <v>9.5541401273889992</v>
      </c>
    </row>
    <row r="1192" spans="3:18" x14ac:dyDescent="0.2">
      <c r="C1192" s="90"/>
      <c r="D1192" s="87"/>
      <c r="E1192" s="1" t="s">
        <v>94</v>
      </c>
      <c r="F1192" s="2"/>
      <c r="G1192" s="59">
        <v>9</v>
      </c>
      <c r="H1192" s="71" t="str">
        <f t="shared" si="27"/>
        <v>*</v>
      </c>
      <c r="I1192" s="11">
        <v>77.777777777777999</v>
      </c>
      <c r="J1192" s="3">
        <v>22.222222222222001</v>
      </c>
      <c r="K1192" s="7">
        <v>0</v>
      </c>
      <c r="L1192" s="7">
        <v>0</v>
      </c>
      <c r="M1192" s="7">
        <v>0</v>
      </c>
      <c r="N1192" s="7">
        <v>0</v>
      </c>
      <c r="O1192" s="7">
        <v>0</v>
      </c>
      <c r="P1192" s="7">
        <v>0</v>
      </c>
      <c r="Q1192" s="3">
        <v>100</v>
      </c>
      <c r="R1192" s="14">
        <v>0</v>
      </c>
    </row>
    <row r="1193" spans="3:18" x14ac:dyDescent="0.2">
      <c r="C1193" s="90"/>
      <c r="D1193" s="87"/>
      <c r="E1193" s="1" t="s">
        <v>95</v>
      </c>
      <c r="F1193" s="2"/>
      <c r="G1193" s="59">
        <v>5</v>
      </c>
      <c r="H1193" s="71" t="str">
        <f t="shared" si="27"/>
        <v>*</v>
      </c>
      <c r="I1193" s="11">
        <v>80</v>
      </c>
      <c r="J1193" s="3">
        <v>20</v>
      </c>
      <c r="K1193" s="7">
        <v>0</v>
      </c>
      <c r="L1193" s="7">
        <v>0</v>
      </c>
      <c r="M1193" s="7">
        <v>0</v>
      </c>
      <c r="N1193" s="7">
        <v>0</v>
      </c>
      <c r="O1193" s="7">
        <v>0</v>
      </c>
      <c r="P1193" s="7">
        <v>0</v>
      </c>
      <c r="Q1193" s="3">
        <v>100</v>
      </c>
      <c r="R1193" s="14">
        <v>0</v>
      </c>
    </row>
    <row r="1194" spans="3:18" x14ac:dyDescent="0.2">
      <c r="C1194" s="90"/>
      <c r="D1194" s="87"/>
      <c r="E1194" s="1" t="s">
        <v>32</v>
      </c>
      <c r="F1194" s="2"/>
      <c r="G1194" s="59">
        <v>41</v>
      </c>
      <c r="H1194" s="71" t="str">
        <f t="shared" si="27"/>
        <v>*</v>
      </c>
      <c r="I1194" s="11">
        <v>68.292682926829002</v>
      </c>
      <c r="J1194" s="3">
        <v>19.512195121950999</v>
      </c>
      <c r="K1194" s="7">
        <v>0</v>
      </c>
      <c r="L1194" s="3">
        <v>4.8780487804880002</v>
      </c>
      <c r="M1194" s="7">
        <v>0</v>
      </c>
      <c r="N1194" s="3">
        <v>7.3170731707319998</v>
      </c>
      <c r="O1194" s="7">
        <v>0</v>
      </c>
      <c r="P1194" s="7">
        <v>0</v>
      </c>
      <c r="Q1194" s="3">
        <v>87.804878048779997</v>
      </c>
      <c r="R1194" s="8">
        <v>4.8780487804880002</v>
      </c>
    </row>
    <row r="1195" spans="3:18" ht="24" x14ac:dyDescent="0.2">
      <c r="C1195" s="90"/>
      <c r="D1195" s="87"/>
      <c r="E1195" s="1" t="s">
        <v>96</v>
      </c>
      <c r="F1195" s="2"/>
      <c r="G1195" s="59">
        <v>455</v>
      </c>
      <c r="H1195" s="71" t="str">
        <f t="shared" si="27"/>
        <v xml:space="preserve"> </v>
      </c>
      <c r="I1195" s="11">
        <v>78.681318681318999</v>
      </c>
      <c r="J1195" s="3">
        <v>13.846153846153999</v>
      </c>
      <c r="K1195" s="3">
        <v>0.43956043956000002</v>
      </c>
      <c r="L1195" s="3">
        <v>5.2747252747250002</v>
      </c>
      <c r="M1195" s="3">
        <v>0.65934065934099995</v>
      </c>
      <c r="N1195" s="3">
        <v>0.65934065934099995</v>
      </c>
      <c r="O1195" s="3">
        <v>0.21978021978000001</v>
      </c>
      <c r="P1195" s="3">
        <v>0.21978021978000001</v>
      </c>
      <c r="Q1195" s="3">
        <v>92.527472527472995</v>
      </c>
      <c r="R1195" s="8">
        <v>5.7142857142860004</v>
      </c>
    </row>
    <row r="1196" spans="3:18" ht="24" x14ac:dyDescent="0.2">
      <c r="C1196" s="90"/>
      <c r="D1196" s="87"/>
      <c r="E1196" s="1" t="s">
        <v>87</v>
      </c>
      <c r="F1196" s="2"/>
      <c r="G1196" s="59">
        <v>623</v>
      </c>
      <c r="H1196" s="71" t="str">
        <f t="shared" si="27"/>
        <v xml:space="preserve"> </v>
      </c>
      <c r="I1196" s="11">
        <v>72.391653290530002</v>
      </c>
      <c r="J1196" s="3">
        <v>15.248796147673</v>
      </c>
      <c r="K1196" s="3">
        <v>1.605136436597</v>
      </c>
      <c r="L1196" s="3">
        <v>9.4703049759229998</v>
      </c>
      <c r="M1196" s="3">
        <v>0.32102728731899999</v>
      </c>
      <c r="N1196" s="3">
        <v>0.32102728731899999</v>
      </c>
      <c r="O1196" s="3">
        <v>0.48154093097900003</v>
      </c>
      <c r="P1196" s="3">
        <v>0.16051364366000001</v>
      </c>
      <c r="Q1196" s="3">
        <v>87.640449438201998</v>
      </c>
      <c r="R1196" s="8">
        <v>11.07544141252</v>
      </c>
    </row>
    <row r="1197" spans="3:18" ht="24" x14ac:dyDescent="0.2">
      <c r="C1197" s="90"/>
      <c r="D1197" s="87"/>
      <c r="E1197" s="1" t="s">
        <v>88</v>
      </c>
      <c r="F1197" s="2"/>
      <c r="G1197" s="59">
        <v>1112</v>
      </c>
      <c r="H1197" s="71" t="str">
        <f t="shared" si="27"/>
        <v xml:space="preserve"> </v>
      </c>
      <c r="I1197" s="11">
        <v>74.010791366906005</v>
      </c>
      <c r="J1197" s="3">
        <v>11.241007194245</v>
      </c>
      <c r="K1197" s="3">
        <v>2.2482014388490001</v>
      </c>
      <c r="L1197" s="3">
        <v>9.7122302158270006</v>
      </c>
      <c r="M1197" s="3">
        <v>0.17985611510800001</v>
      </c>
      <c r="N1197" s="3">
        <v>1.438848920863</v>
      </c>
      <c r="O1197" s="3">
        <v>0.89928057553999996</v>
      </c>
      <c r="P1197" s="3">
        <v>0.269784172662</v>
      </c>
      <c r="Q1197" s="3">
        <v>85.251798561151006</v>
      </c>
      <c r="R1197" s="8">
        <v>11.960431654676</v>
      </c>
    </row>
    <row r="1198" spans="3:18" x14ac:dyDescent="0.2">
      <c r="C1198" s="90"/>
      <c r="D1198" s="87"/>
      <c r="E1198" s="1" t="s">
        <v>22</v>
      </c>
      <c r="F1198" s="2"/>
      <c r="G1198" s="59">
        <v>245</v>
      </c>
      <c r="H1198" s="71" t="str">
        <f t="shared" si="27"/>
        <v xml:space="preserve"> </v>
      </c>
      <c r="I1198" s="11">
        <v>74.285714285713993</v>
      </c>
      <c r="J1198" s="3">
        <v>9.7959183673469994</v>
      </c>
      <c r="K1198" s="3">
        <v>4.8979591836729997</v>
      </c>
      <c r="L1198" s="3">
        <v>8.1632653061219997</v>
      </c>
      <c r="M1198" s="3">
        <v>0.408163265306</v>
      </c>
      <c r="N1198" s="3">
        <v>1.2244897959179999</v>
      </c>
      <c r="O1198" s="3">
        <v>1.2244897959179999</v>
      </c>
      <c r="P1198" s="7">
        <v>0</v>
      </c>
      <c r="Q1198" s="3">
        <v>84.081632653061007</v>
      </c>
      <c r="R1198" s="8">
        <v>13.061224489796</v>
      </c>
    </row>
    <row r="1199" spans="3:18" x14ac:dyDescent="0.2">
      <c r="C1199" s="91" t="s">
        <v>97</v>
      </c>
      <c r="D1199" s="86" t="s">
        <v>17</v>
      </c>
      <c r="E1199" s="6" t="s">
        <v>98</v>
      </c>
      <c r="F1199" s="5"/>
      <c r="G1199" s="58">
        <v>83</v>
      </c>
      <c r="H1199" s="70" t="str">
        <f t="shared" si="27"/>
        <v xml:space="preserve"> </v>
      </c>
      <c r="I1199" s="12">
        <v>75.903614457830997</v>
      </c>
      <c r="J1199" s="4">
        <v>14.457831325300999</v>
      </c>
      <c r="K1199" s="4">
        <v>2.409638554217</v>
      </c>
      <c r="L1199" s="4">
        <v>7.2289156626509996</v>
      </c>
      <c r="M1199" s="25">
        <v>0</v>
      </c>
      <c r="N1199" s="25">
        <v>0</v>
      </c>
      <c r="O1199" s="25">
        <v>0</v>
      </c>
      <c r="P1199" s="25">
        <v>0</v>
      </c>
      <c r="Q1199" s="4">
        <v>90.361445783132993</v>
      </c>
      <c r="R1199" s="13">
        <v>9.638554216867</v>
      </c>
    </row>
    <row r="1200" spans="3:18" x14ac:dyDescent="0.2">
      <c r="C1200" s="90"/>
      <c r="D1200" s="87"/>
      <c r="E1200" s="1" t="s">
        <v>99</v>
      </c>
      <c r="F1200" s="2"/>
      <c r="G1200" s="59">
        <v>401</v>
      </c>
      <c r="H1200" s="71" t="str">
        <f t="shared" si="27"/>
        <v xml:space="preserve"> </v>
      </c>
      <c r="I1200" s="11">
        <v>79.052369077307006</v>
      </c>
      <c r="J1200" s="3">
        <v>11.720698254364001</v>
      </c>
      <c r="K1200" s="3">
        <v>1.2468827930169999</v>
      </c>
      <c r="L1200" s="3">
        <v>5.9850374064840004</v>
      </c>
      <c r="M1200" s="3">
        <v>0.99750623441399999</v>
      </c>
      <c r="N1200" s="3">
        <v>0.74812967581000001</v>
      </c>
      <c r="O1200" s="3">
        <v>0.24937655860300001</v>
      </c>
      <c r="P1200" s="7">
        <v>0</v>
      </c>
      <c r="Q1200" s="3">
        <v>90.773067331671001</v>
      </c>
      <c r="R1200" s="8">
        <v>7.2319201995010003</v>
      </c>
    </row>
    <row r="1201" spans="3:18" x14ac:dyDescent="0.2">
      <c r="C1201" s="90"/>
      <c r="D1201" s="87"/>
      <c r="E1201" s="1" t="s">
        <v>100</v>
      </c>
      <c r="F1201" s="2"/>
      <c r="G1201" s="59">
        <v>686</v>
      </c>
      <c r="H1201" s="71" t="str">
        <f t="shared" si="27"/>
        <v xml:space="preserve"> </v>
      </c>
      <c r="I1201" s="11">
        <v>79.737609329446002</v>
      </c>
      <c r="J1201" s="3">
        <v>10.932944606414001</v>
      </c>
      <c r="K1201" s="3">
        <v>0.58309037900899996</v>
      </c>
      <c r="L1201" s="3">
        <v>6.9970845481049997</v>
      </c>
      <c r="M1201" s="3">
        <v>0.29154518950399999</v>
      </c>
      <c r="N1201" s="3">
        <v>0.58309037900899996</v>
      </c>
      <c r="O1201" s="3">
        <v>0.58309037900899996</v>
      </c>
      <c r="P1201" s="3">
        <v>0.29154518950399999</v>
      </c>
      <c r="Q1201" s="3">
        <v>90.670553935859999</v>
      </c>
      <c r="R1201" s="8">
        <v>7.5801749271140002</v>
      </c>
    </row>
    <row r="1202" spans="3:18" x14ac:dyDescent="0.2">
      <c r="C1202" s="90"/>
      <c r="D1202" s="87"/>
      <c r="E1202" s="1" t="s">
        <v>101</v>
      </c>
      <c r="F1202" s="2"/>
      <c r="G1202" s="59">
        <v>1118</v>
      </c>
      <c r="H1202" s="71" t="str">
        <f t="shared" si="27"/>
        <v xml:space="preserve"> </v>
      </c>
      <c r="I1202" s="11">
        <v>70.483005366726005</v>
      </c>
      <c r="J1202" s="3">
        <v>14.132379248657999</v>
      </c>
      <c r="K1202" s="3">
        <v>2.6833631484790001</v>
      </c>
      <c r="L1202" s="3">
        <v>10.107334525939001</v>
      </c>
      <c r="M1202" s="3">
        <v>8.9445438283000001E-2</v>
      </c>
      <c r="N1202" s="3">
        <v>1.252236135957</v>
      </c>
      <c r="O1202" s="3">
        <v>0.98389982110899998</v>
      </c>
      <c r="P1202" s="3">
        <v>0.26833631484800002</v>
      </c>
      <c r="Q1202" s="3">
        <v>84.615384615384997</v>
      </c>
      <c r="R1202" s="8">
        <v>12.790697674419</v>
      </c>
    </row>
    <row r="1203" spans="3:18" x14ac:dyDescent="0.2">
      <c r="C1203" s="90"/>
      <c r="D1203" s="87"/>
      <c r="E1203" s="1" t="s">
        <v>22</v>
      </c>
      <c r="F1203" s="2"/>
      <c r="G1203" s="59">
        <v>147</v>
      </c>
      <c r="H1203" s="71" t="str">
        <f t="shared" si="27"/>
        <v xml:space="preserve"> </v>
      </c>
      <c r="I1203" s="11">
        <v>67.346938775509997</v>
      </c>
      <c r="J1203" s="3">
        <v>10.204081632653001</v>
      </c>
      <c r="K1203" s="3">
        <v>5.4421768707479998</v>
      </c>
      <c r="L1203" s="3">
        <v>13.605442176871</v>
      </c>
      <c r="M1203" s="3">
        <v>0.68027210884400002</v>
      </c>
      <c r="N1203" s="3">
        <v>2.040816326531</v>
      </c>
      <c r="O1203" s="3">
        <v>0.68027210884400002</v>
      </c>
      <c r="P1203" s="7">
        <v>0</v>
      </c>
      <c r="Q1203" s="3">
        <v>77.551020408162998</v>
      </c>
      <c r="R1203" s="8">
        <v>19.047619047619001</v>
      </c>
    </row>
    <row r="1204" spans="3:18" x14ac:dyDescent="0.2">
      <c r="C1204" s="91" t="s">
        <v>102</v>
      </c>
      <c r="D1204" s="86" t="s">
        <v>17</v>
      </c>
      <c r="E1204" s="6" t="s">
        <v>103</v>
      </c>
      <c r="F1204" s="5"/>
      <c r="G1204" s="58">
        <v>562</v>
      </c>
      <c r="H1204" s="70" t="str">
        <f t="shared" si="27"/>
        <v xml:space="preserve"> </v>
      </c>
      <c r="I1204" s="12">
        <v>75.622775800712006</v>
      </c>
      <c r="J1204" s="4">
        <v>16.548042704625999</v>
      </c>
      <c r="K1204" s="4">
        <v>0.71174377224200003</v>
      </c>
      <c r="L1204" s="4">
        <v>5.5160142348749996</v>
      </c>
      <c r="M1204" s="4">
        <v>0.533807829181</v>
      </c>
      <c r="N1204" s="4">
        <v>0.35587188612100001</v>
      </c>
      <c r="O1204" s="4">
        <v>0.35587188612100001</v>
      </c>
      <c r="P1204" s="4">
        <v>0.35587188612100001</v>
      </c>
      <c r="Q1204" s="4">
        <v>92.170818505338005</v>
      </c>
      <c r="R1204" s="13">
        <v>6.227758007117</v>
      </c>
    </row>
    <row r="1205" spans="3:18" x14ac:dyDescent="0.2">
      <c r="C1205" s="90"/>
      <c r="D1205" s="87"/>
      <c r="E1205" s="1" t="s">
        <v>104</v>
      </c>
      <c r="F1205" s="2"/>
      <c r="G1205" s="59">
        <v>1221</v>
      </c>
      <c r="H1205" s="71" t="str">
        <f t="shared" si="27"/>
        <v xml:space="preserve"> </v>
      </c>
      <c r="I1205" s="11">
        <v>77.149877149877</v>
      </c>
      <c r="J1205" s="3">
        <v>12.366912366912</v>
      </c>
      <c r="K1205" s="3">
        <v>1.7199017199019999</v>
      </c>
      <c r="L1205" s="3">
        <v>7.2891072891070001</v>
      </c>
      <c r="M1205" s="3">
        <v>0.32760032760000002</v>
      </c>
      <c r="N1205" s="3">
        <v>0.49140049139999997</v>
      </c>
      <c r="O1205" s="3">
        <v>0.49140049139999997</v>
      </c>
      <c r="P1205" s="3">
        <v>0.16380016380000001</v>
      </c>
      <c r="Q1205" s="3">
        <v>89.516789516789999</v>
      </c>
      <c r="R1205" s="8">
        <v>9.0090090090090005</v>
      </c>
    </row>
    <row r="1206" spans="3:18" x14ac:dyDescent="0.2">
      <c r="C1206" s="90"/>
      <c r="D1206" s="87"/>
      <c r="E1206" s="1" t="s">
        <v>105</v>
      </c>
      <c r="F1206" s="2"/>
      <c r="G1206" s="59">
        <v>430</v>
      </c>
      <c r="H1206" s="71" t="str">
        <f t="shared" si="27"/>
        <v xml:space="preserve"> </v>
      </c>
      <c r="I1206" s="11">
        <v>68.837209302326002</v>
      </c>
      <c r="J1206" s="3">
        <v>9.5348837209300008</v>
      </c>
      <c r="K1206" s="3">
        <v>3.255813953488</v>
      </c>
      <c r="L1206" s="3">
        <v>14.651162790698001</v>
      </c>
      <c r="M1206" s="3">
        <v>0.23255813953500001</v>
      </c>
      <c r="N1206" s="3">
        <v>2.3255813953489999</v>
      </c>
      <c r="O1206" s="3">
        <v>0.93023255814000005</v>
      </c>
      <c r="P1206" s="3">
        <v>0.23255813953500001</v>
      </c>
      <c r="Q1206" s="3">
        <v>78.372093023255999</v>
      </c>
      <c r="R1206" s="8">
        <v>17.906976744186</v>
      </c>
    </row>
    <row r="1207" spans="3:18" x14ac:dyDescent="0.2">
      <c r="C1207" s="90"/>
      <c r="D1207" s="87"/>
      <c r="E1207" s="1" t="s">
        <v>106</v>
      </c>
      <c r="F1207" s="2"/>
      <c r="G1207" s="59">
        <v>63</v>
      </c>
      <c r="H1207" s="71" t="str">
        <f t="shared" si="27"/>
        <v xml:space="preserve"> </v>
      </c>
      <c r="I1207" s="11">
        <v>61.904761904761997</v>
      </c>
      <c r="J1207" s="3">
        <v>12.698412698413</v>
      </c>
      <c r="K1207" s="3">
        <v>3.1746031746029999</v>
      </c>
      <c r="L1207" s="3">
        <v>12.698412698413</v>
      </c>
      <c r="M1207" s="7">
        <v>0</v>
      </c>
      <c r="N1207" s="3">
        <v>6.3492063492059998</v>
      </c>
      <c r="O1207" s="3">
        <v>3.1746031746029999</v>
      </c>
      <c r="P1207" s="7">
        <v>0</v>
      </c>
      <c r="Q1207" s="3">
        <v>74.603174603175006</v>
      </c>
      <c r="R1207" s="8">
        <v>15.873015873016</v>
      </c>
    </row>
    <row r="1208" spans="3:18" x14ac:dyDescent="0.2">
      <c r="C1208" s="90"/>
      <c r="D1208" s="87"/>
      <c r="E1208" s="1" t="s">
        <v>22</v>
      </c>
      <c r="F1208" s="2"/>
      <c r="G1208" s="59">
        <v>159</v>
      </c>
      <c r="H1208" s="71" t="str">
        <f t="shared" si="27"/>
        <v xml:space="preserve"> </v>
      </c>
      <c r="I1208" s="11">
        <v>70.440251572327</v>
      </c>
      <c r="J1208" s="3">
        <v>8.8050314465409993</v>
      </c>
      <c r="K1208" s="3">
        <v>5.0314465408810003</v>
      </c>
      <c r="L1208" s="3">
        <v>12.578616352200999</v>
      </c>
      <c r="M1208" s="7">
        <v>0</v>
      </c>
      <c r="N1208" s="3">
        <v>1.2578616352200001</v>
      </c>
      <c r="O1208" s="3">
        <v>1.88679245283</v>
      </c>
      <c r="P1208" s="7">
        <v>0</v>
      </c>
      <c r="Q1208" s="3">
        <v>79.245283018867994</v>
      </c>
      <c r="R1208" s="8">
        <v>17.610062893081999</v>
      </c>
    </row>
    <row r="1209" spans="3:18" x14ac:dyDescent="0.2">
      <c r="C1209" s="90"/>
      <c r="D1209" s="87"/>
      <c r="E1209" s="1" t="s">
        <v>107</v>
      </c>
      <c r="F1209" s="2"/>
      <c r="G1209" s="59">
        <v>1783</v>
      </c>
      <c r="H1209" s="71" t="str">
        <f t="shared" si="27"/>
        <v xml:space="preserve"> </v>
      </c>
      <c r="I1209" s="11">
        <v>76.668536174986002</v>
      </c>
      <c r="J1209" s="3">
        <v>13.684800897363999</v>
      </c>
      <c r="K1209" s="3">
        <v>1.402131239484</v>
      </c>
      <c r="L1209" s="3">
        <v>6.7302299495230002</v>
      </c>
      <c r="M1209" s="3">
        <v>0.39259674705600001</v>
      </c>
      <c r="N1209" s="3">
        <v>0.44868199663500002</v>
      </c>
      <c r="O1209" s="3">
        <v>0.44868199663500002</v>
      </c>
      <c r="P1209" s="3">
        <v>0.224340998317</v>
      </c>
      <c r="Q1209" s="3">
        <v>90.353337072350001</v>
      </c>
      <c r="R1209" s="8">
        <v>8.1323611890069998</v>
      </c>
    </row>
    <row r="1210" spans="3:18" x14ac:dyDescent="0.2">
      <c r="C1210" s="90"/>
      <c r="D1210" s="87"/>
      <c r="E1210" s="1" t="s">
        <v>108</v>
      </c>
      <c r="F1210" s="2"/>
      <c r="G1210" s="59">
        <v>493</v>
      </c>
      <c r="H1210" s="71" t="str">
        <f t="shared" si="27"/>
        <v xml:space="preserve"> </v>
      </c>
      <c r="I1210" s="11">
        <v>67.951318458418001</v>
      </c>
      <c r="J1210" s="3">
        <v>9.9391480730220003</v>
      </c>
      <c r="K1210" s="3">
        <v>3.2454361054769998</v>
      </c>
      <c r="L1210" s="3">
        <v>14.401622718053</v>
      </c>
      <c r="M1210" s="3">
        <v>0.20283975659199999</v>
      </c>
      <c r="N1210" s="3">
        <v>2.8397565922919998</v>
      </c>
      <c r="O1210" s="3">
        <v>1.217038539554</v>
      </c>
      <c r="P1210" s="3">
        <v>0.20283975659199999</v>
      </c>
      <c r="Q1210" s="3">
        <v>77.890466531439998</v>
      </c>
      <c r="R1210" s="8">
        <v>17.647058823529001</v>
      </c>
    </row>
    <row r="1211" spans="3:18" x14ac:dyDescent="0.2">
      <c r="C1211" s="91" t="s">
        <v>109</v>
      </c>
      <c r="D1211" s="86" t="s">
        <v>17</v>
      </c>
      <c r="E1211" s="6" t="s">
        <v>110</v>
      </c>
      <c r="F1211" s="5"/>
      <c r="G1211" s="58">
        <v>551</v>
      </c>
      <c r="H1211" s="70" t="str">
        <f t="shared" si="27"/>
        <v xml:space="preserve"> </v>
      </c>
      <c r="I1211" s="12">
        <v>79.310344827585993</v>
      </c>
      <c r="J1211" s="4">
        <v>10.344827586207</v>
      </c>
      <c r="K1211" s="4">
        <v>1.814882032668</v>
      </c>
      <c r="L1211" s="4">
        <v>7.2595281306719999</v>
      </c>
      <c r="M1211" s="4">
        <v>0.90744101633399998</v>
      </c>
      <c r="N1211" s="25">
        <v>0</v>
      </c>
      <c r="O1211" s="4">
        <v>0.18148820326699999</v>
      </c>
      <c r="P1211" s="4">
        <v>0.18148820326699999</v>
      </c>
      <c r="Q1211" s="4">
        <v>89.655172413792997</v>
      </c>
      <c r="R1211" s="13">
        <v>9.0744101633389995</v>
      </c>
    </row>
    <row r="1212" spans="3:18" ht="24" x14ac:dyDescent="0.2">
      <c r="C1212" s="90"/>
      <c r="D1212" s="87"/>
      <c r="E1212" s="1" t="s">
        <v>111</v>
      </c>
      <c r="F1212" s="2"/>
      <c r="G1212" s="59">
        <v>298</v>
      </c>
      <c r="H1212" s="71" t="str">
        <f t="shared" si="27"/>
        <v xml:space="preserve"> </v>
      </c>
      <c r="I1212" s="11">
        <v>70.805369127516997</v>
      </c>
      <c r="J1212" s="3">
        <v>18.791946308724999</v>
      </c>
      <c r="K1212" s="3">
        <v>1.342281879195</v>
      </c>
      <c r="L1212" s="3">
        <v>7.3825503355700004</v>
      </c>
      <c r="M1212" s="3">
        <v>1.0067114093959999</v>
      </c>
      <c r="N1212" s="3">
        <v>0.33557046979900002</v>
      </c>
      <c r="O1212" s="7">
        <v>0</v>
      </c>
      <c r="P1212" s="3">
        <v>0.33557046979900002</v>
      </c>
      <c r="Q1212" s="3">
        <v>89.597315436241999</v>
      </c>
      <c r="R1212" s="8">
        <v>8.7248322147649997</v>
      </c>
    </row>
    <row r="1213" spans="3:18" ht="24" x14ac:dyDescent="0.2">
      <c r="C1213" s="90"/>
      <c r="D1213" s="87"/>
      <c r="E1213" s="1" t="s">
        <v>112</v>
      </c>
      <c r="F1213" s="2"/>
      <c r="G1213" s="59">
        <v>954</v>
      </c>
      <c r="H1213" s="71" t="str">
        <f t="shared" si="27"/>
        <v xml:space="preserve"> </v>
      </c>
      <c r="I1213" s="11">
        <v>76.519916142558003</v>
      </c>
      <c r="J1213" s="3">
        <v>14.779874213836001</v>
      </c>
      <c r="K1213" s="3">
        <v>1.46750524109</v>
      </c>
      <c r="L1213" s="3">
        <v>6.0796645702310004</v>
      </c>
      <c r="M1213" s="3">
        <v>0.52410901467500004</v>
      </c>
      <c r="N1213" s="3">
        <v>0.104821802935</v>
      </c>
      <c r="O1213" s="3">
        <v>0.20964360587</v>
      </c>
      <c r="P1213" s="3">
        <v>0.31446540880500001</v>
      </c>
      <c r="Q1213" s="3">
        <v>91.299790356393999</v>
      </c>
      <c r="R1213" s="8">
        <v>7.547169811321</v>
      </c>
    </row>
    <row r="1214" spans="3:18" x14ac:dyDescent="0.2">
      <c r="C1214" s="90"/>
      <c r="D1214" s="87"/>
      <c r="E1214" s="1" t="s">
        <v>113</v>
      </c>
      <c r="F1214" s="2"/>
      <c r="G1214" s="59">
        <v>616</v>
      </c>
      <c r="H1214" s="71" t="str">
        <f t="shared" si="27"/>
        <v xml:space="preserve"> </v>
      </c>
      <c r="I1214" s="11">
        <v>78.733766233766005</v>
      </c>
      <c r="J1214" s="3">
        <v>15.097402597403001</v>
      </c>
      <c r="K1214" s="3">
        <v>0.81168831168800004</v>
      </c>
      <c r="L1214" s="3">
        <v>4.3831168831170002</v>
      </c>
      <c r="M1214" s="3">
        <v>0.32467532467499999</v>
      </c>
      <c r="N1214" s="3">
        <v>0.16233766233800001</v>
      </c>
      <c r="O1214" s="7">
        <v>0</v>
      </c>
      <c r="P1214" s="3">
        <v>0.487012987013</v>
      </c>
      <c r="Q1214" s="3">
        <v>93.831168831168995</v>
      </c>
      <c r="R1214" s="8">
        <v>5.1948051948050002</v>
      </c>
    </row>
    <row r="1215" spans="3:18" x14ac:dyDescent="0.2">
      <c r="C1215" s="90"/>
      <c r="D1215" s="87"/>
      <c r="E1215" s="1" t="s">
        <v>114</v>
      </c>
      <c r="F1215" s="2"/>
      <c r="G1215" s="59">
        <v>986</v>
      </c>
      <c r="H1215" s="71" t="str">
        <f t="shared" si="27"/>
        <v xml:space="preserve"> </v>
      </c>
      <c r="I1215" s="11">
        <v>81.541582150100993</v>
      </c>
      <c r="J1215" s="3">
        <v>11.967545638944999</v>
      </c>
      <c r="K1215" s="3">
        <v>0.912778904665</v>
      </c>
      <c r="L1215" s="3">
        <v>4.4624746450300004</v>
      </c>
      <c r="M1215" s="3">
        <v>0.10141987829599999</v>
      </c>
      <c r="N1215" s="3">
        <v>0.50709939148100003</v>
      </c>
      <c r="O1215" s="3">
        <v>0.30425963488800001</v>
      </c>
      <c r="P1215" s="3">
        <v>0.20283975659199999</v>
      </c>
      <c r="Q1215" s="3">
        <v>93.509127789047</v>
      </c>
      <c r="R1215" s="8">
        <v>5.3752535496959997</v>
      </c>
    </row>
    <row r="1216" spans="3:18" ht="24" x14ac:dyDescent="0.2">
      <c r="C1216" s="90"/>
      <c r="D1216" s="87"/>
      <c r="E1216" s="1" t="s">
        <v>115</v>
      </c>
      <c r="F1216" s="2"/>
      <c r="G1216" s="59">
        <v>938</v>
      </c>
      <c r="H1216" s="71" t="str">
        <f t="shared" si="27"/>
        <v xml:space="preserve"> </v>
      </c>
      <c r="I1216" s="11">
        <v>75.799573560767996</v>
      </c>
      <c r="J1216" s="3">
        <v>14.285714285714</v>
      </c>
      <c r="K1216" s="3">
        <v>1.5991471215349999</v>
      </c>
      <c r="L1216" s="3">
        <v>7.0362473347550001</v>
      </c>
      <c r="M1216" s="3">
        <v>0.426439232409</v>
      </c>
      <c r="N1216" s="3">
        <v>0.31982942430700001</v>
      </c>
      <c r="O1216" s="3">
        <v>0.31982942430700001</v>
      </c>
      <c r="P1216" s="3">
        <v>0.21321961620499999</v>
      </c>
      <c r="Q1216" s="3">
        <v>90.085287846482004</v>
      </c>
      <c r="R1216" s="8">
        <v>8.6353944562899994</v>
      </c>
    </row>
    <row r="1217" spans="3:18" ht="24" x14ac:dyDescent="0.2">
      <c r="C1217" s="90"/>
      <c r="D1217" s="87"/>
      <c r="E1217" s="1" t="s">
        <v>116</v>
      </c>
      <c r="F1217" s="2"/>
      <c r="G1217" s="59">
        <v>771</v>
      </c>
      <c r="H1217" s="71" t="str">
        <f t="shared" si="27"/>
        <v xml:space="preserve"> </v>
      </c>
      <c r="I1217" s="11">
        <v>75.486381322957001</v>
      </c>
      <c r="J1217" s="3">
        <v>12.970168612191999</v>
      </c>
      <c r="K1217" s="3">
        <v>1.8158236057070001</v>
      </c>
      <c r="L1217" s="3">
        <v>7.911802853437</v>
      </c>
      <c r="M1217" s="3">
        <v>0.129701686122</v>
      </c>
      <c r="N1217" s="3">
        <v>0.77821011673200002</v>
      </c>
      <c r="O1217" s="3">
        <v>0.64850843060999996</v>
      </c>
      <c r="P1217" s="3">
        <v>0.25940337224400001</v>
      </c>
      <c r="Q1217" s="3">
        <v>88.456549935148999</v>
      </c>
      <c r="R1217" s="8">
        <v>9.727626459144</v>
      </c>
    </row>
    <row r="1218" spans="3:18" ht="24" x14ac:dyDescent="0.2">
      <c r="C1218" s="90"/>
      <c r="D1218" s="87"/>
      <c r="E1218" s="1" t="s">
        <v>117</v>
      </c>
      <c r="F1218" s="2"/>
      <c r="G1218" s="59">
        <v>223</v>
      </c>
      <c r="H1218" s="71" t="str">
        <f t="shared" si="27"/>
        <v xml:space="preserve"> </v>
      </c>
      <c r="I1218" s="11">
        <v>86.995515695066999</v>
      </c>
      <c r="J1218" s="3">
        <v>8.9686098654710005</v>
      </c>
      <c r="K1218" s="3">
        <v>0.44843049327399997</v>
      </c>
      <c r="L1218" s="3">
        <v>3.5874439461879999</v>
      </c>
      <c r="M1218" s="7">
        <v>0</v>
      </c>
      <c r="N1218" s="7">
        <v>0</v>
      </c>
      <c r="O1218" s="7">
        <v>0</v>
      </c>
      <c r="P1218" s="7">
        <v>0</v>
      </c>
      <c r="Q1218" s="3">
        <v>95.964125560537994</v>
      </c>
      <c r="R1218" s="8">
        <v>4.0358744394619999</v>
      </c>
    </row>
    <row r="1219" spans="3:18" x14ac:dyDescent="0.2">
      <c r="C1219" s="90"/>
      <c r="D1219" s="87"/>
      <c r="E1219" s="1" t="s">
        <v>118</v>
      </c>
      <c r="F1219" s="2"/>
      <c r="G1219" s="59">
        <v>710</v>
      </c>
      <c r="H1219" s="71" t="str">
        <f t="shared" si="27"/>
        <v xml:space="preserve"> </v>
      </c>
      <c r="I1219" s="11">
        <v>76.056338028168994</v>
      </c>
      <c r="J1219" s="3">
        <v>15.774647887324001</v>
      </c>
      <c r="K1219" s="3">
        <v>1.267605633803</v>
      </c>
      <c r="L1219" s="3">
        <v>5.7746478873239999</v>
      </c>
      <c r="M1219" s="3">
        <v>0.42253521126799998</v>
      </c>
      <c r="N1219" s="3">
        <v>0.14084507042300001</v>
      </c>
      <c r="O1219" s="3">
        <v>0.42253521126799998</v>
      </c>
      <c r="P1219" s="3">
        <v>0.14084507042300001</v>
      </c>
      <c r="Q1219" s="3">
        <v>91.830985915493002</v>
      </c>
      <c r="R1219" s="8">
        <v>7.0422535211269999</v>
      </c>
    </row>
    <row r="1220" spans="3:18" x14ac:dyDescent="0.2">
      <c r="C1220" s="90"/>
      <c r="D1220" s="87"/>
      <c r="E1220" s="1" t="s">
        <v>119</v>
      </c>
      <c r="F1220" s="2"/>
      <c r="G1220" s="59">
        <v>565</v>
      </c>
      <c r="H1220" s="71" t="str">
        <f t="shared" si="27"/>
        <v xml:space="preserve"> </v>
      </c>
      <c r="I1220" s="11">
        <v>78.053097345132997</v>
      </c>
      <c r="J1220" s="3">
        <v>12.212389380531</v>
      </c>
      <c r="K1220" s="3">
        <v>1.41592920354</v>
      </c>
      <c r="L1220" s="3">
        <v>6.7256637168140001</v>
      </c>
      <c r="M1220" s="3">
        <v>0.70796460176999998</v>
      </c>
      <c r="N1220" s="3">
        <v>0.35398230088499999</v>
      </c>
      <c r="O1220" s="3">
        <v>0.17699115044200001</v>
      </c>
      <c r="P1220" s="3">
        <v>0.35398230088499999</v>
      </c>
      <c r="Q1220" s="3">
        <v>90.265486725664005</v>
      </c>
      <c r="R1220" s="8">
        <v>8.1415929203540003</v>
      </c>
    </row>
    <row r="1221" spans="3:18" x14ac:dyDescent="0.2">
      <c r="C1221" s="90"/>
      <c r="D1221" s="87"/>
      <c r="E1221" s="1" t="s">
        <v>120</v>
      </c>
      <c r="F1221" s="2"/>
      <c r="G1221" s="59">
        <v>443</v>
      </c>
      <c r="H1221" s="71" t="str">
        <f t="shared" si="27"/>
        <v xml:space="preserve"> </v>
      </c>
      <c r="I1221" s="11">
        <v>74.943566591421998</v>
      </c>
      <c r="J1221" s="3">
        <v>12.189616252822001</v>
      </c>
      <c r="K1221" s="3">
        <v>2.9345372460500001</v>
      </c>
      <c r="L1221" s="3">
        <v>8.5778781038369996</v>
      </c>
      <c r="M1221" s="3">
        <v>0.45146726862300002</v>
      </c>
      <c r="N1221" s="7">
        <v>0</v>
      </c>
      <c r="O1221" s="3">
        <v>0.67720090293500002</v>
      </c>
      <c r="P1221" s="3">
        <v>0.225733634312</v>
      </c>
      <c r="Q1221" s="3">
        <v>87.133182844244004</v>
      </c>
      <c r="R1221" s="8">
        <v>11.512415349887</v>
      </c>
    </row>
    <row r="1222" spans="3:18" x14ac:dyDescent="0.2">
      <c r="C1222" s="90"/>
      <c r="D1222" s="87"/>
      <c r="E1222" s="1" t="s">
        <v>121</v>
      </c>
      <c r="F1222" s="2"/>
      <c r="G1222" s="59">
        <v>977</v>
      </c>
      <c r="H1222" s="71" t="str">
        <f t="shared" si="27"/>
        <v xml:space="preserve"> </v>
      </c>
      <c r="I1222" s="11">
        <v>75.435005117706993</v>
      </c>
      <c r="J1222" s="3">
        <v>14.636642784033</v>
      </c>
      <c r="K1222" s="3">
        <v>1.3306038894579999</v>
      </c>
      <c r="L1222" s="3">
        <v>6.8577277379729997</v>
      </c>
      <c r="M1222" s="3">
        <v>0.40941658137199999</v>
      </c>
      <c r="N1222" s="3">
        <v>0.61412487205699995</v>
      </c>
      <c r="O1222" s="3">
        <v>0.51177072671400003</v>
      </c>
      <c r="P1222" s="3">
        <v>0.20470829068599999</v>
      </c>
      <c r="Q1222" s="3">
        <v>90.071647901739993</v>
      </c>
      <c r="R1222" s="8">
        <v>8.1883316274309994</v>
      </c>
    </row>
    <row r="1223" spans="3:18" x14ac:dyDescent="0.2">
      <c r="C1223" s="90"/>
      <c r="D1223" s="87"/>
      <c r="E1223" s="1" t="s">
        <v>122</v>
      </c>
      <c r="F1223" s="2"/>
      <c r="G1223" s="59">
        <v>179</v>
      </c>
      <c r="H1223" s="71" t="str">
        <f t="shared" si="27"/>
        <v xml:space="preserve"> </v>
      </c>
      <c r="I1223" s="11">
        <v>77.094972067038995</v>
      </c>
      <c r="J1223" s="3">
        <v>13.966480446926999</v>
      </c>
      <c r="K1223" s="3">
        <v>2.7932960893850001</v>
      </c>
      <c r="L1223" s="3">
        <v>5.5865921787710002</v>
      </c>
      <c r="M1223" s="7">
        <v>0</v>
      </c>
      <c r="N1223" s="3">
        <v>0.55865921787700001</v>
      </c>
      <c r="O1223" s="7">
        <v>0</v>
      </c>
      <c r="P1223" s="7">
        <v>0</v>
      </c>
      <c r="Q1223" s="3">
        <v>91.061452513966003</v>
      </c>
      <c r="R1223" s="8">
        <v>8.3798882681559999</v>
      </c>
    </row>
    <row r="1224" spans="3:18" x14ac:dyDescent="0.2">
      <c r="C1224" s="90"/>
      <c r="D1224" s="87"/>
      <c r="E1224" s="1" t="s">
        <v>32</v>
      </c>
      <c r="F1224" s="2"/>
      <c r="G1224" s="59">
        <v>22</v>
      </c>
      <c r="H1224" s="71" t="str">
        <f t="shared" si="27"/>
        <v>*</v>
      </c>
      <c r="I1224" s="11">
        <v>63.636363636364003</v>
      </c>
      <c r="J1224" s="3">
        <v>18.181818181817999</v>
      </c>
      <c r="K1224" s="7">
        <v>0</v>
      </c>
      <c r="L1224" s="3">
        <v>18.181818181817999</v>
      </c>
      <c r="M1224" s="7">
        <v>0</v>
      </c>
      <c r="N1224" s="7">
        <v>0</v>
      </c>
      <c r="O1224" s="7">
        <v>0</v>
      </c>
      <c r="P1224" s="7">
        <v>0</v>
      </c>
      <c r="Q1224" s="3">
        <v>81.818181818181998</v>
      </c>
      <c r="R1224" s="8">
        <v>18.181818181817999</v>
      </c>
    </row>
    <row r="1225" spans="3:18" x14ac:dyDescent="0.2">
      <c r="C1225" s="90"/>
      <c r="D1225" s="87"/>
      <c r="E1225" s="1" t="s">
        <v>22</v>
      </c>
      <c r="F1225" s="2"/>
      <c r="G1225" s="59">
        <v>13</v>
      </c>
      <c r="H1225" s="71" t="str">
        <f t="shared" si="27"/>
        <v>*</v>
      </c>
      <c r="I1225" s="11">
        <v>84.615384615384997</v>
      </c>
      <c r="J1225" s="3">
        <v>15.384615384615</v>
      </c>
      <c r="K1225" s="7">
        <v>0</v>
      </c>
      <c r="L1225" s="7">
        <v>0</v>
      </c>
      <c r="M1225" s="7">
        <v>0</v>
      </c>
      <c r="N1225" s="7">
        <v>0</v>
      </c>
      <c r="O1225" s="7">
        <v>0</v>
      </c>
      <c r="P1225" s="7">
        <v>0</v>
      </c>
      <c r="Q1225" s="3">
        <v>100</v>
      </c>
      <c r="R1225" s="14">
        <v>0</v>
      </c>
    </row>
    <row r="1226" spans="3:18" ht="24" x14ac:dyDescent="0.2">
      <c r="C1226" s="91" t="s">
        <v>123</v>
      </c>
      <c r="D1226" s="86" t="s">
        <v>17</v>
      </c>
      <c r="E1226" s="6" t="s">
        <v>124</v>
      </c>
      <c r="F1226" s="5"/>
      <c r="G1226" s="58">
        <v>55</v>
      </c>
      <c r="H1226" s="70" t="str">
        <f t="shared" si="27"/>
        <v xml:space="preserve"> </v>
      </c>
      <c r="I1226" s="12">
        <v>72.727272727273004</v>
      </c>
      <c r="J1226" s="4">
        <v>10.909090909091001</v>
      </c>
      <c r="K1226" s="4">
        <v>3.636363636364</v>
      </c>
      <c r="L1226" s="4">
        <v>10.909090909091001</v>
      </c>
      <c r="M1226" s="25">
        <v>0</v>
      </c>
      <c r="N1226" s="25">
        <v>0</v>
      </c>
      <c r="O1226" s="4">
        <v>1.818181818182</v>
      </c>
      <c r="P1226" s="25">
        <v>0</v>
      </c>
      <c r="Q1226" s="4">
        <v>83.636363636363996</v>
      </c>
      <c r="R1226" s="13">
        <v>14.545454545455</v>
      </c>
    </row>
    <row r="1227" spans="3:18" ht="24" x14ac:dyDescent="0.2">
      <c r="C1227" s="92"/>
      <c r="D1227" s="87"/>
      <c r="E1227" s="1" t="s">
        <v>125</v>
      </c>
      <c r="F1227" s="2"/>
      <c r="G1227" s="59">
        <v>205</v>
      </c>
      <c r="H1227" s="71" t="str">
        <f t="shared" si="27"/>
        <v xml:space="preserve"> </v>
      </c>
      <c r="I1227" s="11">
        <v>73.658536585365994</v>
      </c>
      <c r="J1227" s="3">
        <v>9.2682926829269991</v>
      </c>
      <c r="K1227" s="3">
        <v>2.4390243902440001</v>
      </c>
      <c r="L1227" s="3">
        <v>12.682926829268</v>
      </c>
      <c r="M1227" s="3">
        <v>0.48780487804900002</v>
      </c>
      <c r="N1227" s="3">
        <v>0.48780487804900002</v>
      </c>
      <c r="O1227" s="3">
        <v>0.97560975609800005</v>
      </c>
      <c r="P1227" s="7">
        <v>0</v>
      </c>
      <c r="Q1227" s="3">
        <v>82.926829268293005</v>
      </c>
      <c r="R1227" s="8">
        <v>15.121951219512001</v>
      </c>
    </row>
    <row r="1228" spans="3:18" ht="24" x14ac:dyDescent="0.2">
      <c r="C1228" s="92"/>
      <c r="D1228" s="87"/>
      <c r="E1228" s="1" t="s">
        <v>126</v>
      </c>
      <c r="F1228" s="2"/>
      <c r="G1228" s="59">
        <v>114</v>
      </c>
      <c r="H1228" s="71" t="str">
        <f t="shared" si="27"/>
        <v xml:space="preserve"> </v>
      </c>
      <c r="I1228" s="11">
        <v>85.087719298246</v>
      </c>
      <c r="J1228" s="3">
        <v>7.8947368421049999</v>
      </c>
      <c r="K1228" s="7">
        <v>0</v>
      </c>
      <c r="L1228" s="3">
        <v>5.2631578947369997</v>
      </c>
      <c r="M1228" s="7">
        <v>0</v>
      </c>
      <c r="N1228" s="7">
        <v>0</v>
      </c>
      <c r="O1228" s="3">
        <v>1.7543859649119999</v>
      </c>
      <c r="P1228" s="7">
        <v>0</v>
      </c>
      <c r="Q1228" s="3">
        <v>92.982456140351005</v>
      </c>
      <c r="R1228" s="8">
        <v>5.2631578947369997</v>
      </c>
    </row>
    <row r="1229" spans="3:18" ht="24" x14ac:dyDescent="0.2">
      <c r="C1229" s="92"/>
      <c r="D1229" s="87"/>
      <c r="E1229" s="1" t="s">
        <v>127</v>
      </c>
      <c r="F1229" s="2"/>
      <c r="G1229" s="59">
        <v>187</v>
      </c>
      <c r="H1229" s="71" t="str">
        <f t="shared" si="27"/>
        <v xml:space="preserve"> </v>
      </c>
      <c r="I1229" s="11">
        <v>83.422459893048</v>
      </c>
      <c r="J1229" s="3">
        <v>11.229946524063999</v>
      </c>
      <c r="K1229" s="7">
        <v>0</v>
      </c>
      <c r="L1229" s="3">
        <v>4.2780748663099999</v>
      </c>
      <c r="M1229" s="3">
        <v>0.53475935828900001</v>
      </c>
      <c r="N1229" s="7">
        <v>0</v>
      </c>
      <c r="O1229" s="3">
        <v>0.53475935828900001</v>
      </c>
      <c r="P1229" s="7">
        <v>0</v>
      </c>
      <c r="Q1229" s="3">
        <v>94.652406417112005</v>
      </c>
      <c r="R1229" s="8">
        <v>4.2780748663099999</v>
      </c>
    </row>
    <row r="1230" spans="3:18" ht="24" x14ac:dyDescent="0.2">
      <c r="C1230" s="92"/>
      <c r="D1230" s="87"/>
      <c r="E1230" s="1" t="s">
        <v>128</v>
      </c>
      <c r="F1230" s="2"/>
      <c r="G1230" s="59">
        <v>1599</v>
      </c>
      <c r="H1230" s="71" t="str">
        <f t="shared" si="27"/>
        <v xml:space="preserve"> </v>
      </c>
      <c r="I1230" s="11">
        <v>75.359599749843994</v>
      </c>
      <c r="J1230" s="3">
        <v>14.321450906817001</v>
      </c>
      <c r="K1230" s="3">
        <v>1.563477173233</v>
      </c>
      <c r="L1230" s="3">
        <v>7.5672295184490004</v>
      </c>
      <c r="M1230" s="3">
        <v>0.18761726078800001</v>
      </c>
      <c r="N1230" s="3">
        <v>0.312695434647</v>
      </c>
      <c r="O1230" s="3">
        <v>0.50031269543500001</v>
      </c>
      <c r="P1230" s="3">
        <v>0.18761726078800001</v>
      </c>
      <c r="Q1230" s="3">
        <v>89.681050656660005</v>
      </c>
      <c r="R1230" s="8">
        <v>9.1307066916820006</v>
      </c>
    </row>
    <row r="1231" spans="3:18" ht="24" x14ac:dyDescent="0.2">
      <c r="C1231" s="92"/>
      <c r="D1231" s="87"/>
      <c r="E1231" s="1" t="s">
        <v>129</v>
      </c>
      <c r="F1231" s="2"/>
      <c r="G1231" s="59">
        <v>1199</v>
      </c>
      <c r="H1231" s="71" t="str">
        <f t="shared" si="27"/>
        <v xml:space="preserve"> </v>
      </c>
      <c r="I1231" s="11">
        <v>74.979149291075998</v>
      </c>
      <c r="J1231" s="3">
        <v>13.928273561300999</v>
      </c>
      <c r="K1231" s="3">
        <v>1.834862385321</v>
      </c>
      <c r="L1231" s="3">
        <v>7.422852376981</v>
      </c>
      <c r="M1231" s="3">
        <v>0.33361134278600002</v>
      </c>
      <c r="N1231" s="3">
        <v>0.58381984987500002</v>
      </c>
      <c r="O1231" s="3">
        <v>0.66722268557099995</v>
      </c>
      <c r="P1231" s="3">
        <v>0.250208507089</v>
      </c>
      <c r="Q1231" s="3">
        <v>88.907422852376996</v>
      </c>
      <c r="R1231" s="8">
        <v>9.2577147623019993</v>
      </c>
    </row>
    <row r="1232" spans="3:18" ht="24" x14ac:dyDescent="0.2">
      <c r="C1232" s="92"/>
      <c r="D1232" s="87"/>
      <c r="E1232" s="1" t="s">
        <v>130</v>
      </c>
      <c r="F1232" s="2"/>
      <c r="G1232" s="59">
        <v>950</v>
      </c>
      <c r="H1232" s="71" t="str">
        <f t="shared" si="27"/>
        <v xml:space="preserve"> </v>
      </c>
      <c r="I1232" s="11">
        <v>75.052631578947</v>
      </c>
      <c r="J1232" s="3">
        <v>14.736842105262999</v>
      </c>
      <c r="K1232" s="3">
        <v>1.368421052632</v>
      </c>
      <c r="L1232" s="3">
        <v>6.4210526315790002</v>
      </c>
      <c r="M1232" s="3">
        <v>0.31578947368400001</v>
      </c>
      <c r="N1232" s="3">
        <v>1.2631578947369999</v>
      </c>
      <c r="O1232" s="3">
        <v>0.52631578947400004</v>
      </c>
      <c r="P1232" s="3">
        <v>0.31578947368400001</v>
      </c>
      <c r="Q1232" s="3">
        <v>89.789473684211004</v>
      </c>
      <c r="R1232" s="8">
        <v>7.7894736842109999</v>
      </c>
    </row>
    <row r="1233" spans="2:18" x14ac:dyDescent="0.2">
      <c r="C1233" s="92"/>
      <c r="D1233" s="87"/>
      <c r="E1233" s="1" t="s">
        <v>131</v>
      </c>
      <c r="F1233" s="2"/>
      <c r="G1233" s="59">
        <v>424</v>
      </c>
      <c r="H1233" s="71" t="str">
        <f t="shared" si="27"/>
        <v xml:space="preserve"> </v>
      </c>
      <c r="I1233" s="11">
        <v>79.009433962263998</v>
      </c>
      <c r="J1233" s="3">
        <v>15.330188679245</v>
      </c>
      <c r="K1233" s="3">
        <v>1.6509433962260001</v>
      </c>
      <c r="L1233" s="3">
        <v>3.0660377358490001</v>
      </c>
      <c r="M1233" s="3">
        <v>0.23584905660399999</v>
      </c>
      <c r="N1233" s="7">
        <v>0</v>
      </c>
      <c r="O1233" s="3">
        <v>0.47169811320799998</v>
      </c>
      <c r="P1233" s="3">
        <v>0.23584905660399999</v>
      </c>
      <c r="Q1233" s="3">
        <v>94.339622641508996</v>
      </c>
      <c r="R1233" s="8">
        <v>4.7169811320750004</v>
      </c>
    </row>
    <row r="1234" spans="2:18" ht="24" x14ac:dyDescent="0.2">
      <c r="C1234" s="92"/>
      <c r="D1234" s="87"/>
      <c r="E1234" s="1" t="s">
        <v>132</v>
      </c>
      <c r="F1234" s="2"/>
      <c r="G1234" s="59">
        <v>213</v>
      </c>
      <c r="H1234" s="71" t="str">
        <f t="shared" si="27"/>
        <v xml:space="preserve"> </v>
      </c>
      <c r="I1234" s="11">
        <v>78.403755868545005</v>
      </c>
      <c r="J1234" s="3">
        <v>10.798122065728</v>
      </c>
      <c r="K1234" s="3">
        <v>0.93896713615000005</v>
      </c>
      <c r="L1234" s="3">
        <v>7.5117370892019997</v>
      </c>
      <c r="M1234" s="7">
        <v>0</v>
      </c>
      <c r="N1234" s="3">
        <v>1.4084507042250001</v>
      </c>
      <c r="O1234" s="3">
        <v>0.93896713615000005</v>
      </c>
      <c r="P1234" s="7">
        <v>0</v>
      </c>
      <c r="Q1234" s="3">
        <v>89.201877934272005</v>
      </c>
      <c r="R1234" s="8">
        <v>8.4507042253520002</v>
      </c>
    </row>
    <row r="1235" spans="2:18" ht="24" x14ac:dyDescent="0.2">
      <c r="C1235" s="92"/>
      <c r="D1235" s="87"/>
      <c r="E1235" s="1" t="s">
        <v>133</v>
      </c>
      <c r="F1235" s="2"/>
      <c r="G1235" s="59">
        <v>214</v>
      </c>
      <c r="H1235" s="71" t="str">
        <f t="shared" si="27"/>
        <v xml:space="preserve"> </v>
      </c>
      <c r="I1235" s="11">
        <v>74.766355140187002</v>
      </c>
      <c r="J1235" s="3">
        <v>11.214953271028</v>
      </c>
      <c r="K1235" s="3">
        <v>1.869158878505</v>
      </c>
      <c r="L1235" s="3">
        <v>10.747663551402001</v>
      </c>
      <c r="M1235" s="7">
        <v>0</v>
      </c>
      <c r="N1235" s="3">
        <v>0.93457943925200004</v>
      </c>
      <c r="O1235" s="3">
        <v>0.46728971962600002</v>
      </c>
      <c r="P1235" s="7">
        <v>0</v>
      </c>
      <c r="Q1235" s="3">
        <v>85.981308411214997</v>
      </c>
      <c r="R1235" s="8">
        <v>12.616822429907</v>
      </c>
    </row>
    <row r="1236" spans="2:18" ht="24" x14ac:dyDescent="0.2">
      <c r="C1236" s="92"/>
      <c r="D1236" s="87"/>
      <c r="E1236" s="1" t="s">
        <v>134</v>
      </c>
      <c r="F1236" s="2"/>
      <c r="G1236" s="59">
        <v>15</v>
      </c>
      <c r="H1236" s="71" t="str">
        <f t="shared" si="27"/>
        <v>*</v>
      </c>
      <c r="I1236" s="11">
        <v>60</v>
      </c>
      <c r="J1236" s="7">
        <v>0</v>
      </c>
      <c r="K1236" s="3">
        <v>6.666666666667</v>
      </c>
      <c r="L1236" s="3">
        <v>20</v>
      </c>
      <c r="M1236" s="7">
        <v>0</v>
      </c>
      <c r="N1236" s="3">
        <v>6.666666666667</v>
      </c>
      <c r="O1236" s="3">
        <v>6.666666666667</v>
      </c>
      <c r="P1236" s="7">
        <v>0</v>
      </c>
      <c r="Q1236" s="3">
        <v>60</v>
      </c>
      <c r="R1236" s="8">
        <v>26.666666666666998</v>
      </c>
    </row>
    <row r="1237" spans="2:18" ht="24" x14ac:dyDescent="0.2">
      <c r="C1237" s="92"/>
      <c r="D1237" s="87"/>
      <c r="E1237" s="1" t="s">
        <v>135</v>
      </c>
      <c r="F1237" s="2"/>
      <c r="G1237" s="59">
        <v>587</v>
      </c>
      <c r="H1237" s="71" t="str">
        <f t="shared" si="27"/>
        <v xml:space="preserve"> </v>
      </c>
      <c r="I1237" s="11">
        <v>72.742759795571004</v>
      </c>
      <c r="J1237" s="3">
        <v>15.502555366269</v>
      </c>
      <c r="K1237" s="3">
        <v>2.2146507666100002</v>
      </c>
      <c r="L1237" s="3">
        <v>8.1771720613289993</v>
      </c>
      <c r="M1237" s="3">
        <v>0.17035775127800001</v>
      </c>
      <c r="N1237" s="3">
        <v>0.51107325383299995</v>
      </c>
      <c r="O1237" s="3">
        <v>0.68143100511099997</v>
      </c>
      <c r="P1237" s="7">
        <v>0</v>
      </c>
      <c r="Q1237" s="3">
        <v>88.245315161839997</v>
      </c>
      <c r="R1237" s="8">
        <v>10.391822827939</v>
      </c>
    </row>
    <row r="1238" spans="2:18" x14ac:dyDescent="0.2">
      <c r="C1238" s="92"/>
      <c r="D1238" s="87"/>
      <c r="E1238" s="1" t="s">
        <v>136</v>
      </c>
      <c r="F1238" s="2"/>
      <c r="G1238" s="59">
        <v>63</v>
      </c>
      <c r="H1238" s="71" t="str">
        <f t="shared" si="27"/>
        <v xml:space="preserve"> </v>
      </c>
      <c r="I1238" s="11">
        <v>63.492063492062996</v>
      </c>
      <c r="J1238" s="3">
        <v>22.222222222222001</v>
      </c>
      <c r="K1238" s="3">
        <v>1.587301587302</v>
      </c>
      <c r="L1238" s="3">
        <v>9.5238095238099998</v>
      </c>
      <c r="M1238" s="7">
        <v>0</v>
      </c>
      <c r="N1238" s="3">
        <v>3.1746031746029999</v>
      </c>
      <c r="O1238" s="7">
        <v>0</v>
      </c>
      <c r="P1238" s="7">
        <v>0</v>
      </c>
      <c r="Q1238" s="3">
        <v>85.714285714286007</v>
      </c>
      <c r="R1238" s="8">
        <v>11.111111111111001</v>
      </c>
    </row>
    <row r="1239" spans="2:18" x14ac:dyDescent="0.2">
      <c r="C1239" s="92"/>
      <c r="D1239" s="87"/>
      <c r="E1239" s="1" t="s">
        <v>137</v>
      </c>
      <c r="F1239" s="2"/>
      <c r="G1239" s="59">
        <v>290</v>
      </c>
      <c r="H1239" s="71" t="str">
        <f t="shared" si="27"/>
        <v xml:space="preserve"> </v>
      </c>
      <c r="I1239" s="11">
        <v>69.310344827585993</v>
      </c>
      <c r="J1239" s="3">
        <v>9.6551724137930002</v>
      </c>
      <c r="K1239" s="3">
        <v>2.7586206896549998</v>
      </c>
      <c r="L1239" s="3">
        <v>14.137931034483</v>
      </c>
      <c r="M1239" s="3">
        <v>0.34482758620699999</v>
      </c>
      <c r="N1239" s="3">
        <v>1.7241379310339999</v>
      </c>
      <c r="O1239" s="3">
        <v>1.7241379310339999</v>
      </c>
      <c r="P1239" s="3">
        <v>0.34482758620699999</v>
      </c>
      <c r="Q1239" s="3">
        <v>78.965517241379004</v>
      </c>
      <c r="R1239" s="8">
        <v>16.896551724138</v>
      </c>
    </row>
    <row r="1240" spans="2:18" x14ac:dyDescent="0.2">
      <c r="C1240" s="92"/>
      <c r="D1240" s="87"/>
      <c r="E1240" s="1" t="s">
        <v>22</v>
      </c>
      <c r="F1240" s="2"/>
      <c r="G1240" s="59">
        <v>42</v>
      </c>
      <c r="H1240" s="71" t="str">
        <f t="shared" si="27"/>
        <v>*</v>
      </c>
      <c r="I1240" s="11">
        <v>71.428571428571004</v>
      </c>
      <c r="J1240" s="3">
        <v>11.904761904761999</v>
      </c>
      <c r="K1240" s="3">
        <v>4.7619047619049999</v>
      </c>
      <c r="L1240" s="3">
        <v>7.1428571428570002</v>
      </c>
      <c r="M1240" s="3">
        <v>2.3809523809519999</v>
      </c>
      <c r="N1240" s="3">
        <v>2.3809523809519999</v>
      </c>
      <c r="O1240" s="7">
        <v>0</v>
      </c>
      <c r="P1240" s="7">
        <v>0</v>
      </c>
      <c r="Q1240" s="3">
        <v>83.333333333333002</v>
      </c>
      <c r="R1240" s="8">
        <v>11.904761904761999</v>
      </c>
    </row>
    <row r="1241" spans="2:18" ht="24" x14ac:dyDescent="0.2">
      <c r="C1241" s="92"/>
      <c r="D1241" s="87"/>
      <c r="E1241" s="1" t="s">
        <v>138</v>
      </c>
      <c r="F1241" s="2"/>
      <c r="G1241" s="59">
        <v>246</v>
      </c>
      <c r="H1241" s="71" t="str">
        <f t="shared" si="27"/>
        <v xml:space="preserve"> </v>
      </c>
      <c r="I1241" s="11">
        <v>72.764227642275998</v>
      </c>
      <c r="J1241" s="3">
        <v>9.7560975609760003</v>
      </c>
      <c r="K1241" s="3">
        <v>2.8455284552850002</v>
      </c>
      <c r="L1241" s="3">
        <v>12.601626016259999</v>
      </c>
      <c r="M1241" s="3">
        <v>0.40650406504100001</v>
      </c>
      <c r="N1241" s="3">
        <v>0.40650406504100001</v>
      </c>
      <c r="O1241" s="3">
        <v>1.219512195122</v>
      </c>
      <c r="P1241" s="7">
        <v>0</v>
      </c>
      <c r="Q1241" s="3">
        <v>82.520325203252</v>
      </c>
      <c r="R1241" s="8">
        <v>15.447154471545</v>
      </c>
    </row>
    <row r="1242" spans="2:18" ht="24" x14ac:dyDescent="0.2">
      <c r="C1242" s="92"/>
      <c r="D1242" s="87"/>
      <c r="E1242" s="1" t="s">
        <v>139</v>
      </c>
      <c r="F1242" s="2"/>
      <c r="G1242" s="59">
        <v>248</v>
      </c>
      <c r="H1242" s="71" t="str">
        <f t="shared" ref="H1242:H1244" si="28">IF(G1242&lt;49,"*"," ")</f>
        <v xml:space="preserve"> </v>
      </c>
      <c r="I1242" s="11">
        <v>84.274193548387004</v>
      </c>
      <c r="J1242" s="3">
        <v>9.6774193548389995</v>
      </c>
      <c r="K1242" s="7">
        <v>0</v>
      </c>
      <c r="L1242" s="3">
        <v>4.8387096774189997</v>
      </c>
      <c r="M1242" s="3">
        <v>0.40322580645200001</v>
      </c>
      <c r="N1242" s="7">
        <v>0</v>
      </c>
      <c r="O1242" s="3">
        <v>0.80645161290300005</v>
      </c>
      <c r="P1242" s="7">
        <v>0</v>
      </c>
      <c r="Q1242" s="3">
        <v>93.951612903226007</v>
      </c>
      <c r="R1242" s="8">
        <v>4.8387096774189997</v>
      </c>
    </row>
    <row r="1243" spans="2:18" ht="24" x14ac:dyDescent="0.2">
      <c r="C1243" s="92"/>
      <c r="D1243" s="87"/>
      <c r="E1243" s="1" t="s">
        <v>140</v>
      </c>
      <c r="F1243" s="2"/>
      <c r="G1243" s="59">
        <v>1582</v>
      </c>
      <c r="H1243" s="71" t="str">
        <f t="shared" si="28"/>
        <v xml:space="preserve"> </v>
      </c>
      <c r="I1243" s="11">
        <v>75.094816687736994</v>
      </c>
      <c r="J1243" s="3">
        <v>14.032869785081999</v>
      </c>
      <c r="K1243" s="3">
        <v>1.769911504425</v>
      </c>
      <c r="L1243" s="3">
        <v>7.0164348925409996</v>
      </c>
      <c r="M1243" s="3">
        <v>0.31605562579000002</v>
      </c>
      <c r="N1243" s="3">
        <v>0.88495575221199996</v>
      </c>
      <c r="O1243" s="3">
        <v>0.63211125158000003</v>
      </c>
      <c r="P1243" s="3">
        <v>0.25284450063199998</v>
      </c>
      <c r="Q1243" s="3">
        <v>89.127686472818993</v>
      </c>
      <c r="R1243" s="8">
        <v>8.7863463969659996</v>
      </c>
    </row>
    <row r="1244" spans="2:18" ht="24" x14ac:dyDescent="0.2">
      <c r="C1244" s="93"/>
      <c r="D1244" s="88"/>
      <c r="E1244" s="27" t="s">
        <v>141</v>
      </c>
      <c r="F1244" s="30"/>
      <c r="G1244" s="60">
        <v>414</v>
      </c>
      <c r="H1244" s="72" t="str">
        <f t="shared" si="28"/>
        <v xml:space="preserve"> </v>
      </c>
      <c r="I1244" s="35">
        <v>76.328502415458999</v>
      </c>
      <c r="J1244" s="16">
        <v>10.869565217390999</v>
      </c>
      <c r="K1244" s="16">
        <v>1.6908212560389999</v>
      </c>
      <c r="L1244" s="16">
        <v>8.9371980676330001</v>
      </c>
      <c r="M1244" s="47">
        <v>0</v>
      </c>
      <c r="N1244" s="16">
        <v>1.2077294685990001</v>
      </c>
      <c r="O1244" s="16">
        <v>0.96618357487899997</v>
      </c>
      <c r="P1244" s="47">
        <v>0</v>
      </c>
      <c r="Q1244" s="16">
        <v>87.198067632849998</v>
      </c>
      <c r="R1244" s="36">
        <v>10.628019323670999</v>
      </c>
    </row>
    <row r="1245" spans="2:18" x14ac:dyDescent="0.2">
      <c r="G1245" s="61"/>
      <c r="H1245" s="73"/>
    </row>
    <row r="1246" spans="2:18" x14ac:dyDescent="0.2">
      <c r="B1246" s="22" t="str">
        <f xml:space="preserve"> HYPERLINK("#'目次'!B16", "[10]")</f>
        <v>[10]</v>
      </c>
      <c r="C1246" s="17" t="s">
        <v>220</v>
      </c>
      <c r="G1246" s="61"/>
      <c r="H1246" s="73"/>
    </row>
    <row r="1247" spans="2:18" x14ac:dyDescent="0.2">
      <c r="G1247" s="61"/>
      <c r="H1247" s="73"/>
    </row>
    <row r="1248" spans="2:18" x14ac:dyDescent="0.2">
      <c r="G1248" s="61"/>
      <c r="H1248" s="73"/>
    </row>
    <row r="1249" spans="3:13" x14ac:dyDescent="0.2">
      <c r="C1249" s="17" t="s">
        <v>12</v>
      </c>
      <c r="G1249" s="61"/>
      <c r="H1249" s="73"/>
    </row>
    <row r="1250" spans="3:13" ht="60" x14ac:dyDescent="0.2">
      <c r="C1250" s="82"/>
      <c r="D1250" s="83"/>
      <c r="E1250" s="83"/>
      <c r="F1250" s="83"/>
      <c r="G1250" s="55" t="s">
        <v>13</v>
      </c>
      <c r="H1250" s="68"/>
      <c r="I1250" s="20" t="s">
        <v>221</v>
      </c>
      <c r="J1250" s="10" t="s">
        <v>222</v>
      </c>
      <c r="K1250" s="10" t="s">
        <v>223</v>
      </c>
      <c r="L1250" s="10" t="s">
        <v>224</v>
      </c>
      <c r="M1250" s="23" t="s">
        <v>22</v>
      </c>
    </row>
    <row r="1251" spans="3:13" x14ac:dyDescent="0.2">
      <c r="C1251" s="84"/>
      <c r="D1251" s="85"/>
      <c r="E1251" s="85"/>
      <c r="F1251" s="85"/>
      <c r="G1251" s="56"/>
      <c r="H1251" s="69"/>
      <c r="I1251" s="24"/>
      <c r="J1251" s="9"/>
      <c r="K1251" s="9"/>
      <c r="L1251" s="9"/>
      <c r="M1251" s="21"/>
    </row>
    <row r="1252" spans="3:13" x14ac:dyDescent="0.2">
      <c r="C1252" s="28"/>
      <c r="D1252" s="29"/>
      <c r="E1252" s="32" t="s">
        <v>13</v>
      </c>
      <c r="F1252" s="31"/>
      <c r="G1252" s="57">
        <v>2435</v>
      </c>
      <c r="H1252" s="66" t="str">
        <f t="shared" ref="H1252:H1315" si="29">IF(G1252&lt;49,"*"," ")</f>
        <v xml:space="preserve"> </v>
      </c>
      <c r="I1252" s="15">
        <v>12.443531827515001</v>
      </c>
      <c r="J1252" s="15">
        <v>55.318275154003999</v>
      </c>
      <c r="K1252" s="15">
        <v>24.476386036960999</v>
      </c>
      <c r="L1252" s="15">
        <v>7.4332648870640003</v>
      </c>
      <c r="M1252" s="34">
        <v>0.32854209445600002</v>
      </c>
    </row>
    <row r="1253" spans="3:13" x14ac:dyDescent="0.2">
      <c r="C1253" s="89" t="s">
        <v>16</v>
      </c>
      <c r="D1253" s="86" t="s">
        <v>17</v>
      </c>
      <c r="E1253" s="6" t="s">
        <v>18</v>
      </c>
      <c r="F1253" s="5"/>
      <c r="G1253" s="58">
        <v>344</v>
      </c>
      <c r="H1253" s="70" t="str">
        <f t="shared" si="29"/>
        <v xml:space="preserve"> </v>
      </c>
      <c r="I1253" s="12">
        <v>34.883720930232997</v>
      </c>
      <c r="J1253" s="4">
        <v>57.558139534883999</v>
      </c>
      <c r="K1253" s="4">
        <v>6.6860465116279997</v>
      </c>
      <c r="L1253" s="4">
        <v>0.29069767441900002</v>
      </c>
      <c r="M1253" s="13">
        <v>0.58139534883699995</v>
      </c>
    </row>
    <row r="1254" spans="3:13" x14ac:dyDescent="0.2">
      <c r="C1254" s="90"/>
      <c r="D1254" s="87"/>
      <c r="E1254" s="1" t="s">
        <v>19</v>
      </c>
      <c r="F1254" s="2"/>
      <c r="G1254" s="59">
        <v>1502</v>
      </c>
      <c r="H1254" s="71" t="str">
        <f t="shared" si="29"/>
        <v xml:space="preserve"> </v>
      </c>
      <c r="I1254" s="11">
        <v>11.251664447403</v>
      </c>
      <c r="J1254" s="3">
        <v>65.512649800266004</v>
      </c>
      <c r="K1254" s="3">
        <v>20.572569906790999</v>
      </c>
      <c r="L1254" s="3">
        <v>2.3302263648469999</v>
      </c>
      <c r="M1254" s="8">
        <v>0.33288948069199997</v>
      </c>
    </row>
    <row r="1255" spans="3:13" x14ac:dyDescent="0.2">
      <c r="C1255" s="90"/>
      <c r="D1255" s="87"/>
      <c r="E1255" s="1" t="s">
        <v>20</v>
      </c>
      <c r="F1255" s="2"/>
      <c r="G1255" s="59">
        <v>465</v>
      </c>
      <c r="H1255" s="71" t="str">
        <f t="shared" si="29"/>
        <v xml:space="preserve"> </v>
      </c>
      <c r="I1255" s="11">
        <v>1.935483870968</v>
      </c>
      <c r="J1255" s="3">
        <v>30.537634408601999</v>
      </c>
      <c r="K1255" s="3">
        <v>49.677419354839003</v>
      </c>
      <c r="L1255" s="3">
        <v>17.849462365590998</v>
      </c>
      <c r="M1255" s="14">
        <v>0</v>
      </c>
    </row>
    <row r="1256" spans="3:13" x14ac:dyDescent="0.2">
      <c r="C1256" s="90"/>
      <c r="D1256" s="87"/>
      <c r="E1256" s="1" t="s">
        <v>21</v>
      </c>
      <c r="F1256" s="2"/>
      <c r="G1256" s="59">
        <v>107</v>
      </c>
      <c r="H1256" s="71" t="str">
        <f t="shared" si="29"/>
        <v xml:space="preserve"> </v>
      </c>
      <c r="I1256" s="11">
        <v>1.869158878505</v>
      </c>
      <c r="J1256" s="3">
        <v>15.887850467290001</v>
      </c>
      <c r="K1256" s="3">
        <v>27.102803738317998</v>
      </c>
      <c r="L1256" s="3">
        <v>54.205607476635997</v>
      </c>
      <c r="M1256" s="8">
        <v>0.93457943925200004</v>
      </c>
    </row>
    <row r="1257" spans="3:13" x14ac:dyDescent="0.2">
      <c r="C1257" s="90"/>
      <c r="D1257" s="87"/>
      <c r="E1257" s="1" t="s">
        <v>22</v>
      </c>
      <c r="F1257" s="2"/>
      <c r="G1257" s="59">
        <v>17</v>
      </c>
      <c r="H1257" s="71" t="str">
        <f t="shared" si="29"/>
        <v>*</v>
      </c>
      <c r="I1257" s="11">
        <v>17.647058823529001</v>
      </c>
      <c r="J1257" s="3">
        <v>35.294117647058997</v>
      </c>
      <c r="K1257" s="3">
        <v>23.529411764706001</v>
      </c>
      <c r="L1257" s="3">
        <v>23.529411764706001</v>
      </c>
      <c r="M1257" s="14">
        <v>0</v>
      </c>
    </row>
    <row r="1258" spans="3:13" x14ac:dyDescent="0.2">
      <c r="C1258" s="91" t="s">
        <v>23</v>
      </c>
      <c r="D1258" s="86" t="s">
        <v>17</v>
      </c>
      <c r="E1258" s="6" t="s">
        <v>24</v>
      </c>
      <c r="F1258" s="5"/>
      <c r="G1258" s="58">
        <v>383</v>
      </c>
      <c r="H1258" s="70" t="str">
        <f t="shared" si="29"/>
        <v xml:space="preserve"> </v>
      </c>
      <c r="I1258" s="12">
        <v>14.621409921671001</v>
      </c>
      <c r="J1258" s="4">
        <v>61.618798955613997</v>
      </c>
      <c r="K1258" s="4">
        <v>18.015665796345001</v>
      </c>
      <c r="L1258" s="4">
        <v>5.4830287206269999</v>
      </c>
      <c r="M1258" s="13">
        <v>0.26109660574400001</v>
      </c>
    </row>
    <row r="1259" spans="3:13" x14ac:dyDescent="0.2">
      <c r="C1259" s="90"/>
      <c r="D1259" s="87"/>
      <c r="E1259" s="1" t="s">
        <v>25</v>
      </c>
      <c r="F1259" s="2"/>
      <c r="G1259" s="59">
        <v>333</v>
      </c>
      <c r="H1259" s="71" t="str">
        <f t="shared" si="29"/>
        <v xml:space="preserve"> </v>
      </c>
      <c r="I1259" s="11">
        <v>14.114114114114001</v>
      </c>
      <c r="J1259" s="3">
        <v>63.963963963963998</v>
      </c>
      <c r="K1259" s="3">
        <v>18.918918918919001</v>
      </c>
      <c r="L1259" s="3">
        <v>3.0030030030030002</v>
      </c>
      <c r="M1259" s="14">
        <v>0</v>
      </c>
    </row>
    <row r="1260" spans="3:13" ht="24" x14ac:dyDescent="0.2">
      <c r="C1260" s="90"/>
      <c r="D1260" s="87"/>
      <c r="E1260" s="1" t="s">
        <v>26</v>
      </c>
      <c r="F1260" s="2"/>
      <c r="G1260" s="59">
        <v>464</v>
      </c>
      <c r="H1260" s="71" t="str">
        <f t="shared" si="29"/>
        <v xml:space="preserve"> </v>
      </c>
      <c r="I1260" s="11">
        <v>12.068965517241001</v>
      </c>
      <c r="J1260" s="3">
        <v>62.284482758621003</v>
      </c>
      <c r="K1260" s="3">
        <v>21.120689655172001</v>
      </c>
      <c r="L1260" s="3">
        <v>4.3103448275860003</v>
      </c>
      <c r="M1260" s="8">
        <v>0.215517241379</v>
      </c>
    </row>
    <row r="1261" spans="3:13" ht="24" x14ac:dyDescent="0.2">
      <c r="C1261" s="90"/>
      <c r="D1261" s="87"/>
      <c r="E1261" s="1" t="s">
        <v>27</v>
      </c>
      <c r="F1261" s="2"/>
      <c r="G1261" s="59">
        <v>163</v>
      </c>
      <c r="H1261" s="71" t="str">
        <f t="shared" si="29"/>
        <v xml:space="preserve"> </v>
      </c>
      <c r="I1261" s="11">
        <v>11.042944785275999</v>
      </c>
      <c r="J1261" s="3">
        <v>63.803680981595001</v>
      </c>
      <c r="K1261" s="3">
        <v>16.564417177913999</v>
      </c>
      <c r="L1261" s="3">
        <v>7.9754601226990003</v>
      </c>
      <c r="M1261" s="8">
        <v>0.61349693251500004</v>
      </c>
    </row>
    <row r="1262" spans="3:13" x14ac:dyDescent="0.2">
      <c r="C1262" s="90"/>
      <c r="D1262" s="87"/>
      <c r="E1262" s="1" t="s">
        <v>28</v>
      </c>
      <c r="F1262" s="2"/>
      <c r="G1262" s="59">
        <v>161</v>
      </c>
      <c r="H1262" s="71" t="str">
        <f t="shared" si="29"/>
        <v xml:space="preserve"> </v>
      </c>
      <c r="I1262" s="11">
        <v>9.3167701863350008</v>
      </c>
      <c r="J1262" s="3">
        <v>62.732919254658</v>
      </c>
      <c r="K1262" s="3">
        <v>21.11801242236</v>
      </c>
      <c r="L1262" s="3">
        <v>6.2111801242239997</v>
      </c>
      <c r="M1262" s="8">
        <v>0.62111801242200004</v>
      </c>
    </row>
    <row r="1263" spans="3:13" x14ac:dyDescent="0.2">
      <c r="C1263" s="90"/>
      <c r="D1263" s="87"/>
      <c r="E1263" s="1" t="s">
        <v>29</v>
      </c>
      <c r="F1263" s="2"/>
      <c r="G1263" s="59">
        <v>1174</v>
      </c>
      <c r="H1263" s="71" t="str">
        <f t="shared" si="29"/>
        <v xml:space="preserve"> </v>
      </c>
      <c r="I1263" s="11">
        <v>12.947189097103999</v>
      </c>
      <c r="J1263" s="3">
        <v>59.540034071549996</v>
      </c>
      <c r="K1263" s="3">
        <v>21.550255536626999</v>
      </c>
      <c r="L1263" s="3">
        <v>5.7921635434410002</v>
      </c>
      <c r="M1263" s="8">
        <v>0.17035775127800001</v>
      </c>
    </row>
    <row r="1264" spans="3:13" x14ac:dyDescent="0.2">
      <c r="C1264" s="90"/>
      <c r="D1264" s="87"/>
      <c r="E1264" s="1" t="s">
        <v>30</v>
      </c>
      <c r="F1264" s="2"/>
      <c r="G1264" s="59">
        <v>1349</v>
      </c>
      <c r="H1264" s="71" t="str">
        <f t="shared" si="29"/>
        <v xml:space="preserve"> </v>
      </c>
      <c r="I1264" s="11">
        <v>12.972572275759999</v>
      </c>
      <c r="J1264" s="3">
        <v>58.117123795403998</v>
      </c>
      <c r="K1264" s="3">
        <v>22.831727205337</v>
      </c>
      <c r="L1264" s="3">
        <v>5.7820607857670003</v>
      </c>
      <c r="M1264" s="8">
        <v>0.29651593773200002</v>
      </c>
    </row>
    <row r="1265" spans="3:13" x14ac:dyDescent="0.2">
      <c r="C1265" s="90"/>
      <c r="D1265" s="87"/>
      <c r="E1265" s="1" t="s">
        <v>31</v>
      </c>
      <c r="F1265" s="2"/>
      <c r="G1265" s="59">
        <v>2034</v>
      </c>
      <c r="H1265" s="71" t="str">
        <f t="shared" si="29"/>
        <v xml:space="preserve"> </v>
      </c>
      <c r="I1265" s="11">
        <v>11.897738446410999</v>
      </c>
      <c r="J1265" s="3">
        <v>56.243854473943003</v>
      </c>
      <c r="K1265" s="3">
        <v>24.483775811209</v>
      </c>
      <c r="L1265" s="3">
        <v>7.0796460176989999</v>
      </c>
      <c r="M1265" s="8">
        <v>0.29498525073699999</v>
      </c>
    </row>
    <row r="1266" spans="3:13" x14ac:dyDescent="0.2">
      <c r="C1266" s="90"/>
      <c r="D1266" s="87"/>
      <c r="E1266" s="1" t="s">
        <v>32</v>
      </c>
      <c r="F1266" s="2"/>
      <c r="G1266" s="59">
        <v>68</v>
      </c>
      <c r="H1266" s="71" t="str">
        <f t="shared" si="29"/>
        <v xml:space="preserve"> </v>
      </c>
      <c r="I1266" s="11">
        <v>8.8235294117649996</v>
      </c>
      <c r="J1266" s="3">
        <v>55.882352941176002</v>
      </c>
      <c r="K1266" s="3">
        <v>22.058823529411999</v>
      </c>
      <c r="L1266" s="3">
        <v>11.764705882353001</v>
      </c>
      <c r="M1266" s="8">
        <v>1.4705882352940001</v>
      </c>
    </row>
    <row r="1267" spans="3:13" x14ac:dyDescent="0.2">
      <c r="C1267" s="90"/>
      <c r="D1267" s="87"/>
      <c r="E1267" s="1" t="s">
        <v>22</v>
      </c>
      <c r="F1267" s="2"/>
      <c r="G1267" s="59">
        <v>17</v>
      </c>
      <c r="H1267" s="71" t="str">
        <f t="shared" si="29"/>
        <v>*</v>
      </c>
      <c r="I1267" s="11">
        <v>5.8823529411760003</v>
      </c>
      <c r="J1267" s="3">
        <v>23.529411764706001</v>
      </c>
      <c r="K1267" s="3">
        <v>52.941176470587997</v>
      </c>
      <c r="L1267" s="3">
        <v>17.647058823529001</v>
      </c>
      <c r="M1267" s="14">
        <v>0</v>
      </c>
    </row>
    <row r="1268" spans="3:13" x14ac:dyDescent="0.2">
      <c r="C1268" s="91" t="s">
        <v>33</v>
      </c>
      <c r="D1268" s="86" t="s">
        <v>17</v>
      </c>
      <c r="E1268" s="6" t="s">
        <v>34</v>
      </c>
      <c r="F1268" s="5"/>
      <c r="G1268" s="58">
        <v>120</v>
      </c>
      <c r="H1268" s="70" t="str">
        <f t="shared" si="29"/>
        <v xml:space="preserve"> </v>
      </c>
      <c r="I1268" s="12">
        <v>20.833333333333002</v>
      </c>
      <c r="J1268" s="4">
        <v>66.666666666666998</v>
      </c>
      <c r="K1268" s="4">
        <v>9.166666666667</v>
      </c>
      <c r="L1268" s="4">
        <v>2.5</v>
      </c>
      <c r="M1268" s="13">
        <v>0.83333333333299997</v>
      </c>
    </row>
    <row r="1269" spans="3:13" x14ac:dyDescent="0.2">
      <c r="C1269" s="90"/>
      <c r="D1269" s="87"/>
      <c r="E1269" s="1" t="s">
        <v>35</v>
      </c>
      <c r="F1269" s="2"/>
      <c r="G1269" s="59">
        <v>932</v>
      </c>
      <c r="H1269" s="71" t="str">
        <f t="shared" si="29"/>
        <v xml:space="preserve"> </v>
      </c>
      <c r="I1269" s="11">
        <v>15.665236051501999</v>
      </c>
      <c r="J1269" s="3">
        <v>59.763948497854003</v>
      </c>
      <c r="K1269" s="3">
        <v>20.493562231759999</v>
      </c>
      <c r="L1269" s="3">
        <v>3.862660944206</v>
      </c>
      <c r="M1269" s="8">
        <v>0.21459227467799999</v>
      </c>
    </row>
    <row r="1270" spans="3:13" x14ac:dyDescent="0.2">
      <c r="C1270" s="90"/>
      <c r="D1270" s="87"/>
      <c r="E1270" s="1" t="s">
        <v>36</v>
      </c>
      <c r="F1270" s="2"/>
      <c r="G1270" s="59">
        <v>854</v>
      </c>
      <c r="H1270" s="71" t="str">
        <f t="shared" si="29"/>
        <v xml:space="preserve"> </v>
      </c>
      <c r="I1270" s="11">
        <v>10.538641686183</v>
      </c>
      <c r="J1270" s="3">
        <v>55.737704918033003</v>
      </c>
      <c r="K1270" s="3">
        <v>26.346604215456999</v>
      </c>
      <c r="L1270" s="3">
        <v>7.0257611241219999</v>
      </c>
      <c r="M1270" s="8">
        <v>0.35128805620600001</v>
      </c>
    </row>
    <row r="1271" spans="3:13" ht="24" x14ac:dyDescent="0.2">
      <c r="C1271" s="90"/>
      <c r="D1271" s="87"/>
      <c r="E1271" s="1" t="s">
        <v>37</v>
      </c>
      <c r="F1271" s="2"/>
      <c r="G1271" s="59">
        <v>356</v>
      </c>
      <c r="H1271" s="71" t="str">
        <f t="shared" si="29"/>
        <v xml:space="preserve"> </v>
      </c>
      <c r="I1271" s="11">
        <v>7.5842696629209998</v>
      </c>
      <c r="J1271" s="3">
        <v>49.157303370786998</v>
      </c>
      <c r="K1271" s="3">
        <v>30.337078651685001</v>
      </c>
      <c r="L1271" s="3">
        <v>12.921348314607</v>
      </c>
      <c r="M1271" s="14">
        <v>0</v>
      </c>
    </row>
    <row r="1272" spans="3:13" x14ac:dyDescent="0.2">
      <c r="C1272" s="90"/>
      <c r="D1272" s="87"/>
      <c r="E1272" s="1" t="s">
        <v>38</v>
      </c>
      <c r="F1272" s="2"/>
      <c r="G1272" s="59">
        <v>157</v>
      </c>
      <c r="H1272" s="71" t="str">
        <f t="shared" si="29"/>
        <v xml:space="preserve"> </v>
      </c>
      <c r="I1272" s="11">
        <v>8.9171974522290007</v>
      </c>
      <c r="J1272" s="3">
        <v>33.121019108280002</v>
      </c>
      <c r="K1272" s="3">
        <v>35.668789808916998</v>
      </c>
      <c r="L1272" s="3">
        <v>21.019108280255001</v>
      </c>
      <c r="M1272" s="8">
        <v>1.2738853503180001</v>
      </c>
    </row>
    <row r="1273" spans="3:13" x14ac:dyDescent="0.2">
      <c r="C1273" s="90"/>
      <c r="D1273" s="87"/>
      <c r="E1273" s="1" t="s">
        <v>22</v>
      </c>
      <c r="F1273" s="2"/>
      <c r="G1273" s="59">
        <v>16</v>
      </c>
      <c r="H1273" s="71" t="str">
        <f t="shared" si="29"/>
        <v>*</v>
      </c>
      <c r="I1273" s="11">
        <v>6.25</v>
      </c>
      <c r="J1273" s="3">
        <v>43.75</v>
      </c>
      <c r="K1273" s="3">
        <v>31.25</v>
      </c>
      <c r="L1273" s="3">
        <v>18.75</v>
      </c>
      <c r="M1273" s="14">
        <v>0</v>
      </c>
    </row>
    <row r="1274" spans="3:13" x14ac:dyDescent="0.2">
      <c r="C1274" s="91" t="s">
        <v>39</v>
      </c>
      <c r="D1274" s="86" t="s">
        <v>17</v>
      </c>
      <c r="E1274" s="6" t="s">
        <v>40</v>
      </c>
      <c r="F1274" s="5"/>
      <c r="G1274" s="58">
        <v>350</v>
      </c>
      <c r="H1274" s="70" t="str">
        <f t="shared" si="29"/>
        <v xml:space="preserve"> </v>
      </c>
      <c r="I1274" s="12">
        <v>16.571428571428999</v>
      </c>
      <c r="J1274" s="4">
        <v>62</v>
      </c>
      <c r="K1274" s="4">
        <v>16.857142857143</v>
      </c>
      <c r="L1274" s="4">
        <v>4</v>
      </c>
      <c r="M1274" s="13">
        <v>0.57142857142900005</v>
      </c>
    </row>
    <row r="1275" spans="3:13" ht="24" x14ac:dyDescent="0.2">
      <c r="C1275" s="90"/>
      <c r="D1275" s="87"/>
      <c r="E1275" s="1" t="s">
        <v>41</v>
      </c>
      <c r="F1275" s="2"/>
      <c r="G1275" s="59">
        <v>1147</v>
      </c>
      <c r="H1275" s="71" t="str">
        <f t="shared" si="29"/>
        <v xml:space="preserve"> </v>
      </c>
      <c r="I1275" s="11">
        <v>12.380122057541</v>
      </c>
      <c r="J1275" s="3">
        <v>58.849171752398</v>
      </c>
      <c r="K1275" s="3">
        <v>23.975588491718</v>
      </c>
      <c r="L1275" s="3">
        <v>4.7951176983439998</v>
      </c>
      <c r="M1275" s="14">
        <v>0</v>
      </c>
    </row>
    <row r="1276" spans="3:13" x14ac:dyDescent="0.2">
      <c r="C1276" s="90"/>
      <c r="D1276" s="87"/>
      <c r="E1276" s="1" t="s">
        <v>42</v>
      </c>
      <c r="F1276" s="2"/>
      <c r="G1276" s="59">
        <v>816</v>
      </c>
      <c r="H1276" s="71" t="str">
        <f t="shared" si="29"/>
        <v xml:space="preserve"> </v>
      </c>
      <c r="I1276" s="11">
        <v>10.539215686275</v>
      </c>
      <c r="J1276" s="3">
        <v>48.284313725490001</v>
      </c>
      <c r="K1276" s="3">
        <v>28.553921568627</v>
      </c>
      <c r="L1276" s="3">
        <v>12.254901960784</v>
      </c>
      <c r="M1276" s="8">
        <v>0.36764705882400001</v>
      </c>
    </row>
    <row r="1277" spans="3:13" x14ac:dyDescent="0.2">
      <c r="C1277" s="90"/>
      <c r="D1277" s="87"/>
      <c r="E1277" s="1" t="s">
        <v>43</v>
      </c>
      <c r="F1277" s="2"/>
      <c r="G1277" s="59">
        <v>78</v>
      </c>
      <c r="H1277" s="71" t="str">
        <f t="shared" si="29"/>
        <v xml:space="preserve"> </v>
      </c>
      <c r="I1277" s="11">
        <v>17.948717948717999</v>
      </c>
      <c r="J1277" s="3">
        <v>53.846153846154003</v>
      </c>
      <c r="K1277" s="3">
        <v>15.384615384615</v>
      </c>
      <c r="L1277" s="3">
        <v>10.25641025641</v>
      </c>
      <c r="M1277" s="8">
        <v>2.564102564103</v>
      </c>
    </row>
    <row r="1278" spans="3:13" x14ac:dyDescent="0.2">
      <c r="C1278" s="90"/>
      <c r="D1278" s="87"/>
      <c r="E1278" s="1" t="s">
        <v>22</v>
      </c>
      <c r="F1278" s="2"/>
      <c r="G1278" s="59">
        <v>44</v>
      </c>
      <c r="H1278" s="71" t="str">
        <f t="shared" si="29"/>
        <v>*</v>
      </c>
      <c r="I1278" s="11">
        <v>6.8181818181820004</v>
      </c>
      <c r="J1278" s="3">
        <v>43.181818181818002</v>
      </c>
      <c r="K1278" s="3">
        <v>38.636363636364003</v>
      </c>
      <c r="L1278" s="3">
        <v>9.0909090909089993</v>
      </c>
      <c r="M1278" s="8">
        <v>2.2727272727269998</v>
      </c>
    </row>
    <row r="1279" spans="3:13" x14ac:dyDescent="0.2">
      <c r="C1279" s="91" t="s">
        <v>44</v>
      </c>
      <c r="D1279" s="86" t="s">
        <v>17</v>
      </c>
      <c r="E1279" s="6" t="s">
        <v>45</v>
      </c>
      <c r="F1279" s="5"/>
      <c r="G1279" s="58">
        <v>1358</v>
      </c>
      <c r="H1279" s="70" t="str">
        <f t="shared" si="29"/>
        <v xml:space="preserve"> </v>
      </c>
      <c r="I1279" s="12">
        <v>15.169366715758001</v>
      </c>
      <c r="J1279" s="4">
        <v>57.658321060383003</v>
      </c>
      <c r="K1279" s="4">
        <v>21.575846833579</v>
      </c>
      <c r="L1279" s="4">
        <v>5.3019145802649996</v>
      </c>
      <c r="M1279" s="13">
        <v>0.294550810015</v>
      </c>
    </row>
    <row r="1280" spans="3:13" x14ac:dyDescent="0.2">
      <c r="C1280" s="90"/>
      <c r="D1280" s="87"/>
      <c r="E1280" s="1" t="s">
        <v>46</v>
      </c>
      <c r="F1280" s="2"/>
      <c r="G1280" s="59">
        <v>735</v>
      </c>
      <c r="H1280" s="71" t="str">
        <f t="shared" si="29"/>
        <v xml:space="preserve"> </v>
      </c>
      <c r="I1280" s="11">
        <v>8.9795918367350005</v>
      </c>
      <c r="J1280" s="3">
        <v>56.054421768707002</v>
      </c>
      <c r="K1280" s="3">
        <v>26.938775510204</v>
      </c>
      <c r="L1280" s="3">
        <v>7.8911564625850001</v>
      </c>
      <c r="M1280" s="8">
        <v>0.13605442176900001</v>
      </c>
    </row>
    <row r="1281" spans="3:13" x14ac:dyDescent="0.2">
      <c r="C1281" s="90"/>
      <c r="D1281" s="87"/>
      <c r="E1281" s="1" t="s">
        <v>47</v>
      </c>
      <c r="F1281" s="2"/>
      <c r="G1281" s="59">
        <v>177</v>
      </c>
      <c r="H1281" s="71" t="str">
        <f t="shared" si="29"/>
        <v xml:space="preserve"> </v>
      </c>
      <c r="I1281" s="11">
        <v>7.9096045197739997</v>
      </c>
      <c r="J1281" s="3">
        <v>45.762711864407002</v>
      </c>
      <c r="K1281" s="3">
        <v>33.333333333333002</v>
      </c>
      <c r="L1281" s="3">
        <v>12.994350282486</v>
      </c>
      <c r="M1281" s="14">
        <v>0</v>
      </c>
    </row>
    <row r="1282" spans="3:13" x14ac:dyDescent="0.2">
      <c r="C1282" s="90"/>
      <c r="D1282" s="87"/>
      <c r="E1282" s="1" t="s">
        <v>48</v>
      </c>
      <c r="F1282" s="2"/>
      <c r="G1282" s="59">
        <v>128</v>
      </c>
      <c r="H1282" s="71" t="str">
        <f t="shared" si="29"/>
        <v xml:space="preserve"> </v>
      </c>
      <c r="I1282" s="11">
        <v>8.59375</v>
      </c>
      <c r="J1282" s="3">
        <v>43.75</v>
      </c>
      <c r="K1282" s="3">
        <v>26.5625</v>
      </c>
      <c r="L1282" s="3">
        <v>20.3125</v>
      </c>
      <c r="M1282" s="8">
        <v>0.78125</v>
      </c>
    </row>
    <row r="1283" spans="3:13" x14ac:dyDescent="0.2">
      <c r="C1283" s="90"/>
      <c r="D1283" s="87"/>
      <c r="E1283" s="1" t="s">
        <v>22</v>
      </c>
      <c r="F1283" s="2"/>
      <c r="G1283" s="59">
        <v>37</v>
      </c>
      <c r="H1283" s="71" t="str">
        <f t="shared" si="29"/>
        <v>*</v>
      </c>
      <c r="I1283" s="11">
        <v>16.216216216216001</v>
      </c>
      <c r="J1283" s="3">
        <v>40.540540540541002</v>
      </c>
      <c r="K1283" s="3">
        <v>32.432432432432002</v>
      </c>
      <c r="L1283" s="3">
        <v>5.4054054054050003</v>
      </c>
      <c r="M1283" s="8">
        <v>5.4054054054050003</v>
      </c>
    </row>
    <row r="1284" spans="3:13" ht="24" x14ac:dyDescent="0.2">
      <c r="C1284" s="91" t="s">
        <v>49</v>
      </c>
      <c r="D1284" s="86" t="s">
        <v>17</v>
      </c>
      <c r="E1284" s="6" t="s">
        <v>50</v>
      </c>
      <c r="F1284" s="5"/>
      <c r="G1284" s="58">
        <v>141</v>
      </c>
      <c r="H1284" s="70" t="str">
        <f t="shared" si="29"/>
        <v xml:space="preserve"> </v>
      </c>
      <c r="I1284" s="12">
        <v>18.439716312057001</v>
      </c>
      <c r="J1284" s="4">
        <v>64.539007092199</v>
      </c>
      <c r="K1284" s="4">
        <v>11.347517730496</v>
      </c>
      <c r="L1284" s="4">
        <v>5.6737588652479998</v>
      </c>
      <c r="M1284" s="33">
        <v>0</v>
      </c>
    </row>
    <row r="1285" spans="3:13" ht="36" x14ac:dyDescent="0.2">
      <c r="C1285" s="90"/>
      <c r="D1285" s="87"/>
      <c r="E1285" s="1" t="s">
        <v>51</v>
      </c>
      <c r="F1285" s="2"/>
      <c r="G1285" s="59">
        <v>349</v>
      </c>
      <c r="H1285" s="71" t="str">
        <f t="shared" si="29"/>
        <v xml:space="preserve"> </v>
      </c>
      <c r="I1285" s="11">
        <v>18.911174785099998</v>
      </c>
      <c r="J1285" s="3">
        <v>61.031518624641997</v>
      </c>
      <c r="K1285" s="3">
        <v>16.905444126073998</v>
      </c>
      <c r="L1285" s="3">
        <v>3.151862464183</v>
      </c>
      <c r="M1285" s="14">
        <v>0</v>
      </c>
    </row>
    <row r="1286" spans="3:13" ht="48" x14ac:dyDescent="0.2">
      <c r="C1286" s="90"/>
      <c r="D1286" s="87"/>
      <c r="E1286" s="1" t="s">
        <v>52</v>
      </c>
      <c r="F1286" s="2"/>
      <c r="G1286" s="59">
        <v>1860</v>
      </c>
      <c r="H1286" s="71" t="str">
        <f t="shared" si="29"/>
        <v xml:space="preserve"> </v>
      </c>
      <c r="I1286" s="11">
        <v>12.903225806451999</v>
      </c>
      <c r="J1286" s="3">
        <v>54.892473118280002</v>
      </c>
      <c r="K1286" s="3">
        <v>25.860215053763</v>
      </c>
      <c r="L1286" s="3">
        <v>6.1290322580650001</v>
      </c>
      <c r="M1286" s="8">
        <v>0.215053763441</v>
      </c>
    </row>
    <row r="1287" spans="3:13" ht="24" x14ac:dyDescent="0.2">
      <c r="C1287" s="90"/>
      <c r="D1287" s="87"/>
      <c r="E1287" s="1" t="s">
        <v>53</v>
      </c>
      <c r="F1287" s="2"/>
      <c r="G1287" s="59">
        <v>719</v>
      </c>
      <c r="H1287" s="71" t="str">
        <f t="shared" si="29"/>
        <v xml:space="preserve"> </v>
      </c>
      <c r="I1287" s="11">
        <v>15.994436717663</v>
      </c>
      <c r="J1287" s="3">
        <v>56.189151599444003</v>
      </c>
      <c r="K1287" s="3">
        <v>23.504867872045001</v>
      </c>
      <c r="L1287" s="3">
        <v>4.0333796940189997</v>
      </c>
      <c r="M1287" s="8">
        <v>0.278164116829</v>
      </c>
    </row>
    <row r="1288" spans="3:13" ht="48" x14ac:dyDescent="0.2">
      <c r="C1288" s="90"/>
      <c r="D1288" s="87"/>
      <c r="E1288" s="1" t="s">
        <v>54</v>
      </c>
      <c r="F1288" s="2"/>
      <c r="G1288" s="59">
        <v>404</v>
      </c>
      <c r="H1288" s="71" t="str">
        <f t="shared" si="29"/>
        <v xml:space="preserve"> </v>
      </c>
      <c r="I1288" s="11">
        <v>15.346534653465</v>
      </c>
      <c r="J1288" s="3">
        <v>54.950495049505001</v>
      </c>
      <c r="K1288" s="3">
        <v>25.742574257426</v>
      </c>
      <c r="L1288" s="3">
        <v>3.4653465346529999</v>
      </c>
      <c r="M1288" s="8">
        <v>0.49504950495</v>
      </c>
    </row>
    <row r="1289" spans="3:13" ht="36" x14ac:dyDescent="0.2">
      <c r="C1289" s="90"/>
      <c r="D1289" s="87"/>
      <c r="E1289" s="1" t="s">
        <v>55</v>
      </c>
      <c r="F1289" s="2"/>
      <c r="G1289" s="59">
        <v>41</v>
      </c>
      <c r="H1289" s="71" t="str">
        <f t="shared" si="29"/>
        <v>*</v>
      </c>
      <c r="I1289" s="11">
        <v>21.951219512194999</v>
      </c>
      <c r="J1289" s="3">
        <v>48.780487804878</v>
      </c>
      <c r="K1289" s="3">
        <v>17.073170731706998</v>
      </c>
      <c r="L1289" s="3">
        <v>12.195121951220001</v>
      </c>
      <c r="M1289" s="14">
        <v>0</v>
      </c>
    </row>
    <row r="1290" spans="3:13" ht="36" x14ac:dyDescent="0.2">
      <c r="C1290" s="90"/>
      <c r="D1290" s="87"/>
      <c r="E1290" s="1" t="s">
        <v>56</v>
      </c>
      <c r="F1290" s="2"/>
      <c r="G1290" s="59">
        <v>168</v>
      </c>
      <c r="H1290" s="71" t="str">
        <f t="shared" si="29"/>
        <v xml:space="preserve"> </v>
      </c>
      <c r="I1290" s="11">
        <v>25</v>
      </c>
      <c r="J1290" s="3">
        <v>51.190476190475998</v>
      </c>
      <c r="K1290" s="3">
        <v>19.047619047619001</v>
      </c>
      <c r="L1290" s="3">
        <v>4.166666666667</v>
      </c>
      <c r="M1290" s="8">
        <v>0.59523809523799998</v>
      </c>
    </row>
    <row r="1291" spans="3:13" ht="36" x14ac:dyDescent="0.2">
      <c r="C1291" s="90"/>
      <c r="D1291" s="87"/>
      <c r="E1291" s="1" t="s">
        <v>57</v>
      </c>
      <c r="F1291" s="2"/>
      <c r="G1291" s="59">
        <v>146</v>
      </c>
      <c r="H1291" s="71" t="str">
        <f t="shared" si="29"/>
        <v xml:space="preserve"> </v>
      </c>
      <c r="I1291" s="11">
        <v>19.178082191781002</v>
      </c>
      <c r="J1291" s="3">
        <v>63.013698630137</v>
      </c>
      <c r="K1291" s="3">
        <v>14.383561643836</v>
      </c>
      <c r="L1291" s="3">
        <v>3.4246575342469998</v>
      </c>
      <c r="M1291" s="14">
        <v>0</v>
      </c>
    </row>
    <row r="1292" spans="3:13" x14ac:dyDescent="0.2">
      <c r="C1292" s="90"/>
      <c r="D1292" s="87"/>
      <c r="E1292" s="1" t="s">
        <v>58</v>
      </c>
      <c r="F1292" s="2"/>
      <c r="G1292" s="59">
        <v>364</v>
      </c>
      <c r="H1292" s="71" t="str">
        <f t="shared" si="29"/>
        <v xml:space="preserve"> </v>
      </c>
      <c r="I1292" s="11">
        <v>10.714285714286</v>
      </c>
      <c r="J1292" s="3">
        <v>57.417582417581997</v>
      </c>
      <c r="K1292" s="3">
        <v>20.329670329670002</v>
      </c>
      <c r="L1292" s="3">
        <v>11.538461538462</v>
      </c>
      <c r="M1292" s="14">
        <v>0</v>
      </c>
    </row>
    <row r="1293" spans="3:13" x14ac:dyDescent="0.2">
      <c r="C1293" s="90"/>
      <c r="D1293" s="87"/>
      <c r="E1293" s="1" t="s">
        <v>22</v>
      </c>
      <c r="F1293" s="2"/>
      <c r="G1293" s="59">
        <v>134</v>
      </c>
      <c r="H1293" s="71" t="str">
        <f t="shared" si="29"/>
        <v xml:space="preserve"> </v>
      </c>
      <c r="I1293" s="11">
        <v>11.194029850746</v>
      </c>
      <c r="J1293" s="3">
        <v>50</v>
      </c>
      <c r="K1293" s="3">
        <v>23.134328358209</v>
      </c>
      <c r="L1293" s="3">
        <v>12.686567164178999</v>
      </c>
      <c r="M1293" s="8">
        <v>2.985074626866</v>
      </c>
    </row>
    <row r="1294" spans="3:13" ht="24" x14ac:dyDescent="0.2">
      <c r="C1294" s="90"/>
      <c r="D1294" s="87"/>
      <c r="E1294" s="1" t="s">
        <v>59</v>
      </c>
      <c r="F1294" s="2"/>
      <c r="G1294" s="59">
        <v>1920</v>
      </c>
      <c r="H1294" s="71" t="str">
        <f t="shared" si="29"/>
        <v xml:space="preserve"> </v>
      </c>
      <c r="I1294" s="11">
        <v>12.864583333333</v>
      </c>
      <c r="J1294" s="3">
        <v>55.208333333333002</v>
      </c>
      <c r="K1294" s="3">
        <v>25.46875</v>
      </c>
      <c r="L1294" s="3">
        <v>6.25</v>
      </c>
      <c r="M1294" s="8">
        <v>0.208333333333</v>
      </c>
    </row>
    <row r="1295" spans="3:13" ht="24" x14ac:dyDescent="0.2">
      <c r="C1295" s="90"/>
      <c r="D1295" s="87"/>
      <c r="E1295" s="1" t="s">
        <v>60</v>
      </c>
      <c r="F1295" s="2"/>
      <c r="G1295" s="59">
        <v>479</v>
      </c>
      <c r="H1295" s="71" t="str">
        <f t="shared" si="29"/>
        <v xml:space="preserve"> </v>
      </c>
      <c r="I1295" s="11">
        <v>17.327766179541001</v>
      </c>
      <c r="J1295" s="3">
        <v>54.697286012526</v>
      </c>
      <c r="K1295" s="3">
        <v>23.590814196242</v>
      </c>
      <c r="L1295" s="3">
        <v>3.9665970772439998</v>
      </c>
      <c r="M1295" s="8">
        <v>0.41753653444700001</v>
      </c>
    </row>
    <row r="1296" spans="3:13" ht="24" x14ac:dyDescent="0.2">
      <c r="C1296" s="91" t="s">
        <v>61</v>
      </c>
      <c r="D1296" s="86" t="s">
        <v>17</v>
      </c>
      <c r="E1296" s="6" t="s">
        <v>62</v>
      </c>
      <c r="F1296" s="5"/>
      <c r="G1296" s="58">
        <v>354</v>
      </c>
      <c r="H1296" s="70" t="str">
        <f t="shared" si="29"/>
        <v xml:space="preserve"> </v>
      </c>
      <c r="I1296" s="12">
        <v>17.796610169491998</v>
      </c>
      <c r="J1296" s="4">
        <v>60.734463276836003</v>
      </c>
      <c r="K1296" s="4">
        <v>18.361581920904001</v>
      </c>
      <c r="L1296" s="4">
        <v>3.1073446327680001</v>
      </c>
      <c r="M1296" s="33">
        <v>0</v>
      </c>
    </row>
    <row r="1297" spans="3:13" ht="24" x14ac:dyDescent="0.2">
      <c r="C1297" s="90"/>
      <c r="D1297" s="87"/>
      <c r="E1297" s="1" t="s">
        <v>63</v>
      </c>
      <c r="F1297" s="2"/>
      <c r="G1297" s="59">
        <v>645</v>
      </c>
      <c r="H1297" s="71" t="str">
        <f t="shared" si="29"/>
        <v xml:space="preserve"> </v>
      </c>
      <c r="I1297" s="11">
        <v>14.108527131782999</v>
      </c>
      <c r="J1297" s="3">
        <v>64.031007751938006</v>
      </c>
      <c r="K1297" s="3">
        <v>17.829457364341</v>
      </c>
      <c r="L1297" s="3">
        <v>3.8759689922480001</v>
      </c>
      <c r="M1297" s="8">
        <v>0.15503875969</v>
      </c>
    </row>
    <row r="1298" spans="3:13" ht="36" x14ac:dyDescent="0.2">
      <c r="C1298" s="90"/>
      <c r="D1298" s="87"/>
      <c r="E1298" s="1" t="s">
        <v>64</v>
      </c>
      <c r="F1298" s="2"/>
      <c r="G1298" s="59">
        <v>166</v>
      </c>
      <c r="H1298" s="71" t="str">
        <f t="shared" si="29"/>
        <v xml:space="preserve"> </v>
      </c>
      <c r="I1298" s="11">
        <v>8.4337349397590007</v>
      </c>
      <c r="J1298" s="3">
        <v>62.650602409638999</v>
      </c>
      <c r="K1298" s="3">
        <v>21.686746987951999</v>
      </c>
      <c r="L1298" s="3">
        <v>6.6265060240959999</v>
      </c>
      <c r="M1298" s="8">
        <v>0.60240963855399998</v>
      </c>
    </row>
    <row r="1299" spans="3:13" ht="36" x14ac:dyDescent="0.2">
      <c r="C1299" s="90"/>
      <c r="D1299" s="87"/>
      <c r="E1299" s="1" t="s">
        <v>65</v>
      </c>
      <c r="F1299" s="2"/>
      <c r="G1299" s="59">
        <v>110</v>
      </c>
      <c r="H1299" s="71" t="str">
        <f t="shared" si="29"/>
        <v xml:space="preserve"> </v>
      </c>
      <c r="I1299" s="11">
        <v>21.818181818182001</v>
      </c>
      <c r="J1299" s="3">
        <v>59.090909090909001</v>
      </c>
      <c r="K1299" s="3">
        <v>15.454545454545</v>
      </c>
      <c r="L1299" s="3">
        <v>3.636363636364</v>
      </c>
      <c r="M1299" s="14">
        <v>0</v>
      </c>
    </row>
    <row r="1300" spans="3:13" ht="36" x14ac:dyDescent="0.2">
      <c r="C1300" s="90"/>
      <c r="D1300" s="87"/>
      <c r="E1300" s="1" t="s">
        <v>66</v>
      </c>
      <c r="F1300" s="2"/>
      <c r="G1300" s="59">
        <v>239</v>
      </c>
      <c r="H1300" s="71" t="str">
        <f t="shared" si="29"/>
        <v xml:space="preserve"> </v>
      </c>
      <c r="I1300" s="11">
        <v>15.899581589958</v>
      </c>
      <c r="J1300" s="3">
        <v>54.393305439331002</v>
      </c>
      <c r="K1300" s="3">
        <v>25.941422594142001</v>
      </c>
      <c r="L1300" s="3">
        <v>3.7656903765690002</v>
      </c>
      <c r="M1300" s="14">
        <v>0</v>
      </c>
    </row>
    <row r="1301" spans="3:13" ht="24" x14ac:dyDescent="0.2">
      <c r="C1301" s="90"/>
      <c r="D1301" s="87"/>
      <c r="E1301" s="1" t="s">
        <v>67</v>
      </c>
      <c r="F1301" s="2"/>
      <c r="G1301" s="59">
        <v>143</v>
      </c>
      <c r="H1301" s="71" t="str">
        <f t="shared" si="29"/>
        <v xml:space="preserve"> </v>
      </c>
      <c r="I1301" s="11">
        <v>12.587412587413001</v>
      </c>
      <c r="J1301" s="3">
        <v>62.937062937062997</v>
      </c>
      <c r="K1301" s="3">
        <v>22.377622377622</v>
      </c>
      <c r="L1301" s="3">
        <v>2.0979020979020002</v>
      </c>
      <c r="M1301" s="14">
        <v>0</v>
      </c>
    </row>
    <row r="1302" spans="3:13" ht="24" x14ac:dyDescent="0.2">
      <c r="C1302" s="90"/>
      <c r="D1302" s="87"/>
      <c r="E1302" s="1" t="s">
        <v>68</v>
      </c>
      <c r="F1302" s="2"/>
      <c r="G1302" s="59">
        <v>56</v>
      </c>
      <c r="H1302" s="71" t="str">
        <f t="shared" si="29"/>
        <v xml:space="preserve"> </v>
      </c>
      <c r="I1302" s="11">
        <v>16.071428571428999</v>
      </c>
      <c r="J1302" s="3">
        <v>66.071428571428996</v>
      </c>
      <c r="K1302" s="3">
        <v>12.5</v>
      </c>
      <c r="L1302" s="3">
        <v>5.3571428571429998</v>
      </c>
      <c r="M1302" s="14">
        <v>0</v>
      </c>
    </row>
    <row r="1303" spans="3:13" ht="24" x14ac:dyDescent="0.2">
      <c r="C1303" s="90"/>
      <c r="D1303" s="87"/>
      <c r="E1303" s="1" t="s">
        <v>69</v>
      </c>
      <c r="F1303" s="2"/>
      <c r="G1303" s="59">
        <v>51</v>
      </c>
      <c r="H1303" s="71" t="str">
        <f t="shared" si="29"/>
        <v xml:space="preserve"> </v>
      </c>
      <c r="I1303" s="11">
        <v>21.568627450979999</v>
      </c>
      <c r="J1303" s="3">
        <v>54.901960784313999</v>
      </c>
      <c r="K1303" s="3">
        <v>17.647058823529001</v>
      </c>
      <c r="L1303" s="3">
        <v>5.8823529411760003</v>
      </c>
      <c r="M1303" s="14">
        <v>0</v>
      </c>
    </row>
    <row r="1304" spans="3:13" ht="24" x14ac:dyDescent="0.2">
      <c r="C1304" s="90"/>
      <c r="D1304" s="87"/>
      <c r="E1304" s="1" t="s">
        <v>70</v>
      </c>
      <c r="F1304" s="2"/>
      <c r="G1304" s="59">
        <v>312</v>
      </c>
      <c r="H1304" s="71" t="str">
        <f t="shared" si="29"/>
        <v xml:space="preserve"> </v>
      </c>
      <c r="I1304" s="11">
        <v>10.897435897436001</v>
      </c>
      <c r="J1304" s="3">
        <v>61.858974358974002</v>
      </c>
      <c r="K1304" s="3">
        <v>22.75641025641</v>
      </c>
      <c r="L1304" s="3">
        <v>4.4871794871789996</v>
      </c>
      <c r="M1304" s="14">
        <v>0</v>
      </c>
    </row>
    <row r="1305" spans="3:13" x14ac:dyDescent="0.2">
      <c r="C1305" s="90"/>
      <c r="D1305" s="87"/>
      <c r="E1305" s="1" t="s">
        <v>32</v>
      </c>
      <c r="F1305" s="2"/>
      <c r="G1305" s="59">
        <v>51</v>
      </c>
      <c r="H1305" s="71" t="str">
        <f t="shared" si="29"/>
        <v xml:space="preserve"> </v>
      </c>
      <c r="I1305" s="11">
        <v>15.686274509804001</v>
      </c>
      <c r="J1305" s="3">
        <v>56.862745098038999</v>
      </c>
      <c r="K1305" s="3">
        <v>19.607843137254999</v>
      </c>
      <c r="L1305" s="3">
        <v>7.8431372549020004</v>
      </c>
      <c r="M1305" s="14">
        <v>0</v>
      </c>
    </row>
    <row r="1306" spans="3:13" ht="24" x14ac:dyDescent="0.2">
      <c r="C1306" s="90"/>
      <c r="D1306" s="87"/>
      <c r="E1306" s="1" t="s">
        <v>71</v>
      </c>
      <c r="F1306" s="2"/>
      <c r="G1306" s="59">
        <v>1237</v>
      </c>
      <c r="H1306" s="71" t="str">
        <f t="shared" si="29"/>
        <v xml:space="preserve"> </v>
      </c>
      <c r="I1306" s="11">
        <v>13.904607922393</v>
      </c>
      <c r="J1306" s="3">
        <v>60.064672594987996</v>
      </c>
      <c r="K1306" s="3">
        <v>21.018593371059001</v>
      </c>
      <c r="L1306" s="3">
        <v>4.8504446240909997</v>
      </c>
      <c r="M1306" s="8">
        <v>0.16168148747</v>
      </c>
    </row>
    <row r="1307" spans="3:13" ht="24" x14ac:dyDescent="0.2">
      <c r="C1307" s="90"/>
      <c r="D1307" s="87"/>
      <c r="E1307" s="1" t="s">
        <v>72</v>
      </c>
      <c r="F1307" s="2"/>
      <c r="G1307" s="59">
        <v>1015</v>
      </c>
      <c r="H1307" s="71" t="str">
        <f t="shared" si="29"/>
        <v xml:space="preserve"> </v>
      </c>
      <c r="I1307" s="11">
        <v>11.724137931034001</v>
      </c>
      <c r="J1307" s="3">
        <v>50.935960591132996</v>
      </c>
      <c r="K1307" s="3">
        <v>27.487684729064</v>
      </c>
      <c r="L1307" s="3">
        <v>9.4581280788179996</v>
      </c>
      <c r="M1307" s="8">
        <v>0.394088669951</v>
      </c>
    </row>
    <row r="1308" spans="3:13" x14ac:dyDescent="0.2">
      <c r="C1308" s="90"/>
      <c r="D1308" s="87"/>
      <c r="E1308" s="1" t="s">
        <v>22</v>
      </c>
      <c r="F1308" s="2"/>
      <c r="G1308" s="59">
        <v>183</v>
      </c>
      <c r="H1308" s="71" t="str">
        <f t="shared" si="29"/>
        <v xml:space="preserve"> </v>
      </c>
      <c r="I1308" s="11">
        <v>6.5573770491800003</v>
      </c>
      <c r="J1308" s="3">
        <v>47.540983606556999</v>
      </c>
      <c r="K1308" s="3">
        <v>31.147540983607001</v>
      </c>
      <c r="L1308" s="3">
        <v>13.661202185792</v>
      </c>
      <c r="M1308" s="8">
        <v>1.0928961748629999</v>
      </c>
    </row>
    <row r="1309" spans="3:13" x14ac:dyDescent="0.2">
      <c r="C1309" s="91" t="s">
        <v>73</v>
      </c>
      <c r="D1309" s="86" t="s">
        <v>17</v>
      </c>
      <c r="E1309" s="6" t="s">
        <v>74</v>
      </c>
      <c r="F1309" s="5"/>
      <c r="G1309" s="58">
        <v>247</v>
      </c>
      <c r="H1309" s="70" t="str">
        <f t="shared" si="29"/>
        <v xml:space="preserve"> </v>
      </c>
      <c r="I1309" s="12">
        <v>10.121457489879001</v>
      </c>
      <c r="J1309" s="4">
        <v>66.396761133602993</v>
      </c>
      <c r="K1309" s="4">
        <v>18.623481781376999</v>
      </c>
      <c r="L1309" s="4">
        <v>4.8582995951420003</v>
      </c>
      <c r="M1309" s="33">
        <v>0</v>
      </c>
    </row>
    <row r="1310" spans="3:13" x14ac:dyDescent="0.2">
      <c r="C1310" s="90"/>
      <c r="D1310" s="87"/>
      <c r="E1310" s="1" t="s">
        <v>75</v>
      </c>
      <c r="F1310" s="2"/>
      <c r="G1310" s="59">
        <v>531</v>
      </c>
      <c r="H1310" s="71" t="str">
        <f t="shared" si="29"/>
        <v xml:space="preserve"> </v>
      </c>
      <c r="I1310" s="11">
        <v>11.676082862524</v>
      </c>
      <c r="J1310" s="3">
        <v>60.263653483992002</v>
      </c>
      <c r="K1310" s="3">
        <v>22.787193973634999</v>
      </c>
      <c r="L1310" s="3">
        <v>5.2730696798489998</v>
      </c>
      <c r="M1310" s="14">
        <v>0</v>
      </c>
    </row>
    <row r="1311" spans="3:13" x14ac:dyDescent="0.2">
      <c r="C1311" s="90"/>
      <c r="D1311" s="87"/>
      <c r="E1311" s="1" t="s">
        <v>76</v>
      </c>
      <c r="F1311" s="2"/>
      <c r="G1311" s="59">
        <v>58</v>
      </c>
      <c r="H1311" s="71" t="str">
        <f t="shared" si="29"/>
        <v xml:space="preserve"> </v>
      </c>
      <c r="I1311" s="11">
        <v>17.241379310345</v>
      </c>
      <c r="J1311" s="3">
        <v>53.448275862069003</v>
      </c>
      <c r="K1311" s="3">
        <v>25.862068965517</v>
      </c>
      <c r="L1311" s="3">
        <v>3.4482758620689999</v>
      </c>
      <c r="M1311" s="14">
        <v>0</v>
      </c>
    </row>
    <row r="1312" spans="3:13" x14ac:dyDescent="0.2">
      <c r="C1312" s="90"/>
      <c r="D1312" s="87"/>
      <c r="E1312" s="1" t="s">
        <v>77</v>
      </c>
      <c r="F1312" s="2"/>
      <c r="G1312" s="59">
        <v>400</v>
      </c>
      <c r="H1312" s="71" t="str">
        <f t="shared" si="29"/>
        <v xml:space="preserve"> </v>
      </c>
      <c r="I1312" s="11">
        <v>16.5</v>
      </c>
      <c r="J1312" s="3">
        <v>60</v>
      </c>
      <c r="K1312" s="3">
        <v>19.5</v>
      </c>
      <c r="L1312" s="3">
        <v>4</v>
      </c>
      <c r="M1312" s="14">
        <v>0</v>
      </c>
    </row>
    <row r="1313" spans="3:13" ht="24" x14ac:dyDescent="0.2">
      <c r="C1313" s="90"/>
      <c r="D1313" s="87"/>
      <c r="E1313" s="1" t="s">
        <v>78</v>
      </c>
      <c r="F1313" s="2"/>
      <c r="G1313" s="59">
        <v>422</v>
      </c>
      <c r="H1313" s="71" t="str">
        <f t="shared" si="29"/>
        <v xml:space="preserve"> </v>
      </c>
      <c r="I1313" s="11">
        <v>13.981042654028</v>
      </c>
      <c r="J1313" s="3">
        <v>64.218009478672997</v>
      </c>
      <c r="K1313" s="3">
        <v>17.535545023697001</v>
      </c>
      <c r="L1313" s="3">
        <v>4.0284360189569997</v>
      </c>
      <c r="M1313" s="8">
        <v>0.23696682464499999</v>
      </c>
    </row>
    <row r="1314" spans="3:13" ht="24" x14ac:dyDescent="0.2">
      <c r="C1314" s="90"/>
      <c r="D1314" s="87"/>
      <c r="E1314" s="1" t="s">
        <v>79</v>
      </c>
      <c r="F1314" s="2"/>
      <c r="G1314" s="59">
        <v>102</v>
      </c>
      <c r="H1314" s="71" t="str">
        <f t="shared" si="29"/>
        <v xml:space="preserve"> </v>
      </c>
      <c r="I1314" s="11">
        <v>19.607843137254999</v>
      </c>
      <c r="J1314" s="3">
        <v>53.921568627451002</v>
      </c>
      <c r="K1314" s="3">
        <v>20.588235294118</v>
      </c>
      <c r="L1314" s="3">
        <v>5.8823529411760003</v>
      </c>
      <c r="M1314" s="14">
        <v>0</v>
      </c>
    </row>
    <row r="1315" spans="3:13" ht="24" x14ac:dyDescent="0.2">
      <c r="C1315" s="90"/>
      <c r="D1315" s="87"/>
      <c r="E1315" s="1" t="s">
        <v>80</v>
      </c>
      <c r="F1315" s="2"/>
      <c r="G1315" s="59">
        <v>44</v>
      </c>
      <c r="H1315" s="71" t="str">
        <f t="shared" si="29"/>
        <v>*</v>
      </c>
      <c r="I1315" s="11">
        <v>29.545454545455001</v>
      </c>
      <c r="J1315" s="3">
        <v>47.727272727272997</v>
      </c>
      <c r="K1315" s="3">
        <v>20.454545454544999</v>
      </c>
      <c r="L1315" s="3">
        <v>2.2727272727269998</v>
      </c>
      <c r="M1315" s="14">
        <v>0</v>
      </c>
    </row>
    <row r="1316" spans="3:13" ht="24" x14ac:dyDescent="0.2">
      <c r="C1316" s="90"/>
      <c r="D1316" s="87"/>
      <c r="E1316" s="1" t="s">
        <v>81</v>
      </c>
      <c r="F1316" s="2"/>
      <c r="G1316" s="59">
        <v>99</v>
      </c>
      <c r="H1316" s="71" t="str">
        <f t="shared" ref="H1316:H1379" si="30">IF(G1316&lt;49,"*"," ")</f>
        <v xml:space="preserve"> </v>
      </c>
      <c r="I1316" s="11">
        <v>13.131313131313</v>
      </c>
      <c r="J1316" s="3">
        <v>49.494949494948997</v>
      </c>
      <c r="K1316" s="3">
        <v>28.282828282828</v>
      </c>
      <c r="L1316" s="3">
        <v>8.0808080808079996</v>
      </c>
      <c r="M1316" s="8">
        <v>1.010101010101</v>
      </c>
    </row>
    <row r="1317" spans="3:13" ht="24" x14ac:dyDescent="0.2">
      <c r="C1317" s="90"/>
      <c r="D1317" s="87"/>
      <c r="E1317" s="1" t="s">
        <v>82</v>
      </c>
      <c r="F1317" s="2"/>
      <c r="G1317" s="59">
        <v>128</v>
      </c>
      <c r="H1317" s="71" t="str">
        <f t="shared" si="30"/>
        <v xml:space="preserve"> </v>
      </c>
      <c r="I1317" s="11">
        <v>14.84375</v>
      </c>
      <c r="J1317" s="3">
        <v>69.53125</v>
      </c>
      <c r="K1317" s="3">
        <v>14.0625</v>
      </c>
      <c r="L1317" s="3">
        <v>1.5625</v>
      </c>
      <c r="M1317" s="14">
        <v>0</v>
      </c>
    </row>
    <row r="1318" spans="3:13" x14ac:dyDescent="0.2">
      <c r="C1318" s="90"/>
      <c r="D1318" s="87"/>
      <c r="E1318" s="1" t="s">
        <v>83</v>
      </c>
      <c r="F1318" s="2"/>
      <c r="G1318" s="59">
        <v>47</v>
      </c>
      <c r="H1318" s="71" t="str">
        <f t="shared" si="30"/>
        <v>*</v>
      </c>
      <c r="I1318" s="11">
        <v>17.021276595745</v>
      </c>
      <c r="J1318" s="3">
        <v>61.702127659574003</v>
      </c>
      <c r="K1318" s="3">
        <v>12.765957446809001</v>
      </c>
      <c r="L1318" s="3">
        <v>8.5106382978719992</v>
      </c>
      <c r="M1318" s="14">
        <v>0</v>
      </c>
    </row>
    <row r="1319" spans="3:13" ht="24" x14ac:dyDescent="0.2">
      <c r="C1319" s="90"/>
      <c r="D1319" s="87"/>
      <c r="E1319" s="1" t="s">
        <v>84</v>
      </c>
      <c r="F1319" s="2"/>
      <c r="G1319" s="59">
        <v>151</v>
      </c>
      <c r="H1319" s="71" t="str">
        <f t="shared" si="30"/>
        <v xml:space="preserve"> </v>
      </c>
      <c r="I1319" s="11">
        <v>11.920529801324999</v>
      </c>
      <c r="J1319" s="3">
        <v>68.874172185429998</v>
      </c>
      <c r="K1319" s="3">
        <v>15.894039735099</v>
      </c>
      <c r="L1319" s="3">
        <v>3.311258278146</v>
      </c>
      <c r="M1319" s="14">
        <v>0</v>
      </c>
    </row>
    <row r="1320" spans="3:13" ht="24" x14ac:dyDescent="0.2">
      <c r="C1320" s="90"/>
      <c r="D1320" s="87"/>
      <c r="E1320" s="1" t="s">
        <v>85</v>
      </c>
      <c r="F1320" s="2"/>
      <c r="G1320" s="59">
        <v>60</v>
      </c>
      <c r="H1320" s="71" t="str">
        <f t="shared" si="30"/>
        <v xml:space="preserve"> </v>
      </c>
      <c r="I1320" s="11">
        <v>5</v>
      </c>
      <c r="J1320" s="3">
        <v>65</v>
      </c>
      <c r="K1320" s="3">
        <v>21.666666666666998</v>
      </c>
      <c r="L1320" s="3">
        <v>8.333333333333</v>
      </c>
      <c r="M1320" s="14">
        <v>0</v>
      </c>
    </row>
    <row r="1321" spans="3:13" x14ac:dyDescent="0.2">
      <c r="C1321" s="90"/>
      <c r="D1321" s="87"/>
      <c r="E1321" s="1" t="s">
        <v>32</v>
      </c>
      <c r="F1321" s="2"/>
      <c r="G1321" s="59">
        <v>49</v>
      </c>
      <c r="H1321" s="71" t="s">
        <v>673</v>
      </c>
      <c r="I1321" s="11">
        <v>16.326530612245001</v>
      </c>
      <c r="J1321" s="3">
        <v>53.061224489795997</v>
      </c>
      <c r="K1321" s="3">
        <v>24.489795918367001</v>
      </c>
      <c r="L1321" s="3">
        <v>6.1224489795919999</v>
      </c>
      <c r="M1321" s="14">
        <v>0</v>
      </c>
    </row>
    <row r="1322" spans="3:13" ht="24" x14ac:dyDescent="0.2">
      <c r="C1322" s="90"/>
      <c r="D1322" s="87"/>
      <c r="E1322" s="1" t="s">
        <v>86</v>
      </c>
      <c r="F1322" s="2"/>
      <c r="G1322" s="59">
        <v>1336</v>
      </c>
      <c r="H1322" s="71" t="str">
        <f t="shared" si="30"/>
        <v xml:space="preserve"> </v>
      </c>
      <c r="I1322" s="11">
        <v>12.799401197605</v>
      </c>
      <c r="J1322" s="3">
        <v>60.329341317364999</v>
      </c>
      <c r="K1322" s="3">
        <v>21.182634730539</v>
      </c>
      <c r="L1322" s="3">
        <v>5.5389221556889998</v>
      </c>
      <c r="M1322" s="8">
        <v>0.14970059880200001</v>
      </c>
    </row>
    <row r="1323" spans="3:13" ht="24" x14ac:dyDescent="0.2">
      <c r="C1323" s="90"/>
      <c r="D1323" s="87"/>
      <c r="E1323" s="1" t="s">
        <v>87</v>
      </c>
      <c r="F1323" s="2"/>
      <c r="G1323" s="59">
        <v>311</v>
      </c>
      <c r="H1323" s="71" t="str">
        <f t="shared" si="30"/>
        <v xml:space="preserve"> </v>
      </c>
      <c r="I1323" s="11">
        <v>12.218649517685</v>
      </c>
      <c r="J1323" s="3">
        <v>52.090032154341003</v>
      </c>
      <c r="K1323" s="3">
        <v>28.295819935691</v>
      </c>
      <c r="L1323" s="3">
        <v>7.3954983922829998</v>
      </c>
      <c r="M1323" s="14">
        <v>0</v>
      </c>
    </row>
    <row r="1324" spans="3:13" ht="24" x14ac:dyDescent="0.2">
      <c r="C1324" s="90"/>
      <c r="D1324" s="87"/>
      <c r="E1324" s="1" t="s">
        <v>88</v>
      </c>
      <c r="F1324" s="2"/>
      <c r="G1324" s="59">
        <v>620</v>
      </c>
      <c r="H1324" s="71" t="str">
        <f t="shared" si="30"/>
        <v xml:space="preserve"> </v>
      </c>
      <c r="I1324" s="11">
        <v>11.612903225806001</v>
      </c>
      <c r="J1324" s="3">
        <v>49.516129032258</v>
      </c>
      <c r="K1324" s="3">
        <v>28.225806451613</v>
      </c>
      <c r="L1324" s="3">
        <v>9.8387096774190006</v>
      </c>
      <c r="M1324" s="8">
        <v>0.80645161290300005</v>
      </c>
    </row>
    <row r="1325" spans="3:13" x14ac:dyDescent="0.2">
      <c r="C1325" s="90"/>
      <c r="D1325" s="87"/>
      <c r="E1325" s="1" t="s">
        <v>22</v>
      </c>
      <c r="F1325" s="2"/>
      <c r="G1325" s="59">
        <v>168</v>
      </c>
      <c r="H1325" s="71" t="str">
        <f t="shared" si="30"/>
        <v xml:space="preserve"> </v>
      </c>
      <c r="I1325" s="11">
        <v>13.095238095238001</v>
      </c>
      <c r="J1325" s="3">
        <v>42.857142857143003</v>
      </c>
      <c r="K1325" s="3">
        <v>29.761904761905001</v>
      </c>
      <c r="L1325" s="3">
        <v>13.690476190476</v>
      </c>
      <c r="M1325" s="8">
        <v>0.59523809523799998</v>
      </c>
    </row>
    <row r="1326" spans="3:13" ht="24" x14ac:dyDescent="0.2">
      <c r="C1326" s="91" t="s">
        <v>89</v>
      </c>
      <c r="D1326" s="86" t="s">
        <v>17</v>
      </c>
      <c r="E1326" s="6" t="s">
        <v>90</v>
      </c>
      <c r="F1326" s="5"/>
      <c r="G1326" s="58">
        <v>166</v>
      </c>
      <c r="H1326" s="70" t="str">
        <f t="shared" si="30"/>
        <v xml:space="preserve"> </v>
      </c>
      <c r="I1326" s="12">
        <v>17.469879518071998</v>
      </c>
      <c r="J1326" s="4">
        <v>59.638554216867</v>
      </c>
      <c r="K1326" s="4">
        <v>19.277108433734998</v>
      </c>
      <c r="L1326" s="4">
        <v>3.6144578313250002</v>
      </c>
      <c r="M1326" s="33">
        <v>0</v>
      </c>
    </row>
    <row r="1327" spans="3:13" ht="48" x14ac:dyDescent="0.2">
      <c r="C1327" s="90"/>
      <c r="D1327" s="87"/>
      <c r="E1327" s="1" t="s">
        <v>91</v>
      </c>
      <c r="F1327" s="2"/>
      <c r="G1327" s="59">
        <v>97</v>
      </c>
      <c r="H1327" s="71" t="str">
        <f t="shared" si="30"/>
        <v xml:space="preserve"> </v>
      </c>
      <c r="I1327" s="11">
        <v>10.309278350514999</v>
      </c>
      <c r="J1327" s="3">
        <v>69.072164948454002</v>
      </c>
      <c r="K1327" s="3">
        <v>17.525773195875999</v>
      </c>
      <c r="L1327" s="3">
        <v>3.0927835051549999</v>
      </c>
      <c r="M1327" s="14">
        <v>0</v>
      </c>
    </row>
    <row r="1328" spans="3:13" ht="36" x14ac:dyDescent="0.2">
      <c r="C1328" s="90"/>
      <c r="D1328" s="87"/>
      <c r="E1328" s="1" t="s">
        <v>92</v>
      </c>
      <c r="F1328" s="2"/>
      <c r="G1328" s="59">
        <v>88</v>
      </c>
      <c r="H1328" s="71" t="str">
        <f t="shared" si="30"/>
        <v xml:space="preserve"> </v>
      </c>
      <c r="I1328" s="11">
        <v>14.772727272727</v>
      </c>
      <c r="J1328" s="3">
        <v>64.772727272726996</v>
      </c>
      <c r="K1328" s="3">
        <v>17.045454545455001</v>
      </c>
      <c r="L1328" s="3">
        <v>3.4090909090910002</v>
      </c>
      <c r="M1328" s="14">
        <v>0</v>
      </c>
    </row>
    <row r="1329" spans="3:13" ht="48" x14ac:dyDescent="0.2">
      <c r="C1329" s="90"/>
      <c r="D1329" s="87"/>
      <c r="E1329" s="1" t="s">
        <v>93</v>
      </c>
      <c r="F1329" s="2"/>
      <c r="G1329" s="59">
        <v>157</v>
      </c>
      <c r="H1329" s="71" t="str">
        <f t="shared" si="30"/>
        <v xml:space="preserve"> </v>
      </c>
      <c r="I1329" s="11">
        <v>13.375796178344</v>
      </c>
      <c r="J1329" s="3">
        <v>58.598726114649999</v>
      </c>
      <c r="K1329" s="3">
        <v>21.656050955413999</v>
      </c>
      <c r="L1329" s="3">
        <v>6.369426751592</v>
      </c>
      <c r="M1329" s="14">
        <v>0</v>
      </c>
    </row>
    <row r="1330" spans="3:13" x14ac:dyDescent="0.2">
      <c r="C1330" s="90"/>
      <c r="D1330" s="87"/>
      <c r="E1330" s="1" t="s">
        <v>94</v>
      </c>
      <c r="F1330" s="2"/>
      <c r="G1330" s="59">
        <v>9</v>
      </c>
      <c r="H1330" s="71" t="str">
        <f t="shared" si="30"/>
        <v>*</v>
      </c>
      <c r="I1330" s="11">
        <v>33.333333333333002</v>
      </c>
      <c r="J1330" s="3">
        <v>44.444444444444002</v>
      </c>
      <c r="K1330" s="3">
        <v>22.222222222222001</v>
      </c>
      <c r="L1330" s="7">
        <v>0</v>
      </c>
      <c r="M1330" s="14">
        <v>0</v>
      </c>
    </row>
    <row r="1331" spans="3:13" x14ac:dyDescent="0.2">
      <c r="C1331" s="90"/>
      <c r="D1331" s="87"/>
      <c r="E1331" s="1" t="s">
        <v>95</v>
      </c>
      <c r="F1331" s="2"/>
      <c r="G1331" s="59">
        <v>5</v>
      </c>
      <c r="H1331" s="71" t="str">
        <f t="shared" si="30"/>
        <v>*</v>
      </c>
      <c r="I1331" s="11">
        <v>80</v>
      </c>
      <c r="J1331" s="3">
        <v>20</v>
      </c>
      <c r="K1331" s="7">
        <v>0</v>
      </c>
      <c r="L1331" s="7">
        <v>0</v>
      </c>
      <c r="M1331" s="14">
        <v>0</v>
      </c>
    </row>
    <row r="1332" spans="3:13" x14ac:dyDescent="0.2">
      <c r="C1332" s="90"/>
      <c r="D1332" s="87"/>
      <c r="E1332" s="1" t="s">
        <v>32</v>
      </c>
      <c r="F1332" s="2"/>
      <c r="G1332" s="59">
        <v>41</v>
      </c>
      <c r="H1332" s="71" t="str">
        <f t="shared" si="30"/>
        <v>*</v>
      </c>
      <c r="I1332" s="11">
        <v>17.073170731706998</v>
      </c>
      <c r="J1332" s="3">
        <v>53.658536585366001</v>
      </c>
      <c r="K1332" s="3">
        <v>24.390243902439</v>
      </c>
      <c r="L1332" s="3">
        <v>4.8780487804880002</v>
      </c>
      <c r="M1332" s="14">
        <v>0</v>
      </c>
    </row>
    <row r="1333" spans="3:13" ht="24" x14ac:dyDescent="0.2">
      <c r="C1333" s="90"/>
      <c r="D1333" s="87"/>
      <c r="E1333" s="1" t="s">
        <v>96</v>
      </c>
      <c r="F1333" s="2"/>
      <c r="G1333" s="59">
        <v>455</v>
      </c>
      <c r="H1333" s="71" t="str">
        <f t="shared" si="30"/>
        <v xml:space="preserve"> </v>
      </c>
      <c r="I1333" s="11">
        <v>14.285714285714</v>
      </c>
      <c r="J1333" s="3">
        <v>60.219780219779999</v>
      </c>
      <c r="K1333" s="3">
        <v>20.659340659341002</v>
      </c>
      <c r="L1333" s="3">
        <v>4.8351648351650001</v>
      </c>
      <c r="M1333" s="14">
        <v>0</v>
      </c>
    </row>
    <row r="1334" spans="3:13" ht="24" x14ac:dyDescent="0.2">
      <c r="C1334" s="90"/>
      <c r="D1334" s="87"/>
      <c r="E1334" s="1" t="s">
        <v>87</v>
      </c>
      <c r="F1334" s="2"/>
      <c r="G1334" s="59">
        <v>623</v>
      </c>
      <c r="H1334" s="71" t="str">
        <f t="shared" si="30"/>
        <v xml:space="preserve"> </v>
      </c>
      <c r="I1334" s="11">
        <v>13.162118780096</v>
      </c>
      <c r="J1334" s="3">
        <v>56.661316211878002</v>
      </c>
      <c r="K1334" s="3">
        <v>23.274478330657999</v>
      </c>
      <c r="L1334" s="3">
        <v>6.7415730337079998</v>
      </c>
      <c r="M1334" s="8">
        <v>0.16051364366000001</v>
      </c>
    </row>
    <row r="1335" spans="3:13" ht="24" x14ac:dyDescent="0.2">
      <c r="C1335" s="90"/>
      <c r="D1335" s="87"/>
      <c r="E1335" s="1" t="s">
        <v>88</v>
      </c>
      <c r="F1335" s="2"/>
      <c r="G1335" s="59">
        <v>1112</v>
      </c>
      <c r="H1335" s="71" t="str">
        <f t="shared" si="30"/>
        <v xml:space="preserve"> </v>
      </c>
      <c r="I1335" s="11">
        <v>11.330935251799</v>
      </c>
      <c r="J1335" s="3">
        <v>52.697841726618996</v>
      </c>
      <c r="K1335" s="3">
        <v>26.888489208633001</v>
      </c>
      <c r="L1335" s="3">
        <v>8.4532374100719991</v>
      </c>
      <c r="M1335" s="8">
        <v>0.62949640287800002</v>
      </c>
    </row>
    <row r="1336" spans="3:13" x14ac:dyDescent="0.2">
      <c r="C1336" s="90"/>
      <c r="D1336" s="87"/>
      <c r="E1336" s="1" t="s">
        <v>22</v>
      </c>
      <c r="F1336" s="2"/>
      <c r="G1336" s="59">
        <v>245</v>
      </c>
      <c r="H1336" s="71" t="str">
        <f t="shared" si="30"/>
        <v xml:space="preserve"> </v>
      </c>
      <c r="I1336" s="11">
        <v>12.244897959184</v>
      </c>
      <c r="J1336" s="3">
        <v>54.693877551020002</v>
      </c>
      <c r="K1336" s="3">
        <v>23.673469387754999</v>
      </c>
      <c r="L1336" s="3">
        <v>9.3877551020409999</v>
      </c>
      <c r="M1336" s="14">
        <v>0</v>
      </c>
    </row>
    <row r="1337" spans="3:13" x14ac:dyDescent="0.2">
      <c r="C1337" s="91" t="s">
        <v>97</v>
      </c>
      <c r="D1337" s="86" t="s">
        <v>17</v>
      </c>
      <c r="E1337" s="6" t="s">
        <v>98</v>
      </c>
      <c r="F1337" s="5"/>
      <c r="G1337" s="58">
        <v>83</v>
      </c>
      <c r="H1337" s="70" t="str">
        <f t="shared" si="30"/>
        <v xml:space="preserve"> </v>
      </c>
      <c r="I1337" s="12">
        <v>20.481927710842999</v>
      </c>
      <c r="J1337" s="4">
        <v>59.036144578312999</v>
      </c>
      <c r="K1337" s="4">
        <v>9.638554216867</v>
      </c>
      <c r="L1337" s="4">
        <v>10.843373493975999</v>
      </c>
      <c r="M1337" s="33">
        <v>0</v>
      </c>
    </row>
    <row r="1338" spans="3:13" x14ac:dyDescent="0.2">
      <c r="C1338" s="90"/>
      <c r="D1338" s="87"/>
      <c r="E1338" s="1" t="s">
        <v>99</v>
      </c>
      <c r="F1338" s="2"/>
      <c r="G1338" s="59">
        <v>401</v>
      </c>
      <c r="H1338" s="71" t="str">
        <f t="shared" si="30"/>
        <v xml:space="preserve"> </v>
      </c>
      <c r="I1338" s="11">
        <v>14.463840399002001</v>
      </c>
      <c r="J1338" s="3">
        <v>59.351620947630998</v>
      </c>
      <c r="K1338" s="3">
        <v>22.194513715711</v>
      </c>
      <c r="L1338" s="3">
        <v>3.990024937656</v>
      </c>
      <c r="M1338" s="14">
        <v>0</v>
      </c>
    </row>
    <row r="1339" spans="3:13" x14ac:dyDescent="0.2">
      <c r="C1339" s="90"/>
      <c r="D1339" s="87"/>
      <c r="E1339" s="1" t="s">
        <v>100</v>
      </c>
      <c r="F1339" s="2"/>
      <c r="G1339" s="59">
        <v>686</v>
      </c>
      <c r="H1339" s="71" t="str">
        <f t="shared" si="30"/>
        <v xml:space="preserve"> </v>
      </c>
      <c r="I1339" s="11">
        <v>11.224489795918</v>
      </c>
      <c r="J1339" s="3">
        <v>59.037900874636001</v>
      </c>
      <c r="K1339" s="3">
        <v>24.198250728863002</v>
      </c>
      <c r="L1339" s="3">
        <v>4.9562682215739997</v>
      </c>
      <c r="M1339" s="8">
        <v>0.58309037900899996</v>
      </c>
    </row>
    <row r="1340" spans="3:13" x14ac:dyDescent="0.2">
      <c r="C1340" s="90"/>
      <c r="D1340" s="87"/>
      <c r="E1340" s="1" t="s">
        <v>101</v>
      </c>
      <c r="F1340" s="2"/>
      <c r="G1340" s="59">
        <v>1118</v>
      </c>
      <c r="H1340" s="71" t="str">
        <f t="shared" si="30"/>
        <v xml:space="preserve"> </v>
      </c>
      <c r="I1340" s="11">
        <v>11.538461538462</v>
      </c>
      <c r="J1340" s="3">
        <v>52.146690518783998</v>
      </c>
      <c r="K1340" s="3">
        <v>26.028622540250002</v>
      </c>
      <c r="L1340" s="3">
        <v>9.9284436493739996</v>
      </c>
      <c r="M1340" s="8">
        <v>0.35778175313100002</v>
      </c>
    </row>
    <row r="1341" spans="3:13" x14ac:dyDescent="0.2">
      <c r="C1341" s="90"/>
      <c r="D1341" s="87"/>
      <c r="E1341" s="1" t="s">
        <v>22</v>
      </c>
      <c r="F1341" s="2"/>
      <c r="G1341" s="59">
        <v>147</v>
      </c>
      <c r="H1341" s="71" t="str">
        <f t="shared" si="30"/>
        <v xml:space="preserve"> </v>
      </c>
      <c r="I1341" s="11">
        <v>14.965986394558</v>
      </c>
      <c r="J1341" s="3">
        <v>48.979591836734997</v>
      </c>
      <c r="K1341" s="3">
        <v>28.571428571428999</v>
      </c>
      <c r="L1341" s="3">
        <v>7.4829931972789998</v>
      </c>
      <c r="M1341" s="14">
        <v>0</v>
      </c>
    </row>
    <row r="1342" spans="3:13" x14ac:dyDescent="0.2">
      <c r="C1342" s="91" t="s">
        <v>102</v>
      </c>
      <c r="D1342" s="86" t="s">
        <v>17</v>
      </c>
      <c r="E1342" s="6" t="s">
        <v>103</v>
      </c>
      <c r="F1342" s="5"/>
      <c r="G1342" s="58">
        <v>562</v>
      </c>
      <c r="H1342" s="70" t="str">
        <f t="shared" si="30"/>
        <v xml:space="preserve"> </v>
      </c>
      <c r="I1342" s="12">
        <v>23.843416370107001</v>
      </c>
      <c r="J1342" s="4">
        <v>59.074733096084998</v>
      </c>
      <c r="K1342" s="4">
        <v>14.056939501779</v>
      </c>
      <c r="L1342" s="4">
        <v>2.3131672597859998</v>
      </c>
      <c r="M1342" s="13">
        <v>0.71174377224200003</v>
      </c>
    </row>
    <row r="1343" spans="3:13" x14ac:dyDescent="0.2">
      <c r="C1343" s="90"/>
      <c r="D1343" s="87"/>
      <c r="E1343" s="1" t="s">
        <v>104</v>
      </c>
      <c r="F1343" s="2"/>
      <c r="G1343" s="59">
        <v>1221</v>
      </c>
      <c r="H1343" s="71" t="str">
        <f t="shared" si="30"/>
        <v xml:space="preserve"> </v>
      </c>
      <c r="I1343" s="11">
        <v>10.155610155610001</v>
      </c>
      <c r="J1343" s="3">
        <v>59.623259623259997</v>
      </c>
      <c r="K1343" s="3">
        <v>25.143325143325001</v>
      </c>
      <c r="L1343" s="3">
        <v>4.9140049140049999</v>
      </c>
      <c r="M1343" s="8">
        <v>0.16380016380000001</v>
      </c>
    </row>
    <row r="1344" spans="3:13" x14ac:dyDescent="0.2">
      <c r="C1344" s="90"/>
      <c r="D1344" s="87"/>
      <c r="E1344" s="1" t="s">
        <v>105</v>
      </c>
      <c r="F1344" s="2"/>
      <c r="G1344" s="59">
        <v>430</v>
      </c>
      <c r="H1344" s="71" t="str">
        <f t="shared" si="30"/>
        <v xml:space="preserve"> </v>
      </c>
      <c r="I1344" s="11">
        <v>5.8139534883720003</v>
      </c>
      <c r="J1344" s="3">
        <v>41.860465116279002</v>
      </c>
      <c r="K1344" s="3">
        <v>36.279069767442003</v>
      </c>
      <c r="L1344" s="3">
        <v>16.046511627907002</v>
      </c>
      <c r="M1344" s="14">
        <v>0</v>
      </c>
    </row>
    <row r="1345" spans="3:13" x14ac:dyDescent="0.2">
      <c r="C1345" s="90"/>
      <c r="D1345" s="87"/>
      <c r="E1345" s="1" t="s">
        <v>106</v>
      </c>
      <c r="F1345" s="2"/>
      <c r="G1345" s="59">
        <v>63</v>
      </c>
      <c r="H1345" s="71" t="str">
        <f t="shared" si="30"/>
        <v xml:space="preserve"> </v>
      </c>
      <c r="I1345" s="11">
        <v>4.7619047619049999</v>
      </c>
      <c r="J1345" s="3">
        <v>30.158730158729998</v>
      </c>
      <c r="K1345" s="3">
        <v>33.333333333333002</v>
      </c>
      <c r="L1345" s="3">
        <v>28.571428571428999</v>
      </c>
      <c r="M1345" s="8">
        <v>3.1746031746029999</v>
      </c>
    </row>
    <row r="1346" spans="3:13" x14ac:dyDescent="0.2">
      <c r="C1346" s="90"/>
      <c r="D1346" s="87"/>
      <c r="E1346" s="1" t="s">
        <v>22</v>
      </c>
      <c r="F1346" s="2"/>
      <c r="G1346" s="59">
        <v>159</v>
      </c>
      <c r="H1346" s="71" t="str">
        <f t="shared" si="30"/>
        <v xml:space="preserve"> </v>
      </c>
      <c r="I1346" s="11">
        <v>10.691823899371</v>
      </c>
      <c r="J1346" s="3">
        <v>55.345911949685998</v>
      </c>
      <c r="K1346" s="3">
        <v>20.754716981131999</v>
      </c>
      <c r="L1346" s="3">
        <v>13.207547169811001</v>
      </c>
      <c r="M1346" s="14">
        <v>0</v>
      </c>
    </row>
    <row r="1347" spans="3:13" x14ac:dyDescent="0.2">
      <c r="C1347" s="90"/>
      <c r="D1347" s="87"/>
      <c r="E1347" s="1" t="s">
        <v>107</v>
      </c>
      <c r="F1347" s="2"/>
      <c r="G1347" s="59">
        <v>1783</v>
      </c>
      <c r="H1347" s="71" t="str">
        <f t="shared" si="30"/>
        <v xml:space="preserve"> </v>
      </c>
      <c r="I1347" s="11">
        <v>14.469994391475</v>
      </c>
      <c r="J1347" s="3">
        <v>59.450364554121997</v>
      </c>
      <c r="K1347" s="3">
        <v>21.648906337633001</v>
      </c>
      <c r="L1347" s="3">
        <v>4.0942232192930001</v>
      </c>
      <c r="M1347" s="8">
        <v>0.33651149747600001</v>
      </c>
    </row>
    <row r="1348" spans="3:13" x14ac:dyDescent="0.2">
      <c r="C1348" s="90"/>
      <c r="D1348" s="87"/>
      <c r="E1348" s="1" t="s">
        <v>108</v>
      </c>
      <c r="F1348" s="2"/>
      <c r="G1348" s="59">
        <v>493</v>
      </c>
      <c r="H1348" s="71" t="str">
        <f t="shared" si="30"/>
        <v xml:space="preserve"> </v>
      </c>
      <c r="I1348" s="11">
        <v>5.6795131845839997</v>
      </c>
      <c r="J1348" s="3">
        <v>40.365111561866001</v>
      </c>
      <c r="K1348" s="3">
        <v>35.902636916836002</v>
      </c>
      <c r="L1348" s="3">
        <v>17.647058823529001</v>
      </c>
      <c r="M1348" s="8">
        <v>0.40567951318500001</v>
      </c>
    </row>
    <row r="1349" spans="3:13" x14ac:dyDescent="0.2">
      <c r="C1349" s="91" t="s">
        <v>109</v>
      </c>
      <c r="D1349" s="86" t="s">
        <v>17</v>
      </c>
      <c r="E1349" s="6" t="s">
        <v>110</v>
      </c>
      <c r="F1349" s="5"/>
      <c r="G1349" s="58">
        <v>551</v>
      </c>
      <c r="H1349" s="70" t="str">
        <f t="shared" si="30"/>
        <v xml:space="preserve"> </v>
      </c>
      <c r="I1349" s="12">
        <v>16.878402903811001</v>
      </c>
      <c r="J1349" s="4">
        <v>54.990925589836998</v>
      </c>
      <c r="K1349" s="4">
        <v>21.778584392014999</v>
      </c>
      <c r="L1349" s="4">
        <v>6.170598911071</v>
      </c>
      <c r="M1349" s="13">
        <v>0.18148820326699999</v>
      </c>
    </row>
    <row r="1350" spans="3:13" ht="24" x14ac:dyDescent="0.2">
      <c r="C1350" s="90"/>
      <c r="D1350" s="87"/>
      <c r="E1350" s="1" t="s">
        <v>111</v>
      </c>
      <c r="F1350" s="2"/>
      <c r="G1350" s="59">
        <v>298</v>
      </c>
      <c r="H1350" s="71" t="str">
        <f t="shared" si="30"/>
        <v xml:space="preserve"> </v>
      </c>
      <c r="I1350" s="11">
        <v>22.818791946308998</v>
      </c>
      <c r="J1350" s="3">
        <v>55.704697986577003</v>
      </c>
      <c r="K1350" s="3">
        <v>16.442953020133999</v>
      </c>
      <c r="L1350" s="3">
        <v>4.6979865771810001</v>
      </c>
      <c r="M1350" s="8">
        <v>0.33557046979900002</v>
      </c>
    </row>
    <row r="1351" spans="3:13" ht="24" x14ac:dyDescent="0.2">
      <c r="C1351" s="90"/>
      <c r="D1351" s="87"/>
      <c r="E1351" s="1" t="s">
        <v>112</v>
      </c>
      <c r="F1351" s="2"/>
      <c r="G1351" s="59">
        <v>954</v>
      </c>
      <c r="H1351" s="71" t="str">
        <f t="shared" si="30"/>
        <v xml:space="preserve"> </v>
      </c>
      <c r="I1351" s="11">
        <v>15.303983228511999</v>
      </c>
      <c r="J1351" s="3">
        <v>59.329140461215999</v>
      </c>
      <c r="K1351" s="3">
        <v>22.117400419287002</v>
      </c>
      <c r="L1351" s="3">
        <v>2.93501048218</v>
      </c>
      <c r="M1351" s="8">
        <v>0.31446540880500001</v>
      </c>
    </row>
    <row r="1352" spans="3:13" x14ac:dyDescent="0.2">
      <c r="C1352" s="90"/>
      <c r="D1352" s="87"/>
      <c r="E1352" s="1" t="s">
        <v>113</v>
      </c>
      <c r="F1352" s="2"/>
      <c r="G1352" s="59">
        <v>616</v>
      </c>
      <c r="H1352" s="71" t="str">
        <f t="shared" si="30"/>
        <v xml:space="preserve"> </v>
      </c>
      <c r="I1352" s="11">
        <v>17.532467532468001</v>
      </c>
      <c r="J1352" s="3">
        <v>58.603896103895998</v>
      </c>
      <c r="K1352" s="3">
        <v>19.155844155844001</v>
      </c>
      <c r="L1352" s="3">
        <v>3.896103896104</v>
      </c>
      <c r="M1352" s="8">
        <v>0.81168831168800004</v>
      </c>
    </row>
    <row r="1353" spans="3:13" x14ac:dyDescent="0.2">
      <c r="C1353" s="90"/>
      <c r="D1353" s="87"/>
      <c r="E1353" s="1" t="s">
        <v>114</v>
      </c>
      <c r="F1353" s="2"/>
      <c r="G1353" s="59">
        <v>986</v>
      </c>
      <c r="H1353" s="71" t="str">
        <f t="shared" si="30"/>
        <v xml:space="preserve"> </v>
      </c>
      <c r="I1353" s="11">
        <v>14.705882352941</v>
      </c>
      <c r="J1353" s="3">
        <v>60.649087221095002</v>
      </c>
      <c r="K1353" s="3">
        <v>21.399594320487001</v>
      </c>
      <c r="L1353" s="3">
        <v>2.9411764705880001</v>
      </c>
      <c r="M1353" s="8">
        <v>0.30425963488800001</v>
      </c>
    </row>
    <row r="1354" spans="3:13" ht="24" x14ac:dyDescent="0.2">
      <c r="C1354" s="90"/>
      <c r="D1354" s="87"/>
      <c r="E1354" s="1" t="s">
        <v>115</v>
      </c>
      <c r="F1354" s="2"/>
      <c r="G1354" s="59">
        <v>938</v>
      </c>
      <c r="H1354" s="71" t="str">
        <f t="shared" si="30"/>
        <v xml:space="preserve"> </v>
      </c>
      <c r="I1354" s="11">
        <v>15.671641791044999</v>
      </c>
      <c r="J1354" s="3">
        <v>59.808102345416003</v>
      </c>
      <c r="K1354" s="3">
        <v>20.788912579957</v>
      </c>
      <c r="L1354" s="3">
        <v>3.4115138592749998</v>
      </c>
      <c r="M1354" s="8">
        <v>0.31982942430700001</v>
      </c>
    </row>
    <row r="1355" spans="3:13" ht="24" x14ac:dyDescent="0.2">
      <c r="C1355" s="90"/>
      <c r="D1355" s="87"/>
      <c r="E1355" s="1" t="s">
        <v>116</v>
      </c>
      <c r="F1355" s="2"/>
      <c r="G1355" s="59">
        <v>771</v>
      </c>
      <c r="H1355" s="71" t="str">
        <f t="shared" si="30"/>
        <v xml:space="preserve"> </v>
      </c>
      <c r="I1355" s="11">
        <v>12.581063553826001</v>
      </c>
      <c r="J1355" s="3">
        <v>60.051880674449002</v>
      </c>
      <c r="K1355" s="3">
        <v>22.438391699092001</v>
      </c>
      <c r="L1355" s="3">
        <v>4.6692607003889997</v>
      </c>
      <c r="M1355" s="8">
        <v>0.25940337224400001</v>
      </c>
    </row>
    <row r="1356" spans="3:13" ht="24" x14ac:dyDescent="0.2">
      <c r="C1356" s="90"/>
      <c r="D1356" s="87"/>
      <c r="E1356" s="1" t="s">
        <v>117</v>
      </c>
      <c r="F1356" s="2"/>
      <c r="G1356" s="59">
        <v>223</v>
      </c>
      <c r="H1356" s="71" t="str">
        <f t="shared" si="30"/>
        <v xml:space="preserve"> </v>
      </c>
      <c r="I1356" s="11">
        <v>13.90134529148</v>
      </c>
      <c r="J1356" s="3">
        <v>63.228699551570003</v>
      </c>
      <c r="K1356" s="3">
        <v>17.488789237668001</v>
      </c>
      <c r="L1356" s="3">
        <v>5.3811659192830001</v>
      </c>
      <c r="M1356" s="14">
        <v>0</v>
      </c>
    </row>
    <row r="1357" spans="3:13" x14ac:dyDescent="0.2">
      <c r="C1357" s="90"/>
      <c r="D1357" s="87"/>
      <c r="E1357" s="1" t="s">
        <v>118</v>
      </c>
      <c r="F1357" s="2"/>
      <c r="G1357" s="59">
        <v>710</v>
      </c>
      <c r="H1357" s="71" t="str">
        <f t="shared" si="30"/>
        <v xml:space="preserve"> </v>
      </c>
      <c r="I1357" s="11">
        <v>19.295774647887001</v>
      </c>
      <c r="J1357" s="3">
        <v>58.873239436619997</v>
      </c>
      <c r="K1357" s="3">
        <v>19.014084507042</v>
      </c>
      <c r="L1357" s="3">
        <v>2.5352112676059999</v>
      </c>
      <c r="M1357" s="8">
        <v>0.28169014084499999</v>
      </c>
    </row>
    <row r="1358" spans="3:13" x14ac:dyDescent="0.2">
      <c r="C1358" s="90"/>
      <c r="D1358" s="87"/>
      <c r="E1358" s="1" t="s">
        <v>119</v>
      </c>
      <c r="F1358" s="2"/>
      <c r="G1358" s="59">
        <v>565</v>
      </c>
      <c r="H1358" s="71" t="str">
        <f t="shared" si="30"/>
        <v xml:space="preserve"> </v>
      </c>
      <c r="I1358" s="11">
        <v>13.451327433628</v>
      </c>
      <c r="J1358" s="3">
        <v>59.646017699114999</v>
      </c>
      <c r="K1358" s="3">
        <v>22.654867256637001</v>
      </c>
      <c r="L1358" s="3">
        <v>4.2477876106189996</v>
      </c>
      <c r="M1358" s="14">
        <v>0</v>
      </c>
    </row>
    <row r="1359" spans="3:13" x14ac:dyDescent="0.2">
      <c r="C1359" s="90"/>
      <c r="D1359" s="87"/>
      <c r="E1359" s="1" t="s">
        <v>120</v>
      </c>
      <c r="F1359" s="2"/>
      <c r="G1359" s="59">
        <v>443</v>
      </c>
      <c r="H1359" s="71" t="str">
        <f t="shared" si="30"/>
        <v xml:space="preserve"> </v>
      </c>
      <c r="I1359" s="11">
        <v>10.835214446953</v>
      </c>
      <c r="J1359" s="3">
        <v>53.498871331827999</v>
      </c>
      <c r="K1359" s="3">
        <v>29.571106094807998</v>
      </c>
      <c r="L1359" s="3">
        <v>5.8690744920990001</v>
      </c>
      <c r="M1359" s="8">
        <v>0.225733634312</v>
      </c>
    </row>
    <row r="1360" spans="3:13" x14ac:dyDescent="0.2">
      <c r="C1360" s="90"/>
      <c r="D1360" s="87"/>
      <c r="E1360" s="1" t="s">
        <v>121</v>
      </c>
      <c r="F1360" s="2"/>
      <c r="G1360" s="59">
        <v>977</v>
      </c>
      <c r="H1360" s="71" t="str">
        <f t="shared" si="30"/>
        <v xml:space="preserve"> </v>
      </c>
      <c r="I1360" s="11">
        <v>15.455475946776</v>
      </c>
      <c r="J1360" s="3">
        <v>58.85363357216</v>
      </c>
      <c r="K1360" s="3">
        <v>22.415557830091998</v>
      </c>
      <c r="L1360" s="3">
        <v>3.1729785056290001</v>
      </c>
      <c r="M1360" s="8">
        <v>0.102354145343</v>
      </c>
    </row>
    <row r="1361" spans="3:13" x14ac:dyDescent="0.2">
      <c r="C1361" s="90"/>
      <c r="D1361" s="87"/>
      <c r="E1361" s="1" t="s">
        <v>122</v>
      </c>
      <c r="F1361" s="2"/>
      <c r="G1361" s="59">
        <v>179</v>
      </c>
      <c r="H1361" s="71" t="str">
        <f t="shared" si="30"/>
        <v xml:space="preserve"> </v>
      </c>
      <c r="I1361" s="11">
        <v>15.083798882682</v>
      </c>
      <c r="J1361" s="3">
        <v>60.893854748602998</v>
      </c>
      <c r="K1361" s="3">
        <v>18.994413407821</v>
      </c>
      <c r="L1361" s="3">
        <v>4.4692737430170002</v>
      </c>
      <c r="M1361" s="8">
        <v>0.55865921787700001</v>
      </c>
    </row>
    <row r="1362" spans="3:13" x14ac:dyDescent="0.2">
      <c r="C1362" s="90"/>
      <c r="D1362" s="87"/>
      <c r="E1362" s="1" t="s">
        <v>32</v>
      </c>
      <c r="F1362" s="2"/>
      <c r="G1362" s="59">
        <v>22</v>
      </c>
      <c r="H1362" s="71" t="str">
        <f t="shared" si="30"/>
        <v>*</v>
      </c>
      <c r="I1362" s="11">
        <v>13.636363636364001</v>
      </c>
      <c r="J1362" s="3">
        <v>54.545454545455001</v>
      </c>
      <c r="K1362" s="3">
        <v>18.181818181817999</v>
      </c>
      <c r="L1362" s="3">
        <v>13.636363636364001</v>
      </c>
      <c r="M1362" s="14">
        <v>0</v>
      </c>
    </row>
    <row r="1363" spans="3:13" x14ac:dyDescent="0.2">
      <c r="C1363" s="90"/>
      <c r="D1363" s="87"/>
      <c r="E1363" s="1" t="s">
        <v>22</v>
      </c>
      <c r="F1363" s="2"/>
      <c r="G1363" s="59">
        <v>13</v>
      </c>
      <c r="H1363" s="71" t="str">
        <f t="shared" si="30"/>
        <v>*</v>
      </c>
      <c r="I1363" s="11">
        <v>23.076923076922998</v>
      </c>
      <c r="J1363" s="3">
        <v>61.538461538462002</v>
      </c>
      <c r="K1363" s="3">
        <v>7.6923076923079998</v>
      </c>
      <c r="L1363" s="3">
        <v>7.6923076923079998</v>
      </c>
      <c r="M1363" s="14">
        <v>0</v>
      </c>
    </row>
    <row r="1364" spans="3:13" ht="24" x14ac:dyDescent="0.2">
      <c r="C1364" s="91" t="s">
        <v>123</v>
      </c>
      <c r="D1364" s="86" t="s">
        <v>17</v>
      </c>
      <c r="E1364" s="6" t="s">
        <v>124</v>
      </c>
      <c r="F1364" s="5"/>
      <c r="G1364" s="58">
        <v>55</v>
      </c>
      <c r="H1364" s="70" t="str">
        <f t="shared" si="30"/>
        <v xml:space="preserve"> </v>
      </c>
      <c r="I1364" s="12">
        <v>7.2727272727269998</v>
      </c>
      <c r="J1364" s="4">
        <v>47.272727272727003</v>
      </c>
      <c r="K1364" s="4">
        <v>34.545454545455001</v>
      </c>
      <c r="L1364" s="4">
        <v>10.909090909091001</v>
      </c>
      <c r="M1364" s="33">
        <v>0</v>
      </c>
    </row>
    <row r="1365" spans="3:13" ht="24" x14ac:dyDescent="0.2">
      <c r="C1365" s="92"/>
      <c r="D1365" s="87"/>
      <c r="E1365" s="1" t="s">
        <v>125</v>
      </c>
      <c r="F1365" s="2"/>
      <c r="G1365" s="59">
        <v>205</v>
      </c>
      <c r="H1365" s="71" t="str">
        <f t="shared" si="30"/>
        <v xml:space="preserve"> </v>
      </c>
      <c r="I1365" s="11">
        <v>7.80487804878</v>
      </c>
      <c r="J1365" s="3">
        <v>42.926829268292998</v>
      </c>
      <c r="K1365" s="3">
        <v>35.609756097560997</v>
      </c>
      <c r="L1365" s="3">
        <v>13.658536585366001</v>
      </c>
      <c r="M1365" s="14">
        <v>0</v>
      </c>
    </row>
    <row r="1366" spans="3:13" ht="24" x14ac:dyDescent="0.2">
      <c r="C1366" s="92"/>
      <c r="D1366" s="87"/>
      <c r="E1366" s="1" t="s">
        <v>126</v>
      </c>
      <c r="F1366" s="2"/>
      <c r="G1366" s="59">
        <v>114</v>
      </c>
      <c r="H1366" s="71" t="str">
        <f t="shared" si="30"/>
        <v xml:space="preserve"> </v>
      </c>
      <c r="I1366" s="11">
        <v>12.280701754386</v>
      </c>
      <c r="J1366" s="3">
        <v>57.894736842104997</v>
      </c>
      <c r="K1366" s="3">
        <v>21.052631578947</v>
      </c>
      <c r="L1366" s="3">
        <v>8.7719298245609991</v>
      </c>
      <c r="M1366" s="14">
        <v>0</v>
      </c>
    </row>
    <row r="1367" spans="3:13" ht="24" x14ac:dyDescent="0.2">
      <c r="C1367" s="92"/>
      <c r="D1367" s="87"/>
      <c r="E1367" s="1" t="s">
        <v>127</v>
      </c>
      <c r="F1367" s="2"/>
      <c r="G1367" s="59">
        <v>187</v>
      </c>
      <c r="H1367" s="71" t="str">
        <f t="shared" si="30"/>
        <v xml:space="preserve"> </v>
      </c>
      <c r="I1367" s="11">
        <v>11.764705882353001</v>
      </c>
      <c r="J1367" s="3">
        <v>64.171122994651995</v>
      </c>
      <c r="K1367" s="3">
        <v>19.251336898396001</v>
      </c>
      <c r="L1367" s="3">
        <v>4.8128342245990003</v>
      </c>
      <c r="M1367" s="14">
        <v>0</v>
      </c>
    </row>
    <row r="1368" spans="3:13" ht="24" x14ac:dyDescent="0.2">
      <c r="C1368" s="92"/>
      <c r="D1368" s="87"/>
      <c r="E1368" s="1" t="s">
        <v>128</v>
      </c>
      <c r="F1368" s="2"/>
      <c r="G1368" s="59">
        <v>1599</v>
      </c>
      <c r="H1368" s="71" t="str">
        <f t="shared" si="30"/>
        <v xml:space="preserve"> </v>
      </c>
      <c r="I1368" s="11">
        <v>14.00875547217</v>
      </c>
      <c r="J1368" s="3">
        <v>56.973108192620003</v>
      </c>
      <c r="K1368" s="3">
        <v>23.577235772358001</v>
      </c>
      <c r="L1368" s="3">
        <v>5.1282051282049999</v>
      </c>
      <c r="M1368" s="8">
        <v>0.312695434647</v>
      </c>
    </row>
    <row r="1369" spans="3:13" ht="24" x14ac:dyDescent="0.2">
      <c r="C1369" s="92"/>
      <c r="D1369" s="87"/>
      <c r="E1369" s="1" t="s">
        <v>129</v>
      </c>
      <c r="F1369" s="2"/>
      <c r="G1369" s="59">
        <v>1199</v>
      </c>
      <c r="H1369" s="71" t="str">
        <f t="shared" si="30"/>
        <v xml:space="preserve"> </v>
      </c>
      <c r="I1369" s="11">
        <v>12.260216847373</v>
      </c>
      <c r="J1369" s="3">
        <v>57.047539616347002</v>
      </c>
      <c r="K1369" s="3">
        <v>24.437030859048999</v>
      </c>
      <c r="L1369" s="3">
        <v>6.1718098415349996</v>
      </c>
      <c r="M1369" s="8">
        <v>8.3402835696000002E-2</v>
      </c>
    </row>
    <row r="1370" spans="3:13" ht="24" x14ac:dyDescent="0.2">
      <c r="C1370" s="92"/>
      <c r="D1370" s="87"/>
      <c r="E1370" s="1" t="s">
        <v>130</v>
      </c>
      <c r="F1370" s="2"/>
      <c r="G1370" s="59">
        <v>950</v>
      </c>
      <c r="H1370" s="71" t="str">
        <f t="shared" si="30"/>
        <v xml:space="preserve"> </v>
      </c>
      <c r="I1370" s="11">
        <v>13.368421052632</v>
      </c>
      <c r="J1370" s="3">
        <v>56.210526315788996</v>
      </c>
      <c r="K1370" s="3">
        <v>25.368421052632002</v>
      </c>
      <c r="L1370" s="3">
        <v>4.7368421052630003</v>
      </c>
      <c r="M1370" s="8">
        <v>0.31578947368400001</v>
      </c>
    </row>
    <row r="1371" spans="3:13" x14ac:dyDescent="0.2">
      <c r="C1371" s="92"/>
      <c r="D1371" s="87"/>
      <c r="E1371" s="1" t="s">
        <v>131</v>
      </c>
      <c r="F1371" s="2"/>
      <c r="G1371" s="59">
        <v>424</v>
      </c>
      <c r="H1371" s="71" t="str">
        <f t="shared" si="30"/>
        <v xml:space="preserve"> </v>
      </c>
      <c r="I1371" s="11">
        <v>11.320754716981</v>
      </c>
      <c r="J1371" s="3">
        <v>54.481132075471997</v>
      </c>
      <c r="K1371" s="3">
        <v>29.481132075472001</v>
      </c>
      <c r="L1371" s="3">
        <v>4.7169811320750004</v>
      </c>
      <c r="M1371" s="14">
        <v>0</v>
      </c>
    </row>
    <row r="1372" spans="3:13" ht="24" x14ac:dyDescent="0.2">
      <c r="C1372" s="92"/>
      <c r="D1372" s="87"/>
      <c r="E1372" s="1" t="s">
        <v>132</v>
      </c>
      <c r="F1372" s="2"/>
      <c r="G1372" s="59">
        <v>213</v>
      </c>
      <c r="H1372" s="71" t="str">
        <f t="shared" si="30"/>
        <v xml:space="preserve"> </v>
      </c>
      <c r="I1372" s="11">
        <v>12.206572769953</v>
      </c>
      <c r="J1372" s="3">
        <v>52.112676056338003</v>
      </c>
      <c r="K1372" s="3">
        <v>24.882629107981</v>
      </c>
      <c r="L1372" s="3">
        <v>10.798122065728</v>
      </c>
      <c r="M1372" s="14">
        <v>0</v>
      </c>
    </row>
    <row r="1373" spans="3:13" ht="24" x14ac:dyDescent="0.2">
      <c r="C1373" s="92"/>
      <c r="D1373" s="87"/>
      <c r="E1373" s="1" t="s">
        <v>133</v>
      </c>
      <c r="F1373" s="2"/>
      <c r="G1373" s="59">
        <v>214</v>
      </c>
      <c r="H1373" s="71" t="str">
        <f t="shared" si="30"/>
        <v xml:space="preserve"> </v>
      </c>
      <c r="I1373" s="11">
        <v>6.0747663551400004</v>
      </c>
      <c r="J1373" s="3">
        <v>45.327102803738001</v>
      </c>
      <c r="K1373" s="3">
        <v>33.177570093458002</v>
      </c>
      <c r="L1373" s="3">
        <v>14.953271028036999</v>
      </c>
      <c r="M1373" s="8">
        <v>0.46728971962600002</v>
      </c>
    </row>
    <row r="1374" spans="3:13" ht="24" x14ac:dyDescent="0.2">
      <c r="C1374" s="92"/>
      <c r="D1374" s="87"/>
      <c r="E1374" s="1" t="s">
        <v>134</v>
      </c>
      <c r="F1374" s="2"/>
      <c r="G1374" s="59">
        <v>15</v>
      </c>
      <c r="H1374" s="71" t="str">
        <f t="shared" si="30"/>
        <v>*</v>
      </c>
      <c r="I1374" s="11">
        <v>26.666666666666998</v>
      </c>
      <c r="J1374" s="3">
        <v>46.666666666666998</v>
      </c>
      <c r="K1374" s="3">
        <v>6.666666666667</v>
      </c>
      <c r="L1374" s="3">
        <v>20</v>
      </c>
      <c r="M1374" s="14">
        <v>0</v>
      </c>
    </row>
    <row r="1375" spans="3:13" ht="24" x14ac:dyDescent="0.2">
      <c r="C1375" s="92"/>
      <c r="D1375" s="87"/>
      <c r="E1375" s="1" t="s">
        <v>135</v>
      </c>
      <c r="F1375" s="2"/>
      <c r="G1375" s="59">
        <v>587</v>
      </c>
      <c r="H1375" s="71" t="str">
        <f t="shared" si="30"/>
        <v xml:space="preserve"> </v>
      </c>
      <c r="I1375" s="11">
        <v>11.584327086882</v>
      </c>
      <c r="J1375" s="3">
        <v>56.899488926746002</v>
      </c>
      <c r="K1375" s="3">
        <v>25.894378194207999</v>
      </c>
      <c r="L1375" s="3">
        <v>5.4514480408860004</v>
      </c>
      <c r="M1375" s="8">
        <v>0.17035775127800001</v>
      </c>
    </row>
    <row r="1376" spans="3:13" x14ac:dyDescent="0.2">
      <c r="C1376" s="92"/>
      <c r="D1376" s="87"/>
      <c r="E1376" s="1" t="s">
        <v>136</v>
      </c>
      <c r="F1376" s="2"/>
      <c r="G1376" s="59">
        <v>63</v>
      </c>
      <c r="H1376" s="71" t="str">
        <f t="shared" si="30"/>
        <v xml:space="preserve"> </v>
      </c>
      <c r="I1376" s="11">
        <v>12.698412698413</v>
      </c>
      <c r="J1376" s="3">
        <v>53.968253968253997</v>
      </c>
      <c r="K1376" s="3">
        <v>20.634920634920999</v>
      </c>
      <c r="L1376" s="3">
        <v>12.698412698413</v>
      </c>
      <c r="M1376" s="14">
        <v>0</v>
      </c>
    </row>
    <row r="1377" spans="2:20" x14ac:dyDescent="0.2">
      <c r="C1377" s="92"/>
      <c r="D1377" s="87"/>
      <c r="E1377" s="1" t="s">
        <v>137</v>
      </c>
      <c r="F1377" s="2"/>
      <c r="G1377" s="59">
        <v>290</v>
      </c>
      <c r="H1377" s="71" t="str">
        <f t="shared" si="30"/>
        <v xml:space="preserve"> </v>
      </c>
      <c r="I1377" s="11">
        <v>9.6551724137930002</v>
      </c>
      <c r="J1377" s="3">
        <v>54.827586206897003</v>
      </c>
      <c r="K1377" s="3">
        <v>21.724137931034001</v>
      </c>
      <c r="L1377" s="3">
        <v>13.103448275862</v>
      </c>
      <c r="M1377" s="8">
        <v>0.68965517241399998</v>
      </c>
    </row>
    <row r="1378" spans="2:20" x14ac:dyDescent="0.2">
      <c r="C1378" s="92"/>
      <c r="D1378" s="87"/>
      <c r="E1378" s="1" t="s">
        <v>22</v>
      </c>
      <c r="F1378" s="2"/>
      <c r="G1378" s="59">
        <v>42</v>
      </c>
      <c r="H1378" s="71" t="str">
        <f t="shared" si="30"/>
        <v>*</v>
      </c>
      <c r="I1378" s="11">
        <v>14.285714285714</v>
      </c>
      <c r="J1378" s="3">
        <v>50</v>
      </c>
      <c r="K1378" s="3">
        <v>21.428571428571001</v>
      </c>
      <c r="L1378" s="3">
        <v>14.285714285714</v>
      </c>
      <c r="M1378" s="14">
        <v>0</v>
      </c>
    </row>
    <row r="1379" spans="2:20" ht="24" x14ac:dyDescent="0.2">
      <c r="C1379" s="92"/>
      <c r="D1379" s="87"/>
      <c r="E1379" s="1" t="s">
        <v>138</v>
      </c>
      <c r="F1379" s="2"/>
      <c r="G1379" s="59">
        <v>246</v>
      </c>
      <c r="H1379" s="71" t="str">
        <f t="shared" si="30"/>
        <v xml:space="preserve"> </v>
      </c>
      <c r="I1379" s="11">
        <v>7.7235772357719998</v>
      </c>
      <c r="J1379" s="3">
        <v>43.495934959350002</v>
      </c>
      <c r="K1379" s="3">
        <v>34.959349593496</v>
      </c>
      <c r="L1379" s="3">
        <v>13.821138211381999</v>
      </c>
      <c r="M1379" s="14">
        <v>0</v>
      </c>
    </row>
    <row r="1380" spans="2:20" ht="24" x14ac:dyDescent="0.2">
      <c r="C1380" s="92"/>
      <c r="D1380" s="87"/>
      <c r="E1380" s="1" t="s">
        <v>139</v>
      </c>
      <c r="F1380" s="2"/>
      <c r="G1380" s="59">
        <v>248</v>
      </c>
      <c r="H1380" s="71" t="str">
        <f t="shared" ref="H1380:H1382" si="31">IF(G1380&lt;49,"*"," ")</f>
        <v xml:space="preserve"> </v>
      </c>
      <c r="I1380" s="11">
        <v>11.693548387097</v>
      </c>
      <c r="J1380" s="3">
        <v>62.903225806451999</v>
      </c>
      <c r="K1380" s="3">
        <v>20.161290322580999</v>
      </c>
      <c r="L1380" s="3">
        <v>5.2419354838709999</v>
      </c>
      <c r="M1380" s="14">
        <v>0</v>
      </c>
    </row>
    <row r="1381" spans="2:20" ht="24" x14ac:dyDescent="0.2">
      <c r="C1381" s="92"/>
      <c r="D1381" s="87"/>
      <c r="E1381" s="1" t="s">
        <v>140</v>
      </c>
      <c r="F1381" s="2"/>
      <c r="G1381" s="59">
        <v>1582</v>
      </c>
      <c r="H1381" s="71" t="str">
        <f t="shared" si="31"/>
        <v xml:space="preserve"> </v>
      </c>
      <c r="I1381" s="11">
        <v>12.515802781290001</v>
      </c>
      <c r="J1381" s="3">
        <v>56.257901390645003</v>
      </c>
      <c r="K1381" s="3">
        <v>24.968394437421001</v>
      </c>
      <c r="L1381" s="3">
        <v>6.0050568900129999</v>
      </c>
      <c r="M1381" s="8">
        <v>0.25284450063199998</v>
      </c>
    </row>
    <row r="1382" spans="2:20" ht="24" x14ac:dyDescent="0.2">
      <c r="C1382" s="93"/>
      <c r="D1382" s="88"/>
      <c r="E1382" s="27" t="s">
        <v>141</v>
      </c>
      <c r="F1382" s="30"/>
      <c r="G1382" s="60">
        <v>414</v>
      </c>
      <c r="H1382" s="72" t="str">
        <f t="shared" si="31"/>
        <v xml:space="preserve"> </v>
      </c>
      <c r="I1382" s="35">
        <v>9.6618357487920008</v>
      </c>
      <c r="J1382" s="16">
        <v>50.241545893720001</v>
      </c>
      <c r="K1382" s="16">
        <v>27.294685990337999</v>
      </c>
      <c r="L1382" s="16">
        <v>12.56038647343</v>
      </c>
      <c r="M1382" s="36">
        <v>0.24154589371999999</v>
      </c>
    </row>
    <row r="1383" spans="2:20" x14ac:dyDescent="0.2">
      <c r="G1383" s="61"/>
      <c r="H1383" s="73"/>
    </row>
    <row r="1384" spans="2:20" x14ac:dyDescent="0.2">
      <c r="B1384" s="22" t="str">
        <f xml:space="preserve"> HYPERLINK("#'目次'!B17", "[11]")</f>
        <v>[11]</v>
      </c>
      <c r="C1384" s="17" t="s">
        <v>227</v>
      </c>
      <c r="G1384" s="61"/>
      <c r="H1384" s="73"/>
    </row>
    <row r="1385" spans="2:20" x14ac:dyDescent="0.2">
      <c r="G1385" s="61"/>
      <c r="H1385" s="73"/>
    </row>
    <row r="1386" spans="2:20" x14ac:dyDescent="0.2">
      <c r="G1386" s="61"/>
      <c r="H1386" s="73"/>
    </row>
    <row r="1387" spans="2:20" x14ac:dyDescent="0.2">
      <c r="C1387" s="17" t="s">
        <v>12</v>
      </c>
      <c r="G1387" s="61"/>
      <c r="H1387" s="73"/>
    </row>
    <row r="1388" spans="2:20" ht="24" x14ac:dyDescent="0.2">
      <c r="C1388" s="82"/>
      <c r="D1388" s="83"/>
      <c r="E1388" s="83"/>
      <c r="F1388" s="83"/>
      <c r="G1388" s="55" t="s">
        <v>13</v>
      </c>
      <c r="H1388" s="68"/>
      <c r="I1388" s="20" t="s">
        <v>228</v>
      </c>
      <c r="J1388" s="10" t="s">
        <v>229</v>
      </c>
      <c r="K1388" s="10" t="s">
        <v>230</v>
      </c>
      <c r="L1388" s="10" t="s">
        <v>231</v>
      </c>
      <c r="M1388" s="10" t="s">
        <v>232</v>
      </c>
      <c r="N1388" s="10" t="s">
        <v>233</v>
      </c>
      <c r="O1388" s="10" t="s">
        <v>234</v>
      </c>
      <c r="P1388" s="10" t="s">
        <v>235</v>
      </c>
      <c r="Q1388" s="10" t="s">
        <v>236</v>
      </c>
      <c r="R1388" s="10" t="s">
        <v>237</v>
      </c>
      <c r="S1388" s="10" t="s">
        <v>238</v>
      </c>
      <c r="T1388" s="23" t="s">
        <v>22</v>
      </c>
    </row>
    <row r="1389" spans="2:20" x14ac:dyDescent="0.2">
      <c r="C1389" s="84"/>
      <c r="D1389" s="85"/>
      <c r="E1389" s="85"/>
      <c r="F1389" s="85"/>
      <c r="G1389" s="56"/>
      <c r="H1389" s="69"/>
      <c r="I1389" s="24"/>
      <c r="J1389" s="9"/>
      <c r="K1389" s="9"/>
      <c r="L1389" s="9"/>
      <c r="M1389" s="9"/>
      <c r="N1389" s="9"/>
      <c r="O1389" s="9"/>
      <c r="P1389" s="9"/>
      <c r="Q1389" s="9"/>
      <c r="R1389" s="9"/>
      <c r="S1389" s="9"/>
      <c r="T1389" s="21"/>
    </row>
    <row r="1390" spans="2:20" x14ac:dyDescent="0.2">
      <c r="C1390" s="28"/>
      <c r="D1390" s="29"/>
      <c r="E1390" s="32" t="s">
        <v>13</v>
      </c>
      <c r="F1390" s="31"/>
      <c r="G1390" s="57">
        <v>2435</v>
      </c>
      <c r="H1390" s="66" t="str">
        <f t="shared" ref="H1390:H1453" si="32">IF(G1390&lt;49,"*"," ")</f>
        <v xml:space="preserve"> </v>
      </c>
      <c r="I1390" s="15">
        <v>2.1355236139630001</v>
      </c>
      <c r="J1390" s="15">
        <v>7.6386036960989996</v>
      </c>
      <c r="K1390" s="15">
        <v>13.798767967146</v>
      </c>
      <c r="L1390" s="15">
        <v>16.878850102668999</v>
      </c>
      <c r="M1390" s="15">
        <v>17.453798767967001</v>
      </c>
      <c r="N1390" s="15">
        <v>13.470225872689999</v>
      </c>
      <c r="O1390" s="15">
        <v>12.073921971253</v>
      </c>
      <c r="P1390" s="15">
        <v>7.9671457905540004</v>
      </c>
      <c r="Q1390" s="15">
        <v>2.0533880903489998</v>
      </c>
      <c r="R1390" s="15">
        <v>1.971252566735</v>
      </c>
      <c r="S1390" s="15">
        <v>1.889117043121</v>
      </c>
      <c r="T1390" s="34">
        <v>2.6694045174540002</v>
      </c>
    </row>
    <row r="1391" spans="2:20" x14ac:dyDescent="0.2">
      <c r="C1391" s="89" t="s">
        <v>16</v>
      </c>
      <c r="D1391" s="86" t="s">
        <v>17</v>
      </c>
      <c r="E1391" s="6" t="s">
        <v>18</v>
      </c>
      <c r="F1391" s="5"/>
      <c r="G1391" s="58">
        <v>344</v>
      </c>
      <c r="H1391" s="70" t="str">
        <f t="shared" si="32"/>
        <v xml:space="preserve"> </v>
      </c>
      <c r="I1391" s="12">
        <v>2.0348837209299999</v>
      </c>
      <c r="J1391" s="4">
        <v>4.9418604651160001</v>
      </c>
      <c r="K1391" s="4">
        <v>9.3023255813949994</v>
      </c>
      <c r="L1391" s="4">
        <v>12.5</v>
      </c>
      <c r="M1391" s="4">
        <v>17.151162790697999</v>
      </c>
      <c r="N1391" s="4">
        <v>13.662790697674</v>
      </c>
      <c r="O1391" s="4">
        <v>16.569767441860002</v>
      </c>
      <c r="P1391" s="4">
        <v>10.174418604651001</v>
      </c>
      <c r="Q1391" s="4">
        <v>4.3604651162790002</v>
      </c>
      <c r="R1391" s="4">
        <v>5.2325581395349996</v>
      </c>
      <c r="S1391" s="4">
        <v>1.744186046512</v>
      </c>
      <c r="T1391" s="13">
        <v>2.3255813953489999</v>
      </c>
    </row>
    <row r="1392" spans="2:20" x14ac:dyDescent="0.2">
      <c r="C1392" s="90"/>
      <c r="D1392" s="87"/>
      <c r="E1392" s="1" t="s">
        <v>19</v>
      </c>
      <c r="F1392" s="2"/>
      <c r="G1392" s="59">
        <v>1502</v>
      </c>
      <c r="H1392" s="71" t="str">
        <f t="shared" si="32"/>
        <v xml:space="preserve"> </v>
      </c>
      <c r="I1392" s="11">
        <v>1.464713715047</v>
      </c>
      <c r="J1392" s="3">
        <v>5.8588548601859998</v>
      </c>
      <c r="K1392" s="3">
        <v>13.448735019973</v>
      </c>
      <c r="L1392" s="3">
        <v>16.24500665779</v>
      </c>
      <c r="M1392" s="3">
        <v>18.242343541943999</v>
      </c>
      <c r="N1392" s="3">
        <v>15.379494007989001</v>
      </c>
      <c r="O1392" s="3">
        <v>12.649800266312001</v>
      </c>
      <c r="P1392" s="3">
        <v>9.1877496671109995</v>
      </c>
      <c r="Q1392" s="3">
        <v>2.1970705725699999</v>
      </c>
      <c r="R1392" s="3">
        <v>1.8641810918770001</v>
      </c>
      <c r="S1392" s="3">
        <v>1.3315579227700001</v>
      </c>
      <c r="T1392" s="8">
        <v>2.1304926764309999</v>
      </c>
    </row>
    <row r="1393" spans="3:20" x14ac:dyDescent="0.2">
      <c r="C1393" s="90"/>
      <c r="D1393" s="87"/>
      <c r="E1393" s="1" t="s">
        <v>20</v>
      </c>
      <c r="F1393" s="2"/>
      <c r="G1393" s="59">
        <v>465</v>
      </c>
      <c r="H1393" s="71" t="str">
        <f t="shared" si="32"/>
        <v xml:space="preserve"> </v>
      </c>
      <c r="I1393" s="11">
        <v>3.6559139784950001</v>
      </c>
      <c r="J1393" s="3">
        <v>11.612903225806001</v>
      </c>
      <c r="K1393" s="3">
        <v>16.774193548387</v>
      </c>
      <c r="L1393" s="3">
        <v>23.010752688172001</v>
      </c>
      <c r="M1393" s="3">
        <v>16.559139784946002</v>
      </c>
      <c r="N1393" s="3">
        <v>9.6774193548389995</v>
      </c>
      <c r="O1393" s="3">
        <v>8.8172043010749999</v>
      </c>
      <c r="P1393" s="3">
        <v>3.2258064516129998</v>
      </c>
      <c r="Q1393" s="3">
        <v>0.43010752688199999</v>
      </c>
      <c r="R1393" s="3">
        <v>0.43010752688199999</v>
      </c>
      <c r="S1393" s="3">
        <v>2.5806451612900001</v>
      </c>
      <c r="T1393" s="8">
        <v>3.2258064516129998</v>
      </c>
    </row>
    <row r="1394" spans="3:20" x14ac:dyDescent="0.2">
      <c r="C1394" s="90"/>
      <c r="D1394" s="87"/>
      <c r="E1394" s="1" t="s">
        <v>21</v>
      </c>
      <c r="F1394" s="2"/>
      <c r="G1394" s="59">
        <v>107</v>
      </c>
      <c r="H1394" s="71" t="str">
        <f t="shared" si="32"/>
        <v xml:space="preserve"> </v>
      </c>
      <c r="I1394" s="11">
        <v>5.6074766355139998</v>
      </c>
      <c r="J1394" s="3">
        <v>22.429906542055999</v>
      </c>
      <c r="K1394" s="3">
        <v>20.560747663550998</v>
      </c>
      <c r="L1394" s="3">
        <v>15.887850467290001</v>
      </c>
      <c r="M1394" s="3">
        <v>14.018691588785</v>
      </c>
      <c r="N1394" s="3">
        <v>3.7383177570089998</v>
      </c>
      <c r="O1394" s="3">
        <v>5.6074766355139998</v>
      </c>
      <c r="P1394" s="3">
        <v>3.7383177570089998</v>
      </c>
      <c r="Q1394" s="7">
        <v>0</v>
      </c>
      <c r="R1394" s="7">
        <v>0</v>
      </c>
      <c r="S1394" s="3">
        <v>6.5420560747660002</v>
      </c>
      <c r="T1394" s="8">
        <v>1.869158878505</v>
      </c>
    </row>
    <row r="1395" spans="3:20" x14ac:dyDescent="0.2">
      <c r="C1395" s="90"/>
      <c r="D1395" s="87"/>
      <c r="E1395" s="1" t="s">
        <v>22</v>
      </c>
      <c r="F1395" s="2"/>
      <c r="G1395" s="59">
        <v>17</v>
      </c>
      <c r="H1395" s="71" t="str">
        <f t="shared" si="32"/>
        <v>*</v>
      </c>
      <c r="I1395" s="26">
        <v>0</v>
      </c>
      <c r="J1395" s="3">
        <v>17.647058823529001</v>
      </c>
      <c r="K1395" s="3">
        <v>11.764705882353001</v>
      </c>
      <c r="L1395" s="7">
        <v>0</v>
      </c>
      <c r="M1395" s="7">
        <v>0</v>
      </c>
      <c r="N1395" s="3">
        <v>5.8823529411760003</v>
      </c>
      <c r="O1395" s="7">
        <v>0</v>
      </c>
      <c r="P1395" s="3">
        <v>11.764705882353001</v>
      </c>
      <c r="Q1395" s="7">
        <v>0</v>
      </c>
      <c r="R1395" s="7">
        <v>0</v>
      </c>
      <c r="S1395" s="3">
        <v>5.8823529411760003</v>
      </c>
      <c r="T1395" s="8">
        <v>47.058823529412003</v>
      </c>
    </row>
    <row r="1396" spans="3:20" x14ac:dyDescent="0.2">
      <c r="C1396" s="91" t="s">
        <v>23</v>
      </c>
      <c r="D1396" s="86" t="s">
        <v>17</v>
      </c>
      <c r="E1396" s="6" t="s">
        <v>24</v>
      </c>
      <c r="F1396" s="5"/>
      <c r="G1396" s="58">
        <v>383</v>
      </c>
      <c r="H1396" s="70" t="str">
        <f t="shared" si="32"/>
        <v xml:space="preserve"> </v>
      </c>
      <c r="I1396" s="12">
        <v>3.1331592689300001</v>
      </c>
      <c r="J1396" s="4">
        <v>4.6997389033939996</v>
      </c>
      <c r="K1396" s="4">
        <v>16.187989556135999</v>
      </c>
      <c r="L1396" s="4">
        <v>15.926892950392</v>
      </c>
      <c r="M1396" s="4">
        <v>20.365535248042001</v>
      </c>
      <c r="N1396" s="4">
        <v>12.271540469973999</v>
      </c>
      <c r="O1396" s="4">
        <v>10.182767624021</v>
      </c>
      <c r="P1396" s="4">
        <v>8.3550913838120007</v>
      </c>
      <c r="Q1396" s="4">
        <v>2.0887728459530002</v>
      </c>
      <c r="R1396" s="4">
        <v>1.305483028721</v>
      </c>
      <c r="S1396" s="4">
        <v>2.0887728459530002</v>
      </c>
      <c r="T1396" s="13">
        <v>3.3942558746740001</v>
      </c>
    </row>
    <row r="1397" spans="3:20" x14ac:dyDescent="0.2">
      <c r="C1397" s="90"/>
      <c r="D1397" s="87"/>
      <c r="E1397" s="1" t="s">
        <v>25</v>
      </c>
      <c r="F1397" s="2"/>
      <c r="G1397" s="59">
        <v>333</v>
      </c>
      <c r="H1397" s="71" t="str">
        <f t="shared" si="32"/>
        <v xml:space="preserve"> </v>
      </c>
      <c r="I1397" s="11">
        <v>0.90090090090099995</v>
      </c>
      <c r="J1397" s="3">
        <v>5.1051051051050003</v>
      </c>
      <c r="K1397" s="3">
        <v>13.213213213213001</v>
      </c>
      <c r="L1397" s="3">
        <v>17.417417417416999</v>
      </c>
      <c r="M1397" s="3">
        <v>19.819819819820001</v>
      </c>
      <c r="N1397" s="3">
        <v>15.615615615616001</v>
      </c>
      <c r="O1397" s="3">
        <v>12.312312312312001</v>
      </c>
      <c r="P1397" s="3">
        <v>8.4084084084080004</v>
      </c>
      <c r="Q1397" s="3">
        <v>1.5015015015019999</v>
      </c>
      <c r="R1397" s="3">
        <v>1.5015015015019999</v>
      </c>
      <c r="S1397" s="3">
        <v>1.201201201201</v>
      </c>
      <c r="T1397" s="8">
        <v>3.0030030030030002</v>
      </c>
    </row>
    <row r="1398" spans="3:20" ht="24" x14ac:dyDescent="0.2">
      <c r="C1398" s="90"/>
      <c r="D1398" s="87"/>
      <c r="E1398" s="1" t="s">
        <v>26</v>
      </c>
      <c r="F1398" s="2"/>
      <c r="G1398" s="59">
        <v>464</v>
      </c>
      <c r="H1398" s="71" t="str">
        <f t="shared" si="32"/>
        <v xml:space="preserve"> </v>
      </c>
      <c r="I1398" s="11">
        <v>2.3706896551719998</v>
      </c>
      <c r="J1398" s="3">
        <v>7.1120689655170004</v>
      </c>
      <c r="K1398" s="3">
        <v>13.793103448276</v>
      </c>
      <c r="L1398" s="3">
        <v>15.517241379310001</v>
      </c>
      <c r="M1398" s="3">
        <v>18.965517241379001</v>
      </c>
      <c r="N1398" s="3">
        <v>15.517241379310001</v>
      </c>
      <c r="O1398" s="3">
        <v>12.5</v>
      </c>
      <c r="P1398" s="3">
        <v>8.4051724137930002</v>
      </c>
      <c r="Q1398" s="3">
        <v>1.293103448276</v>
      </c>
      <c r="R1398" s="3">
        <v>1.293103448276</v>
      </c>
      <c r="S1398" s="3">
        <v>1.7241379310339999</v>
      </c>
      <c r="T1398" s="8">
        <v>1.5086206896550001</v>
      </c>
    </row>
    <row r="1399" spans="3:20" ht="24" x14ac:dyDescent="0.2">
      <c r="C1399" s="90"/>
      <c r="D1399" s="87"/>
      <c r="E1399" s="1" t="s">
        <v>27</v>
      </c>
      <c r="F1399" s="2"/>
      <c r="G1399" s="59">
        <v>163</v>
      </c>
      <c r="H1399" s="71" t="str">
        <f t="shared" si="32"/>
        <v xml:space="preserve"> </v>
      </c>
      <c r="I1399" s="11">
        <v>3.6809815950920002</v>
      </c>
      <c r="J1399" s="3">
        <v>7.3619631901840004</v>
      </c>
      <c r="K1399" s="3">
        <v>20.245398773005999</v>
      </c>
      <c r="L1399" s="3">
        <v>16.564417177913999</v>
      </c>
      <c r="M1399" s="3">
        <v>17.791411042945001</v>
      </c>
      <c r="N1399" s="3">
        <v>8.5889570552149994</v>
      </c>
      <c r="O1399" s="3">
        <v>11.042944785275999</v>
      </c>
      <c r="P1399" s="3">
        <v>7.3619631901840004</v>
      </c>
      <c r="Q1399" s="7">
        <v>0</v>
      </c>
      <c r="R1399" s="3">
        <v>1.8404907975460001</v>
      </c>
      <c r="S1399" s="3">
        <v>2.4539877300609998</v>
      </c>
      <c r="T1399" s="8">
        <v>3.0674846625769998</v>
      </c>
    </row>
    <row r="1400" spans="3:20" x14ac:dyDescent="0.2">
      <c r="C1400" s="90"/>
      <c r="D1400" s="87"/>
      <c r="E1400" s="1" t="s">
        <v>28</v>
      </c>
      <c r="F1400" s="2"/>
      <c r="G1400" s="59">
        <v>161</v>
      </c>
      <c r="H1400" s="71" t="str">
        <f t="shared" si="32"/>
        <v xml:space="preserve"> </v>
      </c>
      <c r="I1400" s="11">
        <v>4.3478260869570002</v>
      </c>
      <c r="J1400" s="3">
        <v>5.5900621118010001</v>
      </c>
      <c r="K1400" s="3">
        <v>17.391304347826001</v>
      </c>
      <c r="L1400" s="3">
        <v>20.496894409938001</v>
      </c>
      <c r="M1400" s="3">
        <v>15.527950310559</v>
      </c>
      <c r="N1400" s="3">
        <v>15.527950310559</v>
      </c>
      <c r="O1400" s="3">
        <v>7.4534161490680004</v>
      </c>
      <c r="P1400" s="3">
        <v>6.8322981366460001</v>
      </c>
      <c r="Q1400" s="7">
        <v>0</v>
      </c>
      <c r="R1400" s="3">
        <v>1.242236024845</v>
      </c>
      <c r="S1400" s="3">
        <v>2.4844720496889998</v>
      </c>
      <c r="T1400" s="8">
        <v>3.1055900621119998</v>
      </c>
    </row>
    <row r="1401" spans="3:20" x14ac:dyDescent="0.2">
      <c r="C1401" s="90"/>
      <c r="D1401" s="87"/>
      <c r="E1401" s="1" t="s">
        <v>29</v>
      </c>
      <c r="F1401" s="2"/>
      <c r="G1401" s="59">
        <v>1174</v>
      </c>
      <c r="H1401" s="71" t="str">
        <f t="shared" si="32"/>
        <v xml:space="preserve"> </v>
      </c>
      <c r="I1401" s="11">
        <v>2.2998296422490001</v>
      </c>
      <c r="J1401" s="3">
        <v>6.6439522998299996</v>
      </c>
      <c r="K1401" s="3">
        <v>13.287904599659001</v>
      </c>
      <c r="L1401" s="3">
        <v>16.269165247019</v>
      </c>
      <c r="M1401" s="3">
        <v>17.546848381600999</v>
      </c>
      <c r="N1401" s="3">
        <v>15.843270868825</v>
      </c>
      <c r="O1401" s="3">
        <v>13.287904599659001</v>
      </c>
      <c r="P1401" s="3">
        <v>7.4957410562179998</v>
      </c>
      <c r="Q1401" s="3">
        <v>1.788756388416</v>
      </c>
      <c r="R1401" s="3">
        <v>1.7035775127770001</v>
      </c>
      <c r="S1401" s="3">
        <v>1.788756388416</v>
      </c>
      <c r="T1401" s="8">
        <v>2.0442930153319998</v>
      </c>
    </row>
    <row r="1402" spans="3:20" x14ac:dyDescent="0.2">
      <c r="C1402" s="90"/>
      <c r="D1402" s="87"/>
      <c r="E1402" s="1" t="s">
        <v>30</v>
      </c>
      <c r="F1402" s="2"/>
      <c r="G1402" s="59">
        <v>1349</v>
      </c>
      <c r="H1402" s="71" t="str">
        <f t="shared" si="32"/>
        <v xml:space="preserve"> </v>
      </c>
      <c r="I1402" s="11">
        <v>1.77909562639</v>
      </c>
      <c r="J1402" s="3">
        <v>6.671608598962</v>
      </c>
      <c r="K1402" s="3">
        <v>12.898443291327</v>
      </c>
      <c r="L1402" s="3">
        <v>16.679021497405</v>
      </c>
      <c r="M1402" s="3">
        <v>18.532246108228001</v>
      </c>
      <c r="N1402" s="3">
        <v>14.899925871016</v>
      </c>
      <c r="O1402" s="3">
        <v>12.972572275759999</v>
      </c>
      <c r="P1402" s="3">
        <v>8.0800593031879995</v>
      </c>
      <c r="Q1402" s="3">
        <v>1.704966641957</v>
      </c>
      <c r="R1402" s="3">
        <v>1.77909562639</v>
      </c>
      <c r="S1402" s="3">
        <v>1.3343217197920001</v>
      </c>
      <c r="T1402" s="8">
        <v>2.6686434395849998</v>
      </c>
    </row>
    <row r="1403" spans="3:20" x14ac:dyDescent="0.2">
      <c r="C1403" s="90"/>
      <c r="D1403" s="87"/>
      <c r="E1403" s="1" t="s">
        <v>31</v>
      </c>
      <c r="F1403" s="2"/>
      <c r="G1403" s="59">
        <v>2034</v>
      </c>
      <c r="H1403" s="71" t="str">
        <f t="shared" si="32"/>
        <v xml:space="preserve"> </v>
      </c>
      <c r="I1403" s="11">
        <v>2.0648967551620001</v>
      </c>
      <c r="J1403" s="3">
        <v>6.8829891838739998</v>
      </c>
      <c r="K1403" s="3">
        <v>13.667649950835999</v>
      </c>
      <c r="L1403" s="3">
        <v>16.470009832841999</v>
      </c>
      <c r="M1403" s="3">
        <v>17.846607669617001</v>
      </c>
      <c r="N1403" s="3">
        <v>14.257620452311</v>
      </c>
      <c r="O1403" s="3">
        <v>12.241887905604999</v>
      </c>
      <c r="P1403" s="3">
        <v>8.0137659783679993</v>
      </c>
      <c r="Q1403" s="3">
        <v>2.310717797443</v>
      </c>
      <c r="R1403" s="3">
        <v>1.9665683382500001</v>
      </c>
      <c r="S1403" s="3">
        <v>2.0648967551620001</v>
      </c>
      <c r="T1403" s="8">
        <v>2.212389380531</v>
      </c>
    </row>
    <row r="1404" spans="3:20" x14ac:dyDescent="0.2">
      <c r="C1404" s="90"/>
      <c r="D1404" s="87"/>
      <c r="E1404" s="1" t="s">
        <v>32</v>
      </c>
      <c r="F1404" s="2"/>
      <c r="G1404" s="59">
        <v>68</v>
      </c>
      <c r="H1404" s="71" t="str">
        <f t="shared" si="32"/>
        <v xml:space="preserve"> </v>
      </c>
      <c r="I1404" s="11">
        <v>2.9411764705880001</v>
      </c>
      <c r="J1404" s="3">
        <v>17.647058823529001</v>
      </c>
      <c r="K1404" s="3">
        <v>17.647058823529001</v>
      </c>
      <c r="L1404" s="3">
        <v>22.058823529411999</v>
      </c>
      <c r="M1404" s="3">
        <v>13.235294117646999</v>
      </c>
      <c r="N1404" s="3">
        <v>7.352941176471</v>
      </c>
      <c r="O1404" s="3">
        <v>7.352941176471</v>
      </c>
      <c r="P1404" s="3">
        <v>2.9411764705880001</v>
      </c>
      <c r="Q1404" s="7">
        <v>0</v>
      </c>
      <c r="R1404" s="3">
        <v>1.4705882352940001</v>
      </c>
      <c r="S1404" s="3">
        <v>1.4705882352940001</v>
      </c>
      <c r="T1404" s="8">
        <v>5.8823529411760003</v>
      </c>
    </row>
    <row r="1405" spans="3:20" x14ac:dyDescent="0.2">
      <c r="C1405" s="90"/>
      <c r="D1405" s="87"/>
      <c r="E1405" s="1" t="s">
        <v>22</v>
      </c>
      <c r="F1405" s="2"/>
      <c r="G1405" s="59">
        <v>17</v>
      </c>
      <c r="H1405" s="71" t="str">
        <f t="shared" si="32"/>
        <v>*</v>
      </c>
      <c r="I1405" s="11">
        <v>5.8823529411760003</v>
      </c>
      <c r="J1405" s="3">
        <v>11.764705882353001</v>
      </c>
      <c r="K1405" s="3">
        <v>11.764705882353001</v>
      </c>
      <c r="L1405" s="7">
        <v>0</v>
      </c>
      <c r="M1405" s="3">
        <v>17.647058823529001</v>
      </c>
      <c r="N1405" s="3">
        <v>5.8823529411760003</v>
      </c>
      <c r="O1405" s="7">
        <v>0</v>
      </c>
      <c r="P1405" s="7">
        <v>0</v>
      </c>
      <c r="Q1405" s="7">
        <v>0</v>
      </c>
      <c r="R1405" s="7">
        <v>0</v>
      </c>
      <c r="S1405" s="7">
        <v>0</v>
      </c>
      <c r="T1405" s="8">
        <v>47.058823529412003</v>
      </c>
    </row>
    <row r="1406" spans="3:20" x14ac:dyDescent="0.2">
      <c r="C1406" s="91" t="s">
        <v>33</v>
      </c>
      <c r="D1406" s="86" t="s">
        <v>17</v>
      </c>
      <c r="E1406" s="6" t="s">
        <v>34</v>
      </c>
      <c r="F1406" s="5"/>
      <c r="G1406" s="58">
        <v>120</v>
      </c>
      <c r="H1406" s="70" t="str">
        <f t="shared" si="32"/>
        <v xml:space="preserve"> </v>
      </c>
      <c r="I1406" s="12">
        <v>3.333333333333</v>
      </c>
      <c r="J1406" s="4">
        <v>3.333333333333</v>
      </c>
      <c r="K1406" s="4">
        <v>10</v>
      </c>
      <c r="L1406" s="4">
        <v>10.833333333333</v>
      </c>
      <c r="M1406" s="4">
        <v>18.333333333333002</v>
      </c>
      <c r="N1406" s="4">
        <v>10</v>
      </c>
      <c r="O1406" s="4">
        <v>19.166666666666998</v>
      </c>
      <c r="P1406" s="4">
        <v>10</v>
      </c>
      <c r="Q1406" s="4">
        <v>4.166666666667</v>
      </c>
      <c r="R1406" s="4">
        <v>5.833333333333</v>
      </c>
      <c r="S1406" s="4">
        <v>1.666666666667</v>
      </c>
      <c r="T1406" s="13">
        <v>3.333333333333</v>
      </c>
    </row>
    <row r="1407" spans="3:20" x14ac:dyDescent="0.2">
      <c r="C1407" s="90"/>
      <c r="D1407" s="87"/>
      <c r="E1407" s="1" t="s">
        <v>35</v>
      </c>
      <c r="F1407" s="2"/>
      <c r="G1407" s="59">
        <v>932</v>
      </c>
      <c r="H1407" s="71" t="str">
        <f t="shared" si="32"/>
        <v xml:space="preserve"> </v>
      </c>
      <c r="I1407" s="11">
        <v>1.824034334764</v>
      </c>
      <c r="J1407" s="3">
        <v>6.3304721030040003</v>
      </c>
      <c r="K1407" s="3">
        <v>12.875536480687</v>
      </c>
      <c r="L1407" s="3">
        <v>15.450643776824</v>
      </c>
      <c r="M1407" s="3">
        <v>15.987124463519001</v>
      </c>
      <c r="N1407" s="3">
        <v>16.201716738197</v>
      </c>
      <c r="O1407" s="3">
        <v>14.270386266094</v>
      </c>
      <c r="P1407" s="3">
        <v>9.1201716738199998</v>
      </c>
      <c r="Q1407" s="3">
        <v>2.3605150214589998</v>
      </c>
      <c r="R1407" s="3">
        <v>1.824034334764</v>
      </c>
      <c r="S1407" s="3">
        <v>1.18025751073</v>
      </c>
      <c r="T1407" s="8">
        <v>2.5751072961369998</v>
      </c>
    </row>
    <row r="1408" spans="3:20" x14ac:dyDescent="0.2">
      <c r="C1408" s="90"/>
      <c r="D1408" s="87"/>
      <c r="E1408" s="1" t="s">
        <v>36</v>
      </c>
      <c r="F1408" s="2"/>
      <c r="G1408" s="59">
        <v>854</v>
      </c>
      <c r="H1408" s="71" t="str">
        <f t="shared" si="32"/>
        <v xml:space="preserve"> </v>
      </c>
      <c r="I1408" s="11">
        <v>1.8735362997659999</v>
      </c>
      <c r="J1408" s="3">
        <v>6.7915690866510001</v>
      </c>
      <c r="K1408" s="3">
        <v>12.412177985948</v>
      </c>
      <c r="L1408" s="3">
        <v>18.501170960187</v>
      </c>
      <c r="M1408" s="3">
        <v>20.023419203747</v>
      </c>
      <c r="N1408" s="3">
        <v>13.583138173302</v>
      </c>
      <c r="O1408" s="3">
        <v>10.655737704918</v>
      </c>
      <c r="P1408" s="3">
        <v>7.7283372365340002</v>
      </c>
      <c r="Q1408" s="3">
        <v>2.3419203747070001</v>
      </c>
      <c r="R1408" s="3">
        <v>2.1077283372369999</v>
      </c>
      <c r="S1408" s="3">
        <v>1.8735362997659999</v>
      </c>
      <c r="T1408" s="8">
        <v>2.1077283372369999</v>
      </c>
    </row>
    <row r="1409" spans="3:20" ht="24" x14ac:dyDescent="0.2">
      <c r="C1409" s="90"/>
      <c r="D1409" s="87"/>
      <c r="E1409" s="1" t="s">
        <v>37</v>
      </c>
      <c r="F1409" s="2"/>
      <c r="G1409" s="59">
        <v>356</v>
      </c>
      <c r="H1409" s="71" t="str">
        <f t="shared" si="32"/>
        <v xml:space="preserve"> </v>
      </c>
      <c r="I1409" s="11">
        <v>2.5280898876400002</v>
      </c>
      <c r="J1409" s="3">
        <v>8.9887640449440003</v>
      </c>
      <c r="K1409" s="3">
        <v>18.258426966291999</v>
      </c>
      <c r="L1409" s="3">
        <v>18.539325842697</v>
      </c>
      <c r="M1409" s="3">
        <v>16.853932584270002</v>
      </c>
      <c r="N1409" s="3">
        <v>11.23595505618</v>
      </c>
      <c r="O1409" s="3">
        <v>9.8314606741570003</v>
      </c>
      <c r="P1409" s="3">
        <v>7.5842696629209998</v>
      </c>
      <c r="Q1409" s="3">
        <v>0.84269662921300004</v>
      </c>
      <c r="R1409" s="3">
        <v>1.4044943820219999</v>
      </c>
      <c r="S1409" s="3">
        <v>1.9662921348310001</v>
      </c>
      <c r="T1409" s="8">
        <v>1.9662921348310001</v>
      </c>
    </row>
    <row r="1410" spans="3:20" x14ac:dyDescent="0.2">
      <c r="C1410" s="90"/>
      <c r="D1410" s="87"/>
      <c r="E1410" s="1" t="s">
        <v>38</v>
      </c>
      <c r="F1410" s="2"/>
      <c r="G1410" s="59">
        <v>157</v>
      </c>
      <c r="H1410" s="71" t="str">
        <f t="shared" si="32"/>
        <v xml:space="preserve"> </v>
      </c>
      <c r="I1410" s="11">
        <v>3.8216560509550002</v>
      </c>
      <c r="J1410" s="3">
        <v>19.745222929935998</v>
      </c>
      <c r="K1410" s="3">
        <v>19.108280254777</v>
      </c>
      <c r="L1410" s="3">
        <v>18.471337579618002</v>
      </c>
      <c r="M1410" s="3">
        <v>14.649681528662001</v>
      </c>
      <c r="N1410" s="3">
        <v>5.0955414012739997</v>
      </c>
      <c r="O1410" s="3">
        <v>7.6433121019110004</v>
      </c>
      <c r="P1410" s="3">
        <v>2.5477707006369998</v>
      </c>
      <c r="Q1410" s="7">
        <v>0</v>
      </c>
      <c r="R1410" s="3">
        <v>0.63694267515900005</v>
      </c>
      <c r="S1410" s="3">
        <v>6.369426751592</v>
      </c>
      <c r="T1410" s="8">
        <v>1.9108280254779999</v>
      </c>
    </row>
    <row r="1411" spans="3:20" x14ac:dyDescent="0.2">
      <c r="C1411" s="90"/>
      <c r="D1411" s="87"/>
      <c r="E1411" s="1" t="s">
        <v>22</v>
      </c>
      <c r="F1411" s="2"/>
      <c r="G1411" s="59">
        <v>16</v>
      </c>
      <c r="H1411" s="71" t="str">
        <f t="shared" si="32"/>
        <v>*</v>
      </c>
      <c r="I1411" s="26">
        <v>0</v>
      </c>
      <c r="J1411" s="3">
        <v>12.5</v>
      </c>
      <c r="K1411" s="3">
        <v>18.75</v>
      </c>
      <c r="L1411" s="3">
        <v>6.25</v>
      </c>
      <c r="M1411" s="7">
        <v>0</v>
      </c>
      <c r="N1411" s="3">
        <v>6.25</v>
      </c>
      <c r="O1411" s="7">
        <v>0</v>
      </c>
      <c r="P1411" s="7">
        <v>0</v>
      </c>
      <c r="Q1411" s="7">
        <v>0</v>
      </c>
      <c r="R1411" s="7">
        <v>0</v>
      </c>
      <c r="S1411" s="7">
        <v>0</v>
      </c>
      <c r="T1411" s="8">
        <v>56.25</v>
      </c>
    </row>
    <row r="1412" spans="3:20" x14ac:dyDescent="0.2">
      <c r="C1412" s="91" t="s">
        <v>39</v>
      </c>
      <c r="D1412" s="86" t="s">
        <v>17</v>
      </c>
      <c r="E1412" s="6" t="s">
        <v>40</v>
      </c>
      <c r="F1412" s="5"/>
      <c r="G1412" s="58">
        <v>350</v>
      </c>
      <c r="H1412" s="70" t="str">
        <f t="shared" si="32"/>
        <v xml:space="preserve"> </v>
      </c>
      <c r="I1412" s="12">
        <v>2</v>
      </c>
      <c r="J1412" s="4">
        <v>3.4285714285709998</v>
      </c>
      <c r="K1412" s="4">
        <v>10.857142857143</v>
      </c>
      <c r="L1412" s="4">
        <v>11.714285714286</v>
      </c>
      <c r="M1412" s="4">
        <v>16.571428571428999</v>
      </c>
      <c r="N1412" s="4">
        <v>16.571428571428999</v>
      </c>
      <c r="O1412" s="4">
        <v>18.285714285714</v>
      </c>
      <c r="P1412" s="4">
        <v>10.285714285714</v>
      </c>
      <c r="Q1412" s="4">
        <v>3.4285714285709998</v>
      </c>
      <c r="R1412" s="4">
        <v>3.4285714285709998</v>
      </c>
      <c r="S1412" s="4">
        <v>0.57142857142900005</v>
      </c>
      <c r="T1412" s="13">
        <v>2.8571428571430002</v>
      </c>
    </row>
    <row r="1413" spans="3:20" ht="24" x14ac:dyDescent="0.2">
      <c r="C1413" s="90"/>
      <c r="D1413" s="87"/>
      <c r="E1413" s="1" t="s">
        <v>41</v>
      </c>
      <c r="F1413" s="2"/>
      <c r="G1413" s="59">
        <v>1147</v>
      </c>
      <c r="H1413" s="71" t="str">
        <f t="shared" si="32"/>
        <v xml:space="preserve"> </v>
      </c>
      <c r="I1413" s="11">
        <v>1.3077593722759999</v>
      </c>
      <c r="J1413" s="3">
        <v>5.928509154316</v>
      </c>
      <c r="K1413" s="3">
        <v>11.246730601569</v>
      </c>
      <c r="L1413" s="3">
        <v>17.523975588492</v>
      </c>
      <c r="M1413" s="3">
        <v>18.657367044463999</v>
      </c>
      <c r="N1413" s="3">
        <v>15.257192676548</v>
      </c>
      <c r="O1413" s="3">
        <v>12.641673931997</v>
      </c>
      <c r="P1413" s="3">
        <v>9.6774193548389995</v>
      </c>
      <c r="Q1413" s="3">
        <v>2.0924149956410001</v>
      </c>
      <c r="R1413" s="3">
        <v>2.2667829119439999</v>
      </c>
      <c r="S1413" s="3">
        <v>1.569311246731</v>
      </c>
      <c r="T1413" s="8">
        <v>1.830863121186</v>
      </c>
    </row>
    <row r="1414" spans="3:20" x14ac:dyDescent="0.2">
      <c r="C1414" s="90"/>
      <c r="D1414" s="87"/>
      <c r="E1414" s="1" t="s">
        <v>42</v>
      </c>
      <c r="F1414" s="2"/>
      <c r="G1414" s="59">
        <v>816</v>
      </c>
      <c r="H1414" s="71" t="str">
        <f t="shared" si="32"/>
        <v xml:space="preserve"> </v>
      </c>
      <c r="I1414" s="11">
        <v>2.3284313725489998</v>
      </c>
      <c r="J1414" s="3">
        <v>11.274509803921999</v>
      </c>
      <c r="K1414" s="3">
        <v>18.137254901961001</v>
      </c>
      <c r="L1414" s="3">
        <v>18.75</v>
      </c>
      <c r="M1414" s="3">
        <v>16.789215686275</v>
      </c>
      <c r="N1414" s="3">
        <v>11.029411764705999</v>
      </c>
      <c r="O1414" s="3">
        <v>9.4362745098040008</v>
      </c>
      <c r="P1414" s="3">
        <v>5.2696078431369999</v>
      </c>
      <c r="Q1414" s="3">
        <v>1.4705882352940001</v>
      </c>
      <c r="R1414" s="3">
        <v>0.98039215686299996</v>
      </c>
      <c r="S1414" s="3">
        <v>2.4509803921570001</v>
      </c>
      <c r="T1414" s="8">
        <v>2.083333333333</v>
      </c>
    </row>
    <row r="1415" spans="3:20" x14ac:dyDescent="0.2">
      <c r="C1415" s="90"/>
      <c r="D1415" s="87"/>
      <c r="E1415" s="1" t="s">
        <v>43</v>
      </c>
      <c r="F1415" s="2"/>
      <c r="G1415" s="59">
        <v>78</v>
      </c>
      <c r="H1415" s="71" t="str">
        <f t="shared" si="32"/>
        <v xml:space="preserve"> </v>
      </c>
      <c r="I1415" s="11">
        <v>10.25641025641</v>
      </c>
      <c r="J1415" s="3">
        <v>14.102564102563999</v>
      </c>
      <c r="K1415" s="3">
        <v>16.666666666666998</v>
      </c>
      <c r="L1415" s="3">
        <v>12.820512820513001</v>
      </c>
      <c r="M1415" s="3">
        <v>15.384615384615</v>
      </c>
      <c r="N1415" s="3">
        <v>3.8461538461539999</v>
      </c>
      <c r="O1415" s="3">
        <v>5.1282051282049999</v>
      </c>
      <c r="P1415" s="3">
        <v>5.1282051282049999</v>
      </c>
      <c r="Q1415" s="3">
        <v>2.564102564103</v>
      </c>
      <c r="R1415" s="3">
        <v>1.2820512820509999</v>
      </c>
      <c r="S1415" s="3">
        <v>6.4102564102560002</v>
      </c>
      <c r="T1415" s="8">
        <v>6.4102564102560002</v>
      </c>
    </row>
    <row r="1416" spans="3:20" x14ac:dyDescent="0.2">
      <c r="C1416" s="90"/>
      <c r="D1416" s="87"/>
      <c r="E1416" s="1" t="s">
        <v>22</v>
      </c>
      <c r="F1416" s="2"/>
      <c r="G1416" s="59">
        <v>44</v>
      </c>
      <c r="H1416" s="71" t="str">
        <f t="shared" si="32"/>
        <v>*</v>
      </c>
      <c r="I1416" s="11">
        <v>6.8181818181820004</v>
      </c>
      <c r="J1416" s="3">
        <v>6.8181818181820004</v>
      </c>
      <c r="K1416" s="3">
        <v>18.181818181817999</v>
      </c>
      <c r="L1416" s="3">
        <v>13.636363636364001</v>
      </c>
      <c r="M1416" s="3">
        <v>9.0909090909089993</v>
      </c>
      <c r="N1416" s="3">
        <v>4.5454545454549997</v>
      </c>
      <c r="O1416" s="3">
        <v>9.0909090909089993</v>
      </c>
      <c r="P1416" s="7">
        <v>0</v>
      </c>
      <c r="Q1416" s="7">
        <v>0</v>
      </c>
      <c r="R1416" s="3">
        <v>2.2727272727269998</v>
      </c>
      <c r="S1416" s="3">
        <v>2.2727272727269998</v>
      </c>
      <c r="T1416" s="8">
        <v>27.272727272727</v>
      </c>
    </row>
    <row r="1417" spans="3:20" x14ac:dyDescent="0.2">
      <c r="C1417" s="91" t="s">
        <v>44</v>
      </c>
      <c r="D1417" s="86" t="s">
        <v>17</v>
      </c>
      <c r="E1417" s="6" t="s">
        <v>45</v>
      </c>
      <c r="F1417" s="5"/>
      <c r="G1417" s="58">
        <v>1358</v>
      </c>
      <c r="H1417" s="70" t="str">
        <f t="shared" si="32"/>
        <v xml:space="preserve"> </v>
      </c>
      <c r="I1417" s="12">
        <v>1.840942562592</v>
      </c>
      <c r="J1417" s="4">
        <v>6.1119293078060002</v>
      </c>
      <c r="K1417" s="4">
        <v>10.677466863034001</v>
      </c>
      <c r="L1417" s="4">
        <v>15.022091310751</v>
      </c>
      <c r="M1417" s="4">
        <v>17.746686303387001</v>
      </c>
      <c r="N1417" s="4">
        <v>15.463917525773001</v>
      </c>
      <c r="O1417" s="4">
        <v>14.874815905744001</v>
      </c>
      <c r="P1417" s="4">
        <v>9.7938144329900005</v>
      </c>
      <c r="Q1417" s="4">
        <v>2.2827687776140002</v>
      </c>
      <c r="R1417" s="4">
        <v>2.5036818851249998</v>
      </c>
      <c r="S1417" s="4">
        <v>1.3254786450660001</v>
      </c>
      <c r="T1417" s="13">
        <v>2.3564064801179998</v>
      </c>
    </row>
    <row r="1418" spans="3:20" x14ac:dyDescent="0.2">
      <c r="C1418" s="90"/>
      <c r="D1418" s="87"/>
      <c r="E1418" s="1" t="s">
        <v>46</v>
      </c>
      <c r="F1418" s="2"/>
      <c r="G1418" s="59">
        <v>735</v>
      </c>
      <c r="H1418" s="71" t="str">
        <f t="shared" si="32"/>
        <v xml:space="preserve"> </v>
      </c>
      <c r="I1418" s="11">
        <v>2.1768707482990002</v>
      </c>
      <c r="J1418" s="3">
        <v>7.0748299319730004</v>
      </c>
      <c r="K1418" s="3">
        <v>16.734693877550999</v>
      </c>
      <c r="L1418" s="3">
        <v>19.455782312924999</v>
      </c>
      <c r="M1418" s="3">
        <v>17.959183673468999</v>
      </c>
      <c r="N1418" s="3">
        <v>11.700680272109</v>
      </c>
      <c r="O1418" s="3">
        <v>9.6598639455779995</v>
      </c>
      <c r="P1418" s="3">
        <v>6.1224489795919999</v>
      </c>
      <c r="Q1418" s="3">
        <v>1.9047619047619999</v>
      </c>
      <c r="R1418" s="3">
        <v>1.496598639456</v>
      </c>
      <c r="S1418" s="3">
        <v>2.7210884353739999</v>
      </c>
      <c r="T1418" s="8">
        <v>2.993197278912</v>
      </c>
    </row>
    <row r="1419" spans="3:20" x14ac:dyDescent="0.2">
      <c r="C1419" s="90"/>
      <c r="D1419" s="87"/>
      <c r="E1419" s="1" t="s">
        <v>47</v>
      </c>
      <c r="F1419" s="2"/>
      <c r="G1419" s="59">
        <v>177</v>
      </c>
      <c r="H1419" s="71" t="str">
        <f t="shared" si="32"/>
        <v xml:space="preserve"> </v>
      </c>
      <c r="I1419" s="11">
        <v>2.25988700565</v>
      </c>
      <c r="J1419" s="3">
        <v>8.4745762711860007</v>
      </c>
      <c r="K1419" s="3">
        <v>20.338983050846998</v>
      </c>
      <c r="L1419" s="3">
        <v>16.949152542373</v>
      </c>
      <c r="M1419" s="3">
        <v>19.774011299434999</v>
      </c>
      <c r="N1419" s="3">
        <v>9.0395480225989999</v>
      </c>
      <c r="O1419" s="3">
        <v>8.4745762711860007</v>
      </c>
      <c r="P1419" s="3">
        <v>6.2146892655370003</v>
      </c>
      <c r="Q1419" s="3">
        <v>1.6949152542370001</v>
      </c>
      <c r="R1419" s="3">
        <v>1.6949152542370001</v>
      </c>
      <c r="S1419" s="3">
        <v>1.6949152542370001</v>
      </c>
      <c r="T1419" s="8">
        <v>3.3898305084749998</v>
      </c>
    </row>
    <row r="1420" spans="3:20" x14ac:dyDescent="0.2">
      <c r="C1420" s="90"/>
      <c r="D1420" s="87"/>
      <c r="E1420" s="1" t="s">
        <v>48</v>
      </c>
      <c r="F1420" s="2"/>
      <c r="G1420" s="59">
        <v>128</v>
      </c>
      <c r="H1420" s="71" t="str">
        <f t="shared" si="32"/>
        <v xml:space="preserve"> </v>
      </c>
      <c r="I1420" s="11">
        <v>3.125</v>
      </c>
      <c r="J1420" s="3">
        <v>25.78125</v>
      </c>
      <c r="K1420" s="3">
        <v>20.3125</v>
      </c>
      <c r="L1420" s="3">
        <v>19.53125</v>
      </c>
      <c r="M1420" s="3">
        <v>10.15625</v>
      </c>
      <c r="N1420" s="3">
        <v>7.8125</v>
      </c>
      <c r="O1420" s="3">
        <v>3.125</v>
      </c>
      <c r="P1420" s="3">
        <v>2.34375</v>
      </c>
      <c r="Q1420" s="3">
        <v>0.78125</v>
      </c>
      <c r="R1420" s="7">
        <v>0</v>
      </c>
      <c r="S1420" s="3">
        <v>3.90625</v>
      </c>
      <c r="T1420" s="8">
        <v>3.125</v>
      </c>
    </row>
    <row r="1421" spans="3:20" x14ac:dyDescent="0.2">
      <c r="C1421" s="90"/>
      <c r="D1421" s="87"/>
      <c r="E1421" s="1" t="s">
        <v>22</v>
      </c>
      <c r="F1421" s="2"/>
      <c r="G1421" s="59">
        <v>37</v>
      </c>
      <c r="H1421" s="71" t="str">
        <f t="shared" si="32"/>
        <v>*</v>
      </c>
      <c r="I1421" s="11">
        <v>8.1081081081080004</v>
      </c>
      <c r="J1421" s="3">
        <v>8.1081081081080004</v>
      </c>
      <c r="K1421" s="3">
        <v>16.216216216216001</v>
      </c>
      <c r="L1421" s="3">
        <v>24.324324324323999</v>
      </c>
      <c r="M1421" s="3">
        <v>10.810810810811001</v>
      </c>
      <c r="N1421" s="3">
        <v>16.216216216216001</v>
      </c>
      <c r="O1421" s="3">
        <v>5.4054054054050003</v>
      </c>
      <c r="P1421" s="3">
        <v>5.4054054054050003</v>
      </c>
      <c r="Q1421" s="3">
        <v>2.7027027027030002</v>
      </c>
      <c r="R1421" s="7">
        <v>0</v>
      </c>
      <c r="S1421" s="7">
        <v>0</v>
      </c>
      <c r="T1421" s="8">
        <v>2.7027027027030002</v>
      </c>
    </row>
    <row r="1422" spans="3:20" ht="24" x14ac:dyDescent="0.2">
      <c r="C1422" s="91" t="s">
        <v>49</v>
      </c>
      <c r="D1422" s="86" t="s">
        <v>17</v>
      </c>
      <c r="E1422" s="6" t="s">
        <v>50</v>
      </c>
      <c r="F1422" s="5"/>
      <c r="G1422" s="58">
        <v>141</v>
      </c>
      <c r="H1422" s="70" t="str">
        <f t="shared" si="32"/>
        <v xml:space="preserve"> </v>
      </c>
      <c r="I1422" s="45">
        <v>0</v>
      </c>
      <c r="J1422" s="4">
        <v>4.2553191489359996</v>
      </c>
      <c r="K1422" s="4">
        <v>9.2198581560279997</v>
      </c>
      <c r="L1422" s="4">
        <v>12.765957446809001</v>
      </c>
      <c r="M1422" s="4">
        <v>16.312056737589</v>
      </c>
      <c r="N1422" s="4">
        <v>13.475177304964999</v>
      </c>
      <c r="O1422" s="4">
        <v>17.021276595745</v>
      </c>
      <c r="P1422" s="4">
        <v>12.765957446809001</v>
      </c>
      <c r="Q1422" s="4">
        <v>7.0921985815599999</v>
      </c>
      <c r="R1422" s="4">
        <v>3.54609929078</v>
      </c>
      <c r="S1422" s="4">
        <v>1.4184397163119999</v>
      </c>
      <c r="T1422" s="13">
        <v>2.1276595744679998</v>
      </c>
    </row>
    <row r="1423" spans="3:20" ht="36" x14ac:dyDescent="0.2">
      <c r="C1423" s="90"/>
      <c r="D1423" s="87"/>
      <c r="E1423" s="1" t="s">
        <v>51</v>
      </c>
      <c r="F1423" s="2"/>
      <c r="G1423" s="59">
        <v>349</v>
      </c>
      <c r="H1423" s="71" t="str">
        <f t="shared" si="32"/>
        <v xml:space="preserve"> </v>
      </c>
      <c r="I1423" s="11">
        <v>0.28653295128900003</v>
      </c>
      <c r="J1423" s="3">
        <v>1.4326647564470001</v>
      </c>
      <c r="K1423" s="3">
        <v>5.4441260744989997</v>
      </c>
      <c r="L1423" s="3">
        <v>12.320916905443999</v>
      </c>
      <c r="M1423" s="3">
        <v>14.613180515759</v>
      </c>
      <c r="N1423" s="3">
        <v>20.343839541546998</v>
      </c>
      <c r="O1423" s="3">
        <v>18.338108882520999</v>
      </c>
      <c r="P1423" s="3">
        <v>15.472779369628</v>
      </c>
      <c r="Q1423" s="3">
        <v>4.0114613180519996</v>
      </c>
      <c r="R1423" s="3">
        <v>6.0171919770770002</v>
      </c>
      <c r="S1423" s="3">
        <v>1.1461318051580001</v>
      </c>
      <c r="T1423" s="8">
        <v>0.57306590257900003</v>
      </c>
    </row>
    <row r="1424" spans="3:20" ht="48" x14ac:dyDescent="0.2">
      <c r="C1424" s="90"/>
      <c r="D1424" s="87"/>
      <c r="E1424" s="1" t="s">
        <v>52</v>
      </c>
      <c r="F1424" s="2"/>
      <c r="G1424" s="59">
        <v>1860</v>
      </c>
      <c r="H1424" s="71" t="str">
        <f t="shared" si="32"/>
        <v xml:space="preserve"> </v>
      </c>
      <c r="I1424" s="11">
        <v>1.3978494623660001</v>
      </c>
      <c r="J1424" s="3">
        <v>5.537634408602</v>
      </c>
      <c r="K1424" s="3">
        <v>12.741935483871</v>
      </c>
      <c r="L1424" s="3">
        <v>16.397849462366</v>
      </c>
      <c r="M1424" s="3">
        <v>18.602150537634</v>
      </c>
      <c r="N1424" s="3">
        <v>14.462365591397999</v>
      </c>
      <c r="O1424" s="3">
        <v>13.655913978495001</v>
      </c>
      <c r="P1424" s="3">
        <v>9.2473118279570006</v>
      </c>
      <c r="Q1424" s="3">
        <v>2.204301075269</v>
      </c>
      <c r="R1424" s="3">
        <v>2.2580645161290001</v>
      </c>
      <c r="S1424" s="3">
        <v>1.505376344086</v>
      </c>
      <c r="T1424" s="8">
        <v>1.9892473118280001</v>
      </c>
    </row>
    <row r="1425" spans="3:20" ht="24" x14ac:dyDescent="0.2">
      <c r="C1425" s="90"/>
      <c r="D1425" s="87"/>
      <c r="E1425" s="1" t="s">
        <v>53</v>
      </c>
      <c r="F1425" s="2"/>
      <c r="G1425" s="59">
        <v>719</v>
      </c>
      <c r="H1425" s="71" t="str">
        <f t="shared" si="32"/>
        <v xml:space="preserve"> </v>
      </c>
      <c r="I1425" s="11">
        <v>0.41724617524300001</v>
      </c>
      <c r="J1425" s="3">
        <v>2.0862308762169999</v>
      </c>
      <c r="K1425" s="3">
        <v>7.9276773296240002</v>
      </c>
      <c r="L1425" s="3">
        <v>14.464534075104</v>
      </c>
      <c r="M1425" s="3">
        <v>14.881780250347999</v>
      </c>
      <c r="N1425" s="3">
        <v>16.968011126564999</v>
      </c>
      <c r="O1425" s="3">
        <v>19.054242002782001</v>
      </c>
      <c r="P1425" s="3">
        <v>14.047287899861001</v>
      </c>
      <c r="Q1425" s="3">
        <v>4.1724617524339997</v>
      </c>
      <c r="R1425" s="3">
        <v>4.728789986092</v>
      </c>
      <c r="S1425" s="3">
        <v>0.695410292072</v>
      </c>
      <c r="T1425" s="8">
        <v>0.55632823365799999</v>
      </c>
    </row>
    <row r="1426" spans="3:20" ht="48" x14ac:dyDescent="0.2">
      <c r="C1426" s="90"/>
      <c r="D1426" s="87"/>
      <c r="E1426" s="1" t="s">
        <v>54</v>
      </c>
      <c r="F1426" s="2"/>
      <c r="G1426" s="59">
        <v>404</v>
      </c>
      <c r="H1426" s="71" t="str">
        <f t="shared" si="32"/>
        <v xml:space="preserve"> </v>
      </c>
      <c r="I1426" s="11">
        <v>0.49504950495</v>
      </c>
      <c r="J1426" s="3">
        <v>2.4752475247520001</v>
      </c>
      <c r="K1426" s="3">
        <v>8.9108910891090005</v>
      </c>
      <c r="L1426" s="3">
        <v>12.128712871287</v>
      </c>
      <c r="M1426" s="3">
        <v>14.851485148515</v>
      </c>
      <c r="N1426" s="3">
        <v>17.821782178218001</v>
      </c>
      <c r="O1426" s="3">
        <v>20.544554455446001</v>
      </c>
      <c r="P1426" s="3">
        <v>12.128712871287</v>
      </c>
      <c r="Q1426" s="3">
        <v>4.2079207920790003</v>
      </c>
      <c r="R1426" s="3">
        <v>4.4554455445540002</v>
      </c>
      <c r="S1426" s="3">
        <v>0.99009900990099997</v>
      </c>
      <c r="T1426" s="8">
        <v>0.99009900990099997</v>
      </c>
    </row>
    <row r="1427" spans="3:20" ht="36" x14ac:dyDescent="0.2">
      <c r="C1427" s="90"/>
      <c r="D1427" s="87"/>
      <c r="E1427" s="1" t="s">
        <v>55</v>
      </c>
      <c r="F1427" s="2"/>
      <c r="G1427" s="59">
        <v>41</v>
      </c>
      <c r="H1427" s="71" t="str">
        <f t="shared" si="32"/>
        <v>*</v>
      </c>
      <c r="I1427" s="26">
        <v>0</v>
      </c>
      <c r="J1427" s="3">
        <v>4.8780487804880002</v>
      </c>
      <c r="K1427" s="3">
        <v>2.4390243902440001</v>
      </c>
      <c r="L1427" s="3">
        <v>2.4390243902440001</v>
      </c>
      <c r="M1427" s="3">
        <v>19.512195121950999</v>
      </c>
      <c r="N1427" s="3">
        <v>14.634146341463</v>
      </c>
      <c r="O1427" s="3">
        <v>24.390243902439</v>
      </c>
      <c r="P1427" s="3">
        <v>17.073170731706998</v>
      </c>
      <c r="Q1427" s="3">
        <v>4.8780487804880002</v>
      </c>
      <c r="R1427" s="3">
        <v>4.8780487804880002</v>
      </c>
      <c r="S1427" s="3">
        <v>2.4390243902440001</v>
      </c>
      <c r="T1427" s="8">
        <v>2.4390243902440001</v>
      </c>
    </row>
    <row r="1428" spans="3:20" ht="36" x14ac:dyDescent="0.2">
      <c r="C1428" s="90"/>
      <c r="D1428" s="87"/>
      <c r="E1428" s="1" t="s">
        <v>56</v>
      </c>
      <c r="F1428" s="2"/>
      <c r="G1428" s="59">
        <v>168</v>
      </c>
      <c r="H1428" s="71" t="str">
        <f t="shared" si="32"/>
        <v xml:space="preserve"> </v>
      </c>
      <c r="I1428" s="11">
        <v>0.59523809523799998</v>
      </c>
      <c r="J1428" s="3">
        <v>3.5714285714290002</v>
      </c>
      <c r="K1428" s="3">
        <v>4.7619047619049999</v>
      </c>
      <c r="L1428" s="3">
        <v>8.9285714285710007</v>
      </c>
      <c r="M1428" s="3">
        <v>16.071428571428999</v>
      </c>
      <c r="N1428" s="3">
        <v>11.904761904761999</v>
      </c>
      <c r="O1428" s="3">
        <v>17.261904761905001</v>
      </c>
      <c r="P1428" s="3">
        <v>20.833333333333002</v>
      </c>
      <c r="Q1428" s="3">
        <v>7.1428571428570002</v>
      </c>
      <c r="R1428" s="3">
        <v>6.5476190476190004</v>
      </c>
      <c r="S1428" s="3">
        <v>1.190476190476</v>
      </c>
      <c r="T1428" s="8">
        <v>1.190476190476</v>
      </c>
    </row>
    <row r="1429" spans="3:20" ht="36" x14ac:dyDescent="0.2">
      <c r="C1429" s="90"/>
      <c r="D1429" s="87"/>
      <c r="E1429" s="1" t="s">
        <v>57</v>
      </c>
      <c r="F1429" s="2"/>
      <c r="G1429" s="59">
        <v>146</v>
      </c>
      <c r="H1429" s="71" t="str">
        <f t="shared" si="32"/>
        <v xml:space="preserve"> </v>
      </c>
      <c r="I1429" s="26">
        <v>0</v>
      </c>
      <c r="J1429" s="3">
        <v>2.054794520548</v>
      </c>
      <c r="K1429" s="3">
        <v>6.8493150684930004</v>
      </c>
      <c r="L1429" s="3">
        <v>13.013698630137</v>
      </c>
      <c r="M1429" s="3">
        <v>13.013698630137</v>
      </c>
      <c r="N1429" s="3">
        <v>17.123287671233001</v>
      </c>
      <c r="O1429" s="3">
        <v>17.808219178081998</v>
      </c>
      <c r="P1429" s="3">
        <v>17.808219178081998</v>
      </c>
      <c r="Q1429" s="3">
        <v>3.4246575342469998</v>
      </c>
      <c r="R1429" s="3">
        <v>4.7945205479449999</v>
      </c>
      <c r="S1429" s="3">
        <v>2.054794520548</v>
      </c>
      <c r="T1429" s="8">
        <v>2.054794520548</v>
      </c>
    </row>
    <row r="1430" spans="3:20" x14ac:dyDescent="0.2">
      <c r="C1430" s="90"/>
      <c r="D1430" s="87"/>
      <c r="E1430" s="1" t="s">
        <v>58</v>
      </c>
      <c r="F1430" s="2"/>
      <c r="G1430" s="59">
        <v>364</v>
      </c>
      <c r="H1430" s="71" t="str">
        <f t="shared" si="32"/>
        <v xml:space="preserve"> </v>
      </c>
      <c r="I1430" s="11">
        <v>4.1208791208789997</v>
      </c>
      <c r="J1430" s="3">
        <v>17.032967032967001</v>
      </c>
      <c r="K1430" s="3">
        <v>18.131868131868</v>
      </c>
      <c r="L1430" s="3">
        <v>20.604395604396</v>
      </c>
      <c r="M1430" s="3">
        <v>12.362637362637001</v>
      </c>
      <c r="N1430" s="3">
        <v>8.2417582417579993</v>
      </c>
      <c r="O1430" s="3">
        <v>7.1428571428570002</v>
      </c>
      <c r="P1430" s="3">
        <v>3.2967032967029999</v>
      </c>
      <c r="Q1430" s="3">
        <v>1.3736263736259999</v>
      </c>
      <c r="R1430" s="3">
        <v>0.27472527472500002</v>
      </c>
      <c r="S1430" s="3">
        <v>4.1208791208789997</v>
      </c>
      <c r="T1430" s="8">
        <v>3.2967032967029999</v>
      </c>
    </row>
    <row r="1431" spans="3:20" x14ac:dyDescent="0.2">
      <c r="C1431" s="90"/>
      <c r="D1431" s="87"/>
      <c r="E1431" s="1" t="s">
        <v>22</v>
      </c>
      <c r="F1431" s="2"/>
      <c r="G1431" s="59">
        <v>134</v>
      </c>
      <c r="H1431" s="71" t="str">
        <f t="shared" si="32"/>
        <v xml:space="preserve"> </v>
      </c>
      <c r="I1431" s="11">
        <v>7.4626865671639999</v>
      </c>
      <c r="J1431" s="3">
        <v>8.9552238805969999</v>
      </c>
      <c r="K1431" s="3">
        <v>17.164179104477999</v>
      </c>
      <c r="L1431" s="3">
        <v>15.671641791044999</v>
      </c>
      <c r="M1431" s="3">
        <v>15.671641791044999</v>
      </c>
      <c r="N1431" s="3">
        <v>10.447761194030001</v>
      </c>
      <c r="O1431" s="3">
        <v>5.2238805970150004</v>
      </c>
      <c r="P1431" s="3">
        <v>2.985074626866</v>
      </c>
      <c r="Q1431" s="3">
        <v>1.492537313433</v>
      </c>
      <c r="R1431" s="3">
        <v>1.492537313433</v>
      </c>
      <c r="S1431" s="3">
        <v>2.238805970149</v>
      </c>
      <c r="T1431" s="8">
        <v>11.194029850746</v>
      </c>
    </row>
    <row r="1432" spans="3:20" ht="24" x14ac:dyDescent="0.2">
      <c r="C1432" s="90"/>
      <c r="D1432" s="87"/>
      <c r="E1432" s="1" t="s">
        <v>59</v>
      </c>
      <c r="F1432" s="2"/>
      <c r="G1432" s="59">
        <v>1920</v>
      </c>
      <c r="H1432" s="71" t="str">
        <f t="shared" si="32"/>
        <v xml:space="preserve"> </v>
      </c>
      <c r="I1432" s="11">
        <v>1.40625</v>
      </c>
      <c r="J1432" s="3">
        <v>5.677083333333</v>
      </c>
      <c r="K1432" s="3">
        <v>12.708333333333</v>
      </c>
      <c r="L1432" s="3">
        <v>16.354166666666998</v>
      </c>
      <c r="M1432" s="3">
        <v>18.541666666666998</v>
      </c>
      <c r="N1432" s="3">
        <v>14.6875</v>
      </c>
      <c r="O1432" s="3">
        <v>13.541666666667</v>
      </c>
      <c r="P1432" s="3">
        <v>9.166666666667</v>
      </c>
      <c r="Q1432" s="3">
        <v>2.1875</v>
      </c>
      <c r="R1432" s="3">
        <v>2.34375</v>
      </c>
      <c r="S1432" s="3">
        <v>1.458333333333</v>
      </c>
      <c r="T1432" s="8">
        <v>1.927083333333</v>
      </c>
    </row>
    <row r="1433" spans="3:20" ht="24" x14ac:dyDescent="0.2">
      <c r="C1433" s="90"/>
      <c r="D1433" s="87"/>
      <c r="E1433" s="1" t="s">
        <v>60</v>
      </c>
      <c r="F1433" s="2"/>
      <c r="G1433" s="59">
        <v>479</v>
      </c>
      <c r="H1433" s="71" t="str">
        <f t="shared" si="32"/>
        <v xml:space="preserve"> </v>
      </c>
      <c r="I1433" s="11">
        <v>0.41753653444700001</v>
      </c>
      <c r="J1433" s="3">
        <v>3.3402922755739999</v>
      </c>
      <c r="K1433" s="3">
        <v>8.5594989561590005</v>
      </c>
      <c r="L1433" s="3">
        <v>11.064718162839</v>
      </c>
      <c r="M1433" s="3">
        <v>15.44885177453</v>
      </c>
      <c r="N1433" s="3">
        <v>16.492693110647</v>
      </c>
      <c r="O1433" s="3">
        <v>19.415448851775</v>
      </c>
      <c r="P1433" s="3">
        <v>14.196242171190001</v>
      </c>
      <c r="Q1433" s="3">
        <v>4.1753653444680001</v>
      </c>
      <c r="R1433" s="3">
        <v>5.0104384133610003</v>
      </c>
      <c r="S1433" s="3">
        <v>0.83507306889400001</v>
      </c>
      <c r="T1433" s="8">
        <v>1.043841336117</v>
      </c>
    </row>
    <row r="1434" spans="3:20" ht="24" x14ac:dyDescent="0.2">
      <c r="C1434" s="91" t="s">
        <v>61</v>
      </c>
      <c r="D1434" s="86" t="s">
        <v>17</v>
      </c>
      <c r="E1434" s="6" t="s">
        <v>62</v>
      </c>
      <c r="F1434" s="5"/>
      <c r="G1434" s="58">
        <v>354</v>
      </c>
      <c r="H1434" s="70" t="str">
        <f t="shared" si="32"/>
        <v xml:space="preserve"> </v>
      </c>
      <c r="I1434" s="12">
        <v>1.6949152542370001</v>
      </c>
      <c r="J1434" s="4">
        <v>4.2372881355930003</v>
      </c>
      <c r="K1434" s="4">
        <v>11.016949152542001</v>
      </c>
      <c r="L1434" s="4">
        <v>14.406779661017</v>
      </c>
      <c r="M1434" s="4">
        <v>18.361581920904001</v>
      </c>
      <c r="N1434" s="4">
        <v>15.536723163842</v>
      </c>
      <c r="O1434" s="4">
        <v>16.949152542373</v>
      </c>
      <c r="P1434" s="4">
        <v>9.8870056497180006</v>
      </c>
      <c r="Q1434" s="4">
        <v>2.8248587570620001</v>
      </c>
      <c r="R1434" s="4">
        <v>1.977401129944</v>
      </c>
      <c r="S1434" s="4">
        <v>1.6949152542370001</v>
      </c>
      <c r="T1434" s="13">
        <v>1.412429378531</v>
      </c>
    </row>
    <row r="1435" spans="3:20" ht="24" x14ac:dyDescent="0.2">
      <c r="C1435" s="90"/>
      <c r="D1435" s="87"/>
      <c r="E1435" s="1" t="s">
        <v>63</v>
      </c>
      <c r="F1435" s="2"/>
      <c r="G1435" s="59">
        <v>645</v>
      </c>
      <c r="H1435" s="71" t="str">
        <f t="shared" si="32"/>
        <v xml:space="preserve"> </v>
      </c>
      <c r="I1435" s="11">
        <v>1.0852713178290001</v>
      </c>
      <c r="J1435" s="3">
        <v>4.8062015503879998</v>
      </c>
      <c r="K1435" s="3">
        <v>11.782945736434</v>
      </c>
      <c r="L1435" s="3">
        <v>16.899224806202</v>
      </c>
      <c r="M1435" s="3">
        <v>16.899224806202</v>
      </c>
      <c r="N1435" s="3">
        <v>16.279069767442</v>
      </c>
      <c r="O1435" s="3">
        <v>14.728682170542999</v>
      </c>
      <c r="P1435" s="3">
        <v>8.3720930232559994</v>
      </c>
      <c r="Q1435" s="3">
        <v>2.4806201550389999</v>
      </c>
      <c r="R1435" s="3">
        <v>2.1705426356589999</v>
      </c>
      <c r="S1435" s="3">
        <v>1.860465116279</v>
      </c>
      <c r="T1435" s="8">
        <v>2.6356589147289999</v>
      </c>
    </row>
    <row r="1436" spans="3:20" ht="36" x14ac:dyDescent="0.2">
      <c r="C1436" s="90"/>
      <c r="D1436" s="87"/>
      <c r="E1436" s="1" t="s">
        <v>64</v>
      </c>
      <c r="F1436" s="2"/>
      <c r="G1436" s="59">
        <v>166</v>
      </c>
      <c r="H1436" s="71" t="str">
        <f t="shared" si="32"/>
        <v xml:space="preserve"> </v>
      </c>
      <c r="I1436" s="11">
        <v>1.8072289156629999</v>
      </c>
      <c r="J1436" s="3">
        <v>7.8313253012050001</v>
      </c>
      <c r="K1436" s="3">
        <v>13.855421686747</v>
      </c>
      <c r="L1436" s="3">
        <v>20.481927710842999</v>
      </c>
      <c r="M1436" s="3">
        <v>16.867469879518001</v>
      </c>
      <c r="N1436" s="3">
        <v>12.650602409638999</v>
      </c>
      <c r="O1436" s="3">
        <v>15.66265060241</v>
      </c>
      <c r="P1436" s="3">
        <v>3.6144578313250002</v>
      </c>
      <c r="Q1436" s="3">
        <v>3.6144578313250002</v>
      </c>
      <c r="R1436" s="3">
        <v>1.8072289156629999</v>
      </c>
      <c r="S1436" s="3">
        <v>0.60240963855399998</v>
      </c>
      <c r="T1436" s="8">
        <v>1.204819277108</v>
      </c>
    </row>
    <row r="1437" spans="3:20" ht="36" x14ac:dyDescent="0.2">
      <c r="C1437" s="90"/>
      <c r="D1437" s="87"/>
      <c r="E1437" s="1" t="s">
        <v>65</v>
      </c>
      <c r="F1437" s="2"/>
      <c r="G1437" s="59">
        <v>110</v>
      </c>
      <c r="H1437" s="71" t="str">
        <f t="shared" si="32"/>
        <v xml:space="preserve"> </v>
      </c>
      <c r="I1437" s="11">
        <v>3.636363636364</v>
      </c>
      <c r="J1437" s="3">
        <v>1.818181818182</v>
      </c>
      <c r="K1437" s="3">
        <v>5.4545454545450003</v>
      </c>
      <c r="L1437" s="3">
        <v>16.363636363636001</v>
      </c>
      <c r="M1437" s="3">
        <v>18.181818181817999</v>
      </c>
      <c r="N1437" s="3">
        <v>17.272727272727</v>
      </c>
      <c r="O1437" s="3">
        <v>16.363636363636001</v>
      </c>
      <c r="P1437" s="3">
        <v>9.0909090909089993</v>
      </c>
      <c r="Q1437" s="3">
        <v>3.636363636364</v>
      </c>
      <c r="R1437" s="3">
        <v>3.636363636364</v>
      </c>
      <c r="S1437" s="3">
        <v>1.818181818182</v>
      </c>
      <c r="T1437" s="8">
        <v>2.7272727272730002</v>
      </c>
    </row>
    <row r="1438" spans="3:20" ht="36" x14ac:dyDescent="0.2">
      <c r="C1438" s="90"/>
      <c r="D1438" s="87"/>
      <c r="E1438" s="1" t="s">
        <v>66</v>
      </c>
      <c r="F1438" s="2"/>
      <c r="G1438" s="59">
        <v>239</v>
      </c>
      <c r="H1438" s="71" t="str">
        <f t="shared" si="32"/>
        <v xml:space="preserve"> </v>
      </c>
      <c r="I1438" s="26">
        <v>0</v>
      </c>
      <c r="J1438" s="3">
        <v>2.5104602510460001</v>
      </c>
      <c r="K1438" s="3">
        <v>10.041841004184</v>
      </c>
      <c r="L1438" s="3">
        <v>16.73640167364</v>
      </c>
      <c r="M1438" s="3">
        <v>20.502092050209001</v>
      </c>
      <c r="N1438" s="3">
        <v>18.828451882844998</v>
      </c>
      <c r="O1438" s="3">
        <v>12.133891213388999</v>
      </c>
      <c r="P1438" s="3">
        <v>11.297071129707</v>
      </c>
      <c r="Q1438" s="3">
        <v>2.5104602510460001</v>
      </c>
      <c r="R1438" s="3">
        <v>2.5104602510460001</v>
      </c>
      <c r="S1438" s="3">
        <v>1.2552301255230001</v>
      </c>
      <c r="T1438" s="8">
        <v>1.673640167364</v>
      </c>
    </row>
    <row r="1439" spans="3:20" ht="24" x14ac:dyDescent="0.2">
      <c r="C1439" s="90"/>
      <c r="D1439" s="87"/>
      <c r="E1439" s="1" t="s">
        <v>67</v>
      </c>
      <c r="F1439" s="2"/>
      <c r="G1439" s="59">
        <v>143</v>
      </c>
      <c r="H1439" s="71" t="str">
        <f t="shared" si="32"/>
        <v xml:space="preserve"> </v>
      </c>
      <c r="I1439" s="26">
        <v>0</v>
      </c>
      <c r="J1439" s="3">
        <v>2.797202797203</v>
      </c>
      <c r="K1439" s="3">
        <v>9.0909090909089993</v>
      </c>
      <c r="L1439" s="3">
        <v>16.783216783217</v>
      </c>
      <c r="M1439" s="3">
        <v>20.279720279719999</v>
      </c>
      <c r="N1439" s="3">
        <v>23.076923076922998</v>
      </c>
      <c r="O1439" s="3">
        <v>11.188811188811</v>
      </c>
      <c r="P1439" s="3">
        <v>11.188811188811</v>
      </c>
      <c r="Q1439" s="3">
        <v>2.797202797203</v>
      </c>
      <c r="R1439" s="3">
        <v>0.69930069930100003</v>
      </c>
      <c r="S1439" s="3">
        <v>0.69930069930100003</v>
      </c>
      <c r="T1439" s="8">
        <v>1.398601398601</v>
      </c>
    </row>
    <row r="1440" spans="3:20" ht="24" x14ac:dyDescent="0.2">
      <c r="C1440" s="90"/>
      <c r="D1440" s="87"/>
      <c r="E1440" s="1" t="s">
        <v>68</v>
      </c>
      <c r="F1440" s="2"/>
      <c r="G1440" s="59">
        <v>56</v>
      </c>
      <c r="H1440" s="71" t="str">
        <f t="shared" si="32"/>
        <v xml:space="preserve"> </v>
      </c>
      <c r="I1440" s="11">
        <v>3.5714285714290002</v>
      </c>
      <c r="J1440" s="3">
        <v>3.5714285714290002</v>
      </c>
      <c r="K1440" s="3">
        <v>7.1428571428570002</v>
      </c>
      <c r="L1440" s="3">
        <v>17.857142857143</v>
      </c>
      <c r="M1440" s="3">
        <v>14.285714285714</v>
      </c>
      <c r="N1440" s="3">
        <v>17.857142857143</v>
      </c>
      <c r="O1440" s="3">
        <v>8.9285714285710007</v>
      </c>
      <c r="P1440" s="3">
        <v>12.5</v>
      </c>
      <c r="Q1440" s="3">
        <v>3.5714285714290002</v>
      </c>
      <c r="R1440" s="3">
        <v>1.785714285714</v>
      </c>
      <c r="S1440" s="3">
        <v>5.3571428571429998</v>
      </c>
      <c r="T1440" s="8">
        <v>3.5714285714290002</v>
      </c>
    </row>
    <row r="1441" spans="3:20" ht="24" x14ac:dyDescent="0.2">
      <c r="C1441" s="90"/>
      <c r="D1441" s="87"/>
      <c r="E1441" s="1" t="s">
        <v>69</v>
      </c>
      <c r="F1441" s="2"/>
      <c r="G1441" s="59">
        <v>51</v>
      </c>
      <c r="H1441" s="71" t="str">
        <f t="shared" si="32"/>
        <v xml:space="preserve"> </v>
      </c>
      <c r="I1441" s="26">
        <v>0</v>
      </c>
      <c r="J1441" s="7">
        <v>0</v>
      </c>
      <c r="K1441" s="3">
        <v>7.8431372549020004</v>
      </c>
      <c r="L1441" s="3">
        <v>13.725490196078001</v>
      </c>
      <c r="M1441" s="3">
        <v>19.607843137254999</v>
      </c>
      <c r="N1441" s="3">
        <v>11.764705882353001</v>
      </c>
      <c r="O1441" s="3">
        <v>23.529411764706001</v>
      </c>
      <c r="P1441" s="3">
        <v>13.725490196078001</v>
      </c>
      <c r="Q1441" s="3">
        <v>1.9607843137250001</v>
      </c>
      <c r="R1441" s="7">
        <v>0</v>
      </c>
      <c r="S1441" s="3">
        <v>5.8823529411760003</v>
      </c>
      <c r="T1441" s="8">
        <v>1.9607843137250001</v>
      </c>
    </row>
    <row r="1442" spans="3:20" ht="24" x14ac:dyDescent="0.2">
      <c r="C1442" s="90"/>
      <c r="D1442" s="87"/>
      <c r="E1442" s="1" t="s">
        <v>70</v>
      </c>
      <c r="F1442" s="2"/>
      <c r="G1442" s="59">
        <v>312</v>
      </c>
      <c r="H1442" s="71" t="str">
        <f t="shared" si="32"/>
        <v xml:space="preserve"> </v>
      </c>
      <c r="I1442" s="11">
        <v>0.96153846153800004</v>
      </c>
      <c r="J1442" s="3">
        <v>3.2051282051280001</v>
      </c>
      <c r="K1442" s="3">
        <v>14.423076923077</v>
      </c>
      <c r="L1442" s="3">
        <v>16.666666666666998</v>
      </c>
      <c r="M1442" s="3">
        <v>17.948717948717999</v>
      </c>
      <c r="N1442" s="3">
        <v>16.666666666666998</v>
      </c>
      <c r="O1442" s="3">
        <v>15.705128205128</v>
      </c>
      <c r="P1442" s="3">
        <v>7.6923076923079998</v>
      </c>
      <c r="Q1442" s="3">
        <v>2.2435897435899999</v>
      </c>
      <c r="R1442" s="3">
        <v>2.2435897435899999</v>
      </c>
      <c r="S1442" s="3">
        <v>1.2820512820509999</v>
      </c>
      <c r="T1442" s="8">
        <v>0.96153846153800004</v>
      </c>
    </row>
    <row r="1443" spans="3:20" x14ac:dyDescent="0.2">
      <c r="C1443" s="90"/>
      <c r="D1443" s="87"/>
      <c r="E1443" s="1" t="s">
        <v>32</v>
      </c>
      <c r="F1443" s="2"/>
      <c r="G1443" s="59">
        <v>51</v>
      </c>
      <c r="H1443" s="71" t="str">
        <f t="shared" si="32"/>
        <v xml:space="preserve"> </v>
      </c>
      <c r="I1443" s="26">
        <v>0</v>
      </c>
      <c r="J1443" s="3">
        <v>7.8431372549020004</v>
      </c>
      <c r="K1443" s="3">
        <v>11.764705882353001</v>
      </c>
      <c r="L1443" s="3">
        <v>11.764705882353001</v>
      </c>
      <c r="M1443" s="3">
        <v>15.686274509804001</v>
      </c>
      <c r="N1443" s="3">
        <v>17.647058823529001</v>
      </c>
      <c r="O1443" s="3">
        <v>9.8039215686270005</v>
      </c>
      <c r="P1443" s="3">
        <v>3.9215686274510002</v>
      </c>
      <c r="Q1443" s="3">
        <v>3.9215686274510002</v>
      </c>
      <c r="R1443" s="3">
        <v>5.8823529411760003</v>
      </c>
      <c r="S1443" s="3">
        <v>5.8823529411760003</v>
      </c>
      <c r="T1443" s="8">
        <v>5.8823529411760003</v>
      </c>
    </row>
    <row r="1444" spans="3:20" ht="24" x14ac:dyDescent="0.2">
      <c r="C1444" s="90"/>
      <c r="D1444" s="87"/>
      <c r="E1444" s="1" t="s">
        <v>71</v>
      </c>
      <c r="F1444" s="2"/>
      <c r="G1444" s="59">
        <v>1237</v>
      </c>
      <c r="H1444" s="71" t="str">
        <f t="shared" si="32"/>
        <v xml:space="preserve"> </v>
      </c>
      <c r="I1444" s="11">
        <v>1.5359741309620001</v>
      </c>
      <c r="J1444" s="3">
        <v>5.2546483427649999</v>
      </c>
      <c r="K1444" s="3">
        <v>12.206952303961</v>
      </c>
      <c r="L1444" s="3">
        <v>16.329830234437999</v>
      </c>
      <c r="M1444" s="3">
        <v>18.189167340339999</v>
      </c>
      <c r="N1444" s="3">
        <v>16.087308003234</v>
      </c>
      <c r="O1444" s="3">
        <v>13.904607922393</v>
      </c>
      <c r="P1444" s="3">
        <v>8.3265966046889996</v>
      </c>
      <c r="Q1444" s="3">
        <v>2.3443815683100002</v>
      </c>
      <c r="R1444" s="3">
        <v>2.1018593371060001</v>
      </c>
      <c r="S1444" s="3">
        <v>1.697655618432</v>
      </c>
      <c r="T1444" s="8">
        <v>2.0210185933710001</v>
      </c>
    </row>
    <row r="1445" spans="3:20" ht="24" x14ac:dyDescent="0.2">
      <c r="C1445" s="90"/>
      <c r="D1445" s="87"/>
      <c r="E1445" s="1" t="s">
        <v>72</v>
      </c>
      <c r="F1445" s="2"/>
      <c r="G1445" s="59">
        <v>1015</v>
      </c>
      <c r="H1445" s="71" t="str">
        <f t="shared" si="32"/>
        <v xml:space="preserve"> </v>
      </c>
      <c r="I1445" s="11">
        <v>2.266009852217</v>
      </c>
      <c r="J1445" s="3">
        <v>9.7536945812809996</v>
      </c>
      <c r="K1445" s="3">
        <v>14.778325123153</v>
      </c>
      <c r="L1445" s="3">
        <v>17.635467980295999</v>
      </c>
      <c r="M1445" s="3">
        <v>17.241379310345</v>
      </c>
      <c r="N1445" s="3">
        <v>11.231527093596</v>
      </c>
      <c r="O1445" s="3">
        <v>11.231527093596</v>
      </c>
      <c r="P1445" s="3">
        <v>7.9802955665019999</v>
      </c>
      <c r="Q1445" s="3">
        <v>1.6748768472910001</v>
      </c>
      <c r="R1445" s="3">
        <v>2.1674876847290001</v>
      </c>
      <c r="S1445" s="3">
        <v>2.0689655172410002</v>
      </c>
      <c r="T1445" s="8">
        <v>1.9704433497539999</v>
      </c>
    </row>
    <row r="1446" spans="3:20" x14ac:dyDescent="0.2">
      <c r="C1446" s="90"/>
      <c r="D1446" s="87"/>
      <c r="E1446" s="1" t="s">
        <v>22</v>
      </c>
      <c r="F1446" s="2"/>
      <c r="G1446" s="59">
        <v>183</v>
      </c>
      <c r="H1446" s="71" t="str">
        <f t="shared" si="32"/>
        <v xml:space="preserve"> </v>
      </c>
      <c r="I1446" s="11">
        <v>5.4644808743170001</v>
      </c>
      <c r="J1446" s="3">
        <v>12.021857923497</v>
      </c>
      <c r="K1446" s="3">
        <v>19.125683060109001</v>
      </c>
      <c r="L1446" s="3">
        <v>16.393442622951</v>
      </c>
      <c r="M1446" s="3">
        <v>13.661202185792</v>
      </c>
      <c r="N1446" s="3">
        <v>8.1967213114750006</v>
      </c>
      <c r="O1446" s="3">
        <v>4.371584699454</v>
      </c>
      <c r="P1446" s="3">
        <v>5.4644808743170001</v>
      </c>
      <c r="Q1446" s="3">
        <v>2.185792349727</v>
      </c>
      <c r="R1446" s="7">
        <v>0</v>
      </c>
      <c r="S1446" s="3">
        <v>2.185792349727</v>
      </c>
      <c r="T1446" s="8">
        <v>10.928961748634</v>
      </c>
    </row>
    <row r="1447" spans="3:20" x14ac:dyDescent="0.2">
      <c r="C1447" s="91" t="s">
        <v>73</v>
      </c>
      <c r="D1447" s="86" t="s">
        <v>17</v>
      </c>
      <c r="E1447" s="6" t="s">
        <v>74</v>
      </c>
      <c r="F1447" s="5"/>
      <c r="G1447" s="58">
        <v>247</v>
      </c>
      <c r="H1447" s="70" t="str">
        <f t="shared" si="32"/>
        <v xml:space="preserve"> </v>
      </c>
      <c r="I1447" s="12">
        <v>2.0242914979759998</v>
      </c>
      <c r="J1447" s="4">
        <v>6.882591093117</v>
      </c>
      <c r="K1447" s="4">
        <v>14.979757085019999</v>
      </c>
      <c r="L1447" s="4">
        <v>22.672064777328</v>
      </c>
      <c r="M1447" s="4">
        <v>17.813765182186</v>
      </c>
      <c r="N1447" s="4">
        <v>15.789473684211</v>
      </c>
      <c r="O1447" s="4">
        <v>6.882591093117</v>
      </c>
      <c r="P1447" s="4">
        <v>6.4777327935219997</v>
      </c>
      <c r="Q1447" s="4">
        <v>1.214574898785</v>
      </c>
      <c r="R1447" s="4">
        <v>1.619433198381</v>
      </c>
      <c r="S1447" s="4">
        <v>1.619433198381</v>
      </c>
      <c r="T1447" s="13">
        <v>2.0242914979759998</v>
      </c>
    </row>
    <row r="1448" spans="3:20" x14ac:dyDescent="0.2">
      <c r="C1448" s="90"/>
      <c r="D1448" s="87"/>
      <c r="E1448" s="1" t="s">
        <v>75</v>
      </c>
      <c r="F1448" s="2"/>
      <c r="G1448" s="59">
        <v>531</v>
      </c>
      <c r="H1448" s="71" t="str">
        <f t="shared" si="32"/>
        <v xml:space="preserve"> </v>
      </c>
      <c r="I1448" s="11">
        <v>1.129943502825</v>
      </c>
      <c r="J1448" s="3">
        <v>4.8964218455740003</v>
      </c>
      <c r="K1448" s="3">
        <v>11.111111111111001</v>
      </c>
      <c r="L1448" s="3">
        <v>16.384180790959999</v>
      </c>
      <c r="M1448" s="3">
        <v>18.079096045198</v>
      </c>
      <c r="N1448" s="3">
        <v>16.572504708097998</v>
      </c>
      <c r="O1448" s="3">
        <v>14.312617702448</v>
      </c>
      <c r="P1448" s="3">
        <v>9.6045197740110009</v>
      </c>
      <c r="Q1448" s="3">
        <v>2.6365348399249999</v>
      </c>
      <c r="R1448" s="3">
        <v>2.0715630885120002</v>
      </c>
      <c r="S1448" s="3">
        <v>1.8832391713750001</v>
      </c>
      <c r="T1448" s="8">
        <v>1.3182674199619999</v>
      </c>
    </row>
    <row r="1449" spans="3:20" x14ac:dyDescent="0.2">
      <c r="C1449" s="90"/>
      <c r="D1449" s="87"/>
      <c r="E1449" s="1" t="s">
        <v>76</v>
      </c>
      <c r="F1449" s="2"/>
      <c r="G1449" s="59">
        <v>58</v>
      </c>
      <c r="H1449" s="71" t="str">
        <f t="shared" si="32"/>
        <v xml:space="preserve"> </v>
      </c>
      <c r="I1449" s="11">
        <v>3.4482758620689999</v>
      </c>
      <c r="J1449" s="7">
        <v>0</v>
      </c>
      <c r="K1449" s="3">
        <v>15.517241379310001</v>
      </c>
      <c r="L1449" s="3">
        <v>8.6206896551720007</v>
      </c>
      <c r="M1449" s="3">
        <v>29.310344827586</v>
      </c>
      <c r="N1449" s="3">
        <v>17.241379310345</v>
      </c>
      <c r="O1449" s="3">
        <v>13.793103448276</v>
      </c>
      <c r="P1449" s="3">
        <v>3.4482758620689999</v>
      </c>
      <c r="Q1449" s="3">
        <v>1.7241379310339999</v>
      </c>
      <c r="R1449" s="7">
        <v>0</v>
      </c>
      <c r="S1449" s="3">
        <v>1.7241379310339999</v>
      </c>
      <c r="T1449" s="8">
        <v>5.1724137931029999</v>
      </c>
    </row>
    <row r="1450" spans="3:20" x14ac:dyDescent="0.2">
      <c r="C1450" s="90"/>
      <c r="D1450" s="87"/>
      <c r="E1450" s="1" t="s">
        <v>77</v>
      </c>
      <c r="F1450" s="2"/>
      <c r="G1450" s="59">
        <v>400</v>
      </c>
      <c r="H1450" s="71" t="str">
        <f t="shared" si="32"/>
        <v xml:space="preserve"> </v>
      </c>
      <c r="I1450" s="11">
        <v>1.75</v>
      </c>
      <c r="J1450" s="3">
        <v>4.75</v>
      </c>
      <c r="K1450" s="3">
        <v>11.25</v>
      </c>
      <c r="L1450" s="3">
        <v>17.5</v>
      </c>
      <c r="M1450" s="3">
        <v>20.75</v>
      </c>
      <c r="N1450" s="3">
        <v>14.75</v>
      </c>
      <c r="O1450" s="3">
        <v>12.75</v>
      </c>
      <c r="P1450" s="3">
        <v>7.25</v>
      </c>
      <c r="Q1450" s="3">
        <v>2.5</v>
      </c>
      <c r="R1450" s="3">
        <v>2.25</v>
      </c>
      <c r="S1450" s="3">
        <v>1.75</v>
      </c>
      <c r="T1450" s="8">
        <v>2.75</v>
      </c>
    </row>
    <row r="1451" spans="3:20" ht="24" x14ac:dyDescent="0.2">
      <c r="C1451" s="90"/>
      <c r="D1451" s="87"/>
      <c r="E1451" s="1" t="s">
        <v>78</v>
      </c>
      <c r="F1451" s="2"/>
      <c r="G1451" s="59">
        <v>422</v>
      </c>
      <c r="H1451" s="71" t="str">
        <f t="shared" si="32"/>
        <v xml:space="preserve"> </v>
      </c>
      <c r="I1451" s="11">
        <v>1.184834123223</v>
      </c>
      <c r="J1451" s="3">
        <v>3.554502369668</v>
      </c>
      <c r="K1451" s="3">
        <v>11.137440758294</v>
      </c>
      <c r="L1451" s="3">
        <v>18.009478672985999</v>
      </c>
      <c r="M1451" s="3">
        <v>17.298578199051999</v>
      </c>
      <c r="N1451" s="3">
        <v>15.63981042654</v>
      </c>
      <c r="O1451" s="3">
        <v>15.876777251185</v>
      </c>
      <c r="P1451" s="3">
        <v>8.5308056872039995</v>
      </c>
      <c r="Q1451" s="3">
        <v>2.6066350710899999</v>
      </c>
      <c r="R1451" s="3">
        <v>2.3696682464449998</v>
      </c>
      <c r="S1451" s="3">
        <v>1.421800947867</v>
      </c>
      <c r="T1451" s="8">
        <v>2.3696682464449998</v>
      </c>
    </row>
    <row r="1452" spans="3:20" ht="24" x14ac:dyDescent="0.2">
      <c r="C1452" s="90"/>
      <c r="D1452" s="87"/>
      <c r="E1452" s="1" t="s">
        <v>79</v>
      </c>
      <c r="F1452" s="2"/>
      <c r="G1452" s="59">
        <v>102</v>
      </c>
      <c r="H1452" s="71" t="str">
        <f t="shared" si="32"/>
        <v xml:space="preserve"> </v>
      </c>
      <c r="I1452" s="11">
        <v>2.9411764705880001</v>
      </c>
      <c r="J1452" s="3">
        <v>2.9411764705880001</v>
      </c>
      <c r="K1452" s="3">
        <v>7.8431372549020004</v>
      </c>
      <c r="L1452" s="3">
        <v>9.8039215686270005</v>
      </c>
      <c r="M1452" s="3">
        <v>20.588235294118</v>
      </c>
      <c r="N1452" s="3">
        <v>16.666666666666998</v>
      </c>
      <c r="O1452" s="3">
        <v>14.705882352941</v>
      </c>
      <c r="P1452" s="3">
        <v>10.78431372549</v>
      </c>
      <c r="Q1452" s="3">
        <v>4.9019607843140003</v>
      </c>
      <c r="R1452" s="3">
        <v>1.9607843137250001</v>
      </c>
      <c r="S1452" s="3">
        <v>4.9019607843140003</v>
      </c>
      <c r="T1452" s="8">
        <v>1.9607843137250001</v>
      </c>
    </row>
    <row r="1453" spans="3:20" ht="24" x14ac:dyDescent="0.2">
      <c r="C1453" s="90"/>
      <c r="D1453" s="87"/>
      <c r="E1453" s="1" t="s">
        <v>80</v>
      </c>
      <c r="F1453" s="2"/>
      <c r="G1453" s="59">
        <v>44</v>
      </c>
      <c r="H1453" s="71" t="str">
        <f t="shared" si="32"/>
        <v>*</v>
      </c>
      <c r="I1453" s="26">
        <v>0</v>
      </c>
      <c r="J1453" s="7">
        <v>0</v>
      </c>
      <c r="K1453" s="3">
        <v>9.0909090909089993</v>
      </c>
      <c r="L1453" s="3">
        <v>13.636363636364001</v>
      </c>
      <c r="M1453" s="3">
        <v>15.909090909091001</v>
      </c>
      <c r="N1453" s="3">
        <v>18.181818181817999</v>
      </c>
      <c r="O1453" s="3">
        <v>11.363636363635999</v>
      </c>
      <c r="P1453" s="3">
        <v>11.363636363635999</v>
      </c>
      <c r="Q1453" s="3">
        <v>11.363636363635999</v>
      </c>
      <c r="R1453" s="3">
        <v>6.8181818181820004</v>
      </c>
      <c r="S1453" s="3">
        <v>2.2727272727269998</v>
      </c>
      <c r="T1453" s="14">
        <v>0</v>
      </c>
    </row>
    <row r="1454" spans="3:20" ht="24" x14ac:dyDescent="0.2">
      <c r="C1454" s="90"/>
      <c r="D1454" s="87"/>
      <c r="E1454" s="1" t="s">
        <v>81</v>
      </c>
      <c r="F1454" s="2"/>
      <c r="G1454" s="59">
        <v>99</v>
      </c>
      <c r="H1454" s="71" t="str">
        <f t="shared" ref="H1454:H1517" si="33">IF(G1454&lt;49,"*"," ")</f>
        <v xml:space="preserve"> </v>
      </c>
      <c r="I1454" s="11">
        <v>1.010101010101</v>
      </c>
      <c r="J1454" s="3">
        <v>2.0202020202019999</v>
      </c>
      <c r="K1454" s="3">
        <v>14.141414141414</v>
      </c>
      <c r="L1454" s="3">
        <v>21.212121212121001</v>
      </c>
      <c r="M1454" s="3">
        <v>16.161616161615999</v>
      </c>
      <c r="N1454" s="3">
        <v>18.181818181817999</v>
      </c>
      <c r="O1454" s="3">
        <v>12.121212121212</v>
      </c>
      <c r="P1454" s="3">
        <v>5.0505050505050004</v>
      </c>
      <c r="Q1454" s="3">
        <v>2.0202020202019999</v>
      </c>
      <c r="R1454" s="3">
        <v>4.0404040404039998</v>
      </c>
      <c r="S1454" s="3">
        <v>1.010101010101</v>
      </c>
      <c r="T1454" s="8">
        <v>3.0303030303030001</v>
      </c>
    </row>
    <row r="1455" spans="3:20" ht="24" x14ac:dyDescent="0.2">
      <c r="C1455" s="90"/>
      <c r="D1455" s="87"/>
      <c r="E1455" s="1" t="s">
        <v>82</v>
      </c>
      <c r="F1455" s="2"/>
      <c r="G1455" s="59">
        <v>128</v>
      </c>
      <c r="H1455" s="71" t="str">
        <f t="shared" si="33"/>
        <v xml:space="preserve"> </v>
      </c>
      <c r="I1455" s="11">
        <v>0.78125</v>
      </c>
      <c r="J1455" s="3">
        <v>3.90625</v>
      </c>
      <c r="K1455" s="3">
        <v>12.5</v>
      </c>
      <c r="L1455" s="3">
        <v>14.0625</v>
      </c>
      <c r="M1455" s="3">
        <v>21.09375</v>
      </c>
      <c r="N1455" s="3">
        <v>19.53125</v>
      </c>
      <c r="O1455" s="3">
        <v>12.5</v>
      </c>
      <c r="P1455" s="3">
        <v>9.375</v>
      </c>
      <c r="Q1455" s="3">
        <v>0.78125</v>
      </c>
      <c r="R1455" s="3">
        <v>0.78125</v>
      </c>
      <c r="S1455" s="3">
        <v>1.5625</v>
      </c>
      <c r="T1455" s="8">
        <v>3.125</v>
      </c>
    </row>
    <row r="1456" spans="3:20" x14ac:dyDescent="0.2">
      <c r="C1456" s="90"/>
      <c r="D1456" s="87"/>
      <c r="E1456" s="1" t="s">
        <v>83</v>
      </c>
      <c r="F1456" s="2"/>
      <c r="G1456" s="59">
        <v>47</v>
      </c>
      <c r="H1456" s="71" t="str">
        <f t="shared" si="33"/>
        <v>*</v>
      </c>
      <c r="I1456" s="26">
        <v>0</v>
      </c>
      <c r="J1456" s="3">
        <v>4.2553191489359996</v>
      </c>
      <c r="K1456" s="3">
        <v>14.893617021277</v>
      </c>
      <c r="L1456" s="3">
        <v>23.404255319149001</v>
      </c>
      <c r="M1456" s="3">
        <v>6.3829787234040003</v>
      </c>
      <c r="N1456" s="3">
        <v>6.3829787234040003</v>
      </c>
      <c r="O1456" s="3">
        <v>14.893617021277</v>
      </c>
      <c r="P1456" s="3">
        <v>12.765957446809001</v>
      </c>
      <c r="Q1456" s="3">
        <v>10.638297872340001</v>
      </c>
      <c r="R1456" s="3">
        <v>4.2553191489359996</v>
      </c>
      <c r="S1456" s="3">
        <v>2.1276595744679998</v>
      </c>
      <c r="T1456" s="14">
        <v>0</v>
      </c>
    </row>
    <row r="1457" spans="3:20" ht="24" x14ac:dyDescent="0.2">
      <c r="C1457" s="90"/>
      <c r="D1457" s="87"/>
      <c r="E1457" s="1" t="s">
        <v>84</v>
      </c>
      <c r="F1457" s="2"/>
      <c r="G1457" s="59">
        <v>151</v>
      </c>
      <c r="H1457" s="71" t="str">
        <f t="shared" si="33"/>
        <v xml:space="preserve"> </v>
      </c>
      <c r="I1457" s="11">
        <v>1.324503311258</v>
      </c>
      <c r="J1457" s="3">
        <v>1.324503311258</v>
      </c>
      <c r="K1457" s="3">
        <v>6.622516556291</v>
      </c>
      <c r="L1457" s="3">
        <v>11.258278145695</v>
      </c>
      <c r="M1457" s="3">
        <v>17.880794701987</v>
      </c>
      <c r="N1457" s="3">
        <v>23.178807947020001</v>
      </c>
      <c r="O1457" s="3">
        <v>18.543046357615999</v>
      </c>
      <c r="P1457" s="3">
        <v>12.582781456954001</v>
      </c>
      <c r="Q1457" s="3">
        <v>2.6490066225170001</v>
      </c>
      <c r="R1457" s="3">
        <v>1.324503311258</v>
      </c>
      <c r="S1457" s="3">
        <v>1.9867549668869999</v>
      </c>
      <c r="T1457" s="8">
        <v>1.324503311258</v>
      </c>
    </row>
    <row r="1458" spans="3:20" ht="24" x14ac:dyDescent="0.2">
      <c r="C1458" s="90"/>
      <c r="D1458" s="87"/>
      <c r="E1458" s="1" t="s">
        <v>85</v>
      </c>
      <c r="F1458" s="2"/>
      <c r="G1458" s="59">
        <v>60</v>
      </c>
      <c r="H1458" s="71" t="str">
        <f t="shared" si="33"/>
        <v xml:space="preserve"> </v>
      </c>
      <c r="I1458" s="11">
        <v>5</v>
      </c>
      <c r="J1458" s="3">
        <v>10</v>
      </c>
      <c r="K1458" s="3">
        <v>11.666666666667</v>
      </c>
      <c r="L1458" s="3">
        <v>13.333333333333</v>
      </c>
      <c r="M1458" s="3">
        <v>21.666666666666998</v>
      </c>
      <c r="N1458" s="3">
        <v>20</v>
      </c>
      <c r="O1458" s="3">
        <v>13.333333333333</v>
      </c>
      <c r="P1458" s="7">
        <v>0</v>
      </c>
      <c r="Q1458" s="7">
        <v>0</v>
      </c>
      <c r="R1458" s="3">
        <v>1.666666666667</v>
      </c>
      <c r="S1458" s="3">
        <v>3.333333333333</v>
      </c>
      <c r="T1458" s="14">
        <v>0</v>
      </c>
    </row>
    <row r="1459" spans="3:20" x14ac:dyDescent="0.2">
      <c r="C1459" s="90"/>
      <c r="D1459" s="87"/>
      <c r="E1459" s="1" t="s">
        <v>32</v>
      </c>
      <c r="F1459" s="2"/>
      <c r="G1459" s="59">
        <v>49</v>
      </c>
      <c r="H1459" s="71" t="s">
        <v>673</v>
      </c>
      <c r="I1459" s="26">
        <v>0</v>
      </c>
      <c r="J1459" s="3">
        <v>6.1224489795919999</v>
      </c>
      <c r="K1459" s="3">
        <v>16.326530612245001</v>
      </c>
      <c r="L1459" s="3">
        <v>14.285714285714</v>
      </c>
      <c r="M1459" s="3">
        <v>16.326530612245001</v>
      </c>
      <c r="N1459" s="3">
        <v>16.326530612245001</v>
      </c>
      <c r="O1459" s="3">
        <v>12.244897959184</v>
      </c>
      <c r="P1459" s="3">
        <v>10.204081632653001</v>
      </c>
      <c r="Q1459" s="3">
        <v>2.040816326531</v>
      </c>
      <c r="R1459" s="3">
        <v>2.040816326531</v>
      </c>
      <c r="S1459" s="3">
        <v>2.040816326531</v>
      </c>
      <c r="T1459" s="8">
        <v>2.040816326531</v>
      </c>
    </row>
    <row r="1460" spans="3:20" ht="24" x14ac:dyDescent="0.2">
      <c r="C1460" s="90"/>
      <c r="D1460" s="87"/>
      <c r="E1460" s="1" t="s">
        <v>86</v>
      </c>
      <c r="F1460" s="2"/>
      <c r="G1460" s="59">
        <v>1336</v>
      </c>
      <c r="H1460" s="71" t="str">
        <f t="shared" si="33"/>
        <v xml:space="preserve"> </v>
      </c>
      <c r="I1460" s="11">
        <v>1.5718562874249999</v>
      </c>
      <c r="J1460" s="3">
        <v>5.4640718562870001</v>
      </c>
      <c r="K1460" s="3">
        <v>12.350299401198001</v>
      </c>
      <c r="L1460" s="3">
        <v>16.991017964072</v>
      </c>
      <c r="M1460" s="3">
        <v>18.413173652695001</v>
      </c>
      <c r="N1460" s="3">
        <v>15.643712574849999</v>
      </c>
      <c r="O1460" s="3">
        <v>13.323353293413</v>
      </c>
      <c r="P1460" s="3">
        <v>7.6347305389219997</v>
      </c>
      <c r="Q1460" s="3">
        <v>2.6197604790420002</v>
      </c>
      <c r="R1460" s="3">
        <v>2.3203592814370002</v>
      </c>
      <c r="S1460" s="3">
        <v>1.721556886228</v>
      </c>
      <c r="T1460" s="8">
        <v>1.946107784431</v>
      </c>
    </row>
    <row r="1461" spans="3:20" ht="24" x14ac:dyDescent="0.2">
      <c r="C1461" s="90"/>
      <c r="D1461" s="87"/>
      <c r="E1461" s="1" t="s">
        <v>87</v>
      </c>
      <c r="F1461" s="2"/>
      <c r="G1461" s="59">
        <v>311</v>
      </c>
      <c r="H1461" s="71" t="str">
        <f t="shared" si="33"/>
        <v xml:space="preserve"> </v>
      </c>
      <c r="I1461" s="11">
        <v>2.5723472668810001</v>
      </c>
      <c r="J1461" s="3">
        <v>6.1093247588419999</v>
      </c>
      <c r="K1461" s="3">
        <v>10.932475884244001</v>
      </c>
      <c r="L1461" s="3">
        <v>20.257234726688001</v>
      </c>
      <c r="M1461" s="3">
        <v>14.147909967845999</v>
      </c>
      <c r="N1461" s="3">
        <v>12.861736334405</v>
      </c>
      <c r="O1461" s="3">
        <v>14.790996784566</v>
      </c>
      <c r="P1461" s="3">
        <v>10.932475884244001</v>
      </c>
      <c r="Q1461" s="3">
        <v>2.250803858521</v>
      </c>
      <c r="R1461" s="3">
        <v>2.250803858521</v>
      </c>
      <c r="S1461" s="3">
        <v>1.6077170418010001</v>
      </c>
      <c r="T1461" s="8">
        <v>1.2861736334410001</v>
      </c>
    </row>
    <row r="1462" spans="3:20" ht="24" x14ac:dyDescent="0.2">
      <c r="C1462" s="90"/>
      <c r="D1462" s="87"/>
      <c r="E1462" s="1" t="s">
        <v>88</v>
      </c>
      <c r="F1462" s="2"/>
      <c r="G1462" s="59">
        <v>620</v>
      </c>
      <c r="H1462" s="71" t="str">
        <f t="shared" si="33"/>
        <v xml:space="preserve"> </v>
      </c>
      <c r="I1462" s="11">
        <v>2.4193548387099999</v>
      </c>
      <c r="J1462" s="3">
        <v>12.258064516129</v>
      </c>
      <c r="K1462" s="3">
        <v>16.612903225806001</v>
      </c>
      <c r="L1462" s="3">
        <v>15.806451612903</v>
      </c>
      <c r="M1462" s="3">
        <v>17.903225806451999</v>
      </c>
      <c r="N1462" s="3">
        <v>10.483870967742</v>
      </c>
      <c r="O1462" s="3">
        <v>10</v>
      </c>
      <c r="P1462" s="3">
        <v>7.9032258064520002</v>
      </c>
      <c r="Q1462" s="3">
        <v>0.967741935484</v>
      </c>
      <c r="R1462" s="3">
        <v>1.2903225806450001</v>
      </c>
      <c r="S1462" s="3">
        <v>2.2580645161290001</v>
      </c>
      <c r="T1462" s="8">
        <v>2.0967741935480002</v>
      </c>
    </row>
    <row r="1463" spans="3:20" x14ac:dyDescent="0.2">
      <c r="C1463" s="90"/>
      <c r="D1463" s="87"/>
      <c r="E1463" s="1" t="s">
        <v>22</v>
      </c>
      <c r="F1463" s="2"/>
      <c r="G1463" s="59">
        <v>168</v>
      </c>
      <c r="H1463" s="71" t="str">
        <f t="shared" si="33"/>
        <v xml:space="preserve"> </v>
      </c>
      <c r="I1463" s="11">
        <v>4.7619047619049999</v>
      </c>
      <c r="J1463" s="3">
        <v>10.714285714286</v>
      </c>
      <c r="K1463" s="3">
        <v>20.238095238094999</v>
      </c>
      <c r="L1463" s="3">
        <v>13.690476190476</v>
      </c>
      <c r="M1463" s="3">
        <v>14.285714285714</v>
      </c>
      <c r="N1463" s="3">
        <v>8.333333333333</v>
      </c>
      <c r="O1463" s="3">
        <v>4.7619047619049999</v>
      </c>
      <c r="P1463" s="3">
        <v>5.3571428571429998</v>
      </c>
      <c r="Q1463" s="3">
        <v>1.190476190476</v>
      </c>
      <c r="R1463" s="3">
        <v>1.190476190476</v>
      </c>
      <c r="S1463" s="3">
        <v>2.3809523809519999</v>
      </c>
      <c r="T1463" s="8">
        <v>13.095238095238001</v>
      </c>
    </row>
    <row r="1464" spans="3:20" ht="24" x14ac:dyDescent="0.2">
      <c r="C1464" s="91" t="s">
        <v>89</v>
      </c>
      <c r="D1464" s="86" t="s">
        <v>17</v>
      </c>
      <c r="E1464" s="6" t="s">
        <v>90</v>
      </c>
      <c r="F1464" s="5"/>
      <c r="G1464" s="58">
        <v>166</v>
      </c>
      <c r="H1464" s="70" t="str">
        <f t="shared" si="33"/>
        <v xml:space="preserve"> </v>
      </c>
      <c r="I1464" s="12">
        <v>1.204819277108</v>
      </c>
      <c r="J1464" s="4">
        <v>3.0120481927710001</v>
      </c>
      <c r="K1464" s="4">
        <v>13.855421686747</v>
      </c>
      <c r="L1464" s="4">
        <v>18.072289156627001</v>
      </c>
      <c r="M1464" s="4">
        <v>15.060240963855</v>
      </c>
      <c r="N1464" s="4">
        <v>13.855421686747</v>
      </c>
      <c r="O1464" s="4">
        <v>18.072289156627001</v>
      </c>
      <c r="P1464" s="4">
        <v>7.8313253012050001</v>
      </c>
      <c r="Q1464" s="4">
        <v>3.0120481927710001</v>
      </c>
      <c r="R1464" s="4">
        <v>1.8072289156629999</v>
      </c>
      <c r="S1464" s="4">
        <v>2.409638554217</v>
      </c>
      <c r="T1464" s="13">
        <v>1.8072289156629999</v>
      </c>
    </row>
    <row r="1465" spans="3:20" ht="48" x14ac:dyDescent="0.2">
      <c r="C1465" s="90"/>
      <c r="D1465" s="87"/>
      <c r="E1465" s="1" t="s">
        <v>91</v>
      </c>
      <c r="F1465" s="2"/>
      <c r="G1465" s="59">
        <v>97</v>
      </c>
      <c r="H1465" s="71" t="str">
        <f t="shared" si="33"/>
        <v xml:space="preserve"> </v>
      </c>
      <c r="I1465" s="11">
        <v>1.0309278350519999</v>
      </c>
      <c r="J1465" s="3">
        <v>5.1546391752579996</v>
      </c>
      <c r="K1465" s="3">
        <v>11.340206185567</v>
      </c>
      <c r="L1465" s="3">
        <v>20.618556701031</v>
      </c>
      <c r="M1465" s="3">
        <v>22.680412371134</v>
      </c>
      <c r="N1465" s="3">
        <v>11.340206185567</v>
      </c>
      <c r="O1465" s="3">
        <v>13.40206185567</v>
      </c>
      <c r="P1465" s="3">
        <v>7.2164948453609998</v>
      </c>
      <c r="Q1465" s="3">
        <v>1.0309278350519999</v>
      </c>
      <c r="R1465" s="3">
        <v>2.0618556701030002</v>
      </c>
      <c r="S1465" s="3">
        <v>2.0618556701030002</v>
      </c>
      <c r="T1465" s="8">
        <v>2.0618556701030002</v>
      </c>
    </row>
    <row r="1466" spans="3:20" ht="36" x14ac:dyDescent="0.2">
      <c r="C1466" s="90"/>
      <c r="D1466" s="87"/>
      <c r="E1466" s="1" t="s">
        <v>92</v>
      </c>
      <c r="F1466" s="2"/>
      <c r="G1466" s="59">
        <v>88</v>
      </c>
      <c r="H1466" s="71" t="str">
        <f t="shared" si="33"/>
        <v xml:space="preserve"> </v>
      </c>
      <c r="I1466" s="11">
        <v>1.136363636364</v>
      </c>
      <c r="J1466" s="3">
        <v>1.136363636364</v>
      </c>
      <c r="K1466" s="3">
        <v>6.8181818181820004</v>
      </c>
      <c r="L1466" s="3">
        <v>12.5</v>
      </c>
      <c r="M1466" s="3">
        <v>28.409090909090999</v>
      </c>
      <c r="N1466" s="3">
        <v>17.045454545455001</v>
      </c>
      <c r="O1466" s="3">
        <v>15.909090909091001</v>
      </c>
      <c r="P1466" s="3">
        <v>11.363636363635999</v>
      </c>
      <c r="Q1466" s="3">
        <v>3.4090909090910002</v>
      </c>
      <c r="R1466" s="7">
        <v>0</v>
      </c>
      <c r="S1466" s="3">
        <v>2.2727272727269998</v>
      </c>
      <c r="T1466" s="14">
        <v>0</v>
      </c>
    </row>
    <row r="1467" spans="3:20" ht="48" x14ac:dyDescent="0.2">
      <c r="C1467" s="90"/>
      <c r="D1467" s="87"/>
      <c r="E1467" s="1" t="s">
        <v>93</v>
      </c>
      <c r="F1467" s="2"/>
      <c r="G1467" s="59">
        <v>157</v>
      </c>
      <c r="H1467" s="71" t="str">
        <f t="shared" si="33"/>
        <v xml:space="preserve"> </v>
      </c>
      <c r="I1467" s="11">
        <v>1.2738853503180001</v>
      </c>
      <c r="J1467" s="3">
        <v>4.4585987261150004</v>
      </c>
      <c r="K1467" s="3">
        <v>16.560509554140001</v>
      </c>
      <c r="L1467" s="3">
        <v>15.923566878980999</v>
      </c>
      <c r="M1467" s="3">
        <v>14.649681528662001</v>
      </c>
      <c r="N1467" s="3">
        <v>14.012738853503</v>
      </c>
      <c r="O1467" s="3">
        <v>11.464968152866</v>
      </c>
      <c r="P1467" s="3">
        <v>9.5541401273889992</v>
      </c>
      <c r="Q1467" s="3">
        <v>4.4585987261150004</v>
      </c>
      <c r="R1467" s="3">
        <v>1.9108280254779999</v>
      </c>
      <c r="S1467" s="3">
        <v>1.2738853503180001</v>
      </c>
      <c r="T1467" s="8">
        <v>4.4585987261150004</v>
      </c>
    </row>
    <row r="1468" spans="3:20" x14ac:dyDescent="0.2">
      <c r="C1468" s="90"/>
      <c r="D1468" s="87"/>
      <c r="E1468" s="1" t="s">
        <v>94</v>
      </c>
      <c r="F1468" s="2"/>
      <c r="G1468" s="59">
        <v>9</v>
      </c>
      <c r="H1468" s="71" t="str">
        <f t="shared" si="33"/>
        <v>*</v>
      </c>
      <c r="I1468" s="26">
        <v>0</v>
      </c>
      <c r="J1468" s="3">
        <v>11.111111111111001</v>
      </c>
      <c r="K1468" s="7">
        <v>0</v>
      </c>
      <c r="L1468" s="7">
        <v>0</v>
      </c>
      <c r="M1468" s="3">
        <v>22.222222222222001</v>
      </c>
      <c r="N1468" s="3">
        <v>11.111111111111001</v>
      </c>
      <c r="O1468" s="3">
        <v>11.111111111111001</v>
      </c>
      <c r="P1468" s="3">
        <v>11.111111111111001</v>
      </c>
      <c r="Q1468" s="3">
        <v>22.222222222222001</v>
      </c>
      <c r="R1468" s="7">
        <v>0</v>
      </c>
      <c r="S1468" s="3">
        <v>11.111111111111001</v>
      </c>
      <c r="T1468" s="14">
        <v>0</v>
      </c>
    </row>
    <row r="1469" spans="3:20" x14ac:dyDescent="0.2">
      <c r="C1469" s="90"/>
      <c r="D1469" s="87"/>
      <c r="E1469" s="1" t="s">
        <v>95</v>
      </c>
      <c r="F1469" s="2"/>
      <c r="G1469" s="59">
        <v>5</v>
      </c>
      <c r="H1469" s="71" t="str">
        <f t="shared" si="33"/>
        <v>*</v>
      </c>
      <c r="I1469" s="26">
        <v>0</v>
      </c>
      <c r="J1469" s="7">
        <v>0</v>
      </c>
      <c r="K1469" s="7">
        <v>0</v>
      </c>
      <c r="L1469" s="7">
        <v>0</v>
      </c>
      <c r="M1469" s="3">
        <v>20</v>
      </c>
      <c r="N1469" s="7">
        <v>0</v>
      </c>
      <c r="O1469" s="3">
        <v>20</v>
      </c>
      <c r="P1469" s="3">
        <v>20</v>
      </c>
      <c r="Q1469" s="7">
        <v>0</v>
      </c>
      <c r="R1469" s="3">
        <v>20</v>
      </c>
      <c r="S1469" s="3">
        <v>20</v>
      </c>
      <c r="T1469" s="14">
        <v>0</v>
      </c>
    </row>
    <row r="1470" spans="3:20" x14ac:dyDescent="0.2">
      <c r="C1470" s="90"/>
      <c r="D1470" s="87"/>
      <c r="E1470" s="1" t="s">
        <v>32</v>
      </c>
      <c r="F1470" s="2"/>
      <c r="G1470" s="59">
        <v>41</v>
      </c>
      <c r="H1470" s="71" t="str">
        <f t="shared" si="33"/>
        <v>*</v>
      </c>
      <c r="I1470" s="11">
        <v>2.4390243902440001</v>
      </c>
      <c r="J1470" s="3">
        <v>9.7560975609760003</v>
      </c>
      <c r="K1470" s="3">
        <v>2.4390243902440001</v>
      </c>
      <c r="L1470" s="3">
        <v>12.195121951220001</v>
      </c>
      <c r="M1470" s="3">
        <v>31.707317073171001</v>
      </c>
      <c r="N1470" s="3">
        <v>9.7560975609760003</v>
      </c>
      <c r="O1470" s="3">
        <v>12.195121951220001</v>
      </c>
      <c r="P1470" s="3">
        <v>9.7560975609760003</v>
      </c>
      <c r="Q1470" s="3">
        <v>2.4390243902440001</v>
      </c>
      <c r="R1470" s="7">
        <v>0</v>
      </c>
      <c r="S1470" s="3">
        <v>7.3170731707319998</v>
      </c>
      <c r="T1470" s="14">
        <v>0</v>
      </c>
    </row>
    <row r="1471" spans="3:20" ht="24" x14ac:dyDescent="0.2">
      <c r="C1471" s="90"/>
      <c r="D1471" s="87"/>
      <c r="E1471" s="1" t="s">
        <v>96</v>
      </c>
      <c r="F1471" s="2"/>
      <c r="G1471" s="59">
        <v>455</v>
      </c>
      <c r="H1471" s="71" t="str">
        <f t="shared" si="33"/>
        <v xml:space="preserve"> </v>
      </c>
      <c r="I1471" s="11">
        <v>1.098901098901</v>
      </c>
      <c r="J1471" s="3">
        <v>4.8351648351650001</v>
      </c>
      <c r="K1471" s="3">
        <v>12.527472527473</v>
      </c>
      <c r="L1471" s="3">
        <v>16.263736263736</v>
      </c>
      <c r="M1471" s="3">
        <v>19.560439560439999</v>
      </c>
      <c r="N1471" s="3">
        <v>14.285714285714</v>
      </c>
      <c r="O1471" s="3">
        <v>13.846153846153999</v>
      </c>
      <c r="P1471" s="3">
        <v>8.5714285714289993</v>
      </c>
      <c r="Q1471" s="3">
        <v>3.2967032967029999</v>
      </c>
      <c r="R1471" s="3">
        <v>1.758241758242</v>
      </c>
      <c r="S1471" s="3">
        <v>1.758241758242</v>
      </c>
      <c r="T1471" s="8">
        <v>2.1978021978019999</v>
      </c>
    </row>
    <row r="1472" spans="3:20" ht="24" x14ac:dyDescent="0.2">
      <c r="C1472" s="90"/>
      <c r="D1472" s="87"/>
      <c r="E1472" s="1" t="s">
        <v>87</v>
      </c>
      <c r="F1472" s="2"/>
      <c r="G1472" s="59">
        <v>623</v>
      </c>
      <c r="H1472" s="71" t="str">
        <f t="shared" si="33"/>
        <v xml:space="preserve"> </v>
      </c>
      <c r="I1472" s="11">
        <v>1.4446227929369999</v>
      </c>
      <c r="J1472" s="3">
        <v>5.9390048154089996</v>
      </c>
      <c r="K1472" s="3">
        <v>10.754414125201</v>
      </c>
      <c r="L1472" s="3">
        <v>14.606741573034</v>
      </c>
      <c r="M1472" s="3">
        <v>17.495987158908999</v>
      </c>
      <c r="N1472" s="3">
        <v>16.051364365971001</v>
      </c>
      <c r="O1472" s="3">
        <v>14.927768860353</v>
      </c>
      <c r="P1472" s="3">
        <v>11.556982343499</v>
      </c>
      <c r="Q1472" s="3">
        <v>2.2471910112360001</v>
      </c>
      <c r="R1472" s="3">
        <v>2.728731942215</v>
      </c>
      <c r="S1472" s="3">
        <v>1.605136436597</v>
      </c>
      <c r="T1472" s="8">
        <v>0.64205457463899995</v>
      </c>
    </row>
    <row r="1473" spans="3:20" ht="24" x14ac:dyDescent="0.2">
      <c r="C1473" s="90"/>
      <c r="D1473" s="87"/>
      <c r="E1473" s="1" t="s">
        <v>88</v>
      </c>
      <c r="F1473" s="2"/>
      <c r="G1473" s="59">
        <v>1112</v>
      </c>
      <c r="H1473" s="71" t="str">
        <f t="shared" si="33"/>
        <v xml:space="preserve"> </v>
      </c>
      <c r="I1473" s="11">
        <v>2.2482014388490001</v>
      </c>
      <c r="J1473" s="3">
        <v>9.1726618705039993</v>
      </c>
      <c r="K1473" s="3">
        <v>15.647482014388</v>
      </c>
      <c r="L1473" s="3">
        <v>18.255395683452999</v>
      </c>
      <c r="M1473" s="3">
        <v>16.636690647481998</v>
      </c>
      <c r="N1473" s="3">
        <v>12.320143884892</v>
      </c>
      <c r="O1473" s="3">
        <v>11.241007194245</v>
      </c>
      <c r="P1473" s="3">
        <v>6.2949640287769997</v>
      </c>
      <c r="Q1473" s="3">
        <v>1.438848920863</v>
      </c>
      <c r="R1473" s="3">
        <v>1.9784172661870001</v>
      </c>
      <c r="S1473" s="3">
        <v>2.1582733812949999</v>
      </c>
      <c r="T1473" s="8">
        <v>2.6079136690650002</v>
      </c>
    </row>
    <row r="1474" spans="3:20" x14ac:dyDescent="0.2">
      <c r="C1474" s="90"/>
      <c r="D1474" s="87"/>
      <c r="E1474" s="1" t="s">
        <v>22</v>
      </c>
      <c r="F1474" s="2"/>
      <c r="G1474" s="59">
        <v>245</v>
      </c>
      <c r="H1474" s="71" t="str">
        <f t="shared" si="33"/>
        <v xml:space="preserve"> </v>
      </c>
      <c r="I1474" s="11">
        <v>5.3061224489800001</v>
      </c>
      <c r="J1474" s="3">
        <v>10.204081632653001</v>
      </c>
      <c r="K1474" s="3">
        <v>15.510204081633001</v>
      </c>
      <c r="L1474" s="3">
        <v>17.551020408163001</v>
      </c>
      <c r="M1474" s="3">
        <v>17.142857142857</v>
      </c>
      <c r="N1474" s="3">
        <v>10.612244897959</v>
      </c>
      <c r="O1474" s="3">
        <v>5.3061224489800001</v>
      </c>
      <c r="P1474" s="3">
        <v>5.3061224489800001</v>
      </c>
      <c r="Q1474" s="3">
        <v>2.040816326531</v>
      </c>
      <c r="R1474" s="3">
        <v>0.408163265306</v>
      </c>
      <c r="S1474" s="3">
        <v>1.632653061224</v>
      </c>
      <c r="T1474" s="8">
        <v>8.9795918367350005</v>
      </c>
    </row>
    <row r="1475" spans="3:20" x14ac:dyDescent="0.2">
      <c r="C1475" s="91" t="s">
        <v>97</v>
      </c>
      <c r="D1475" s="86" t="s">
        <v>17</v>
      </c>
      <c r="E1475" s="6" t="s">
        <v>98</v>
      </c>
      <c r="F1475" s="5"/>
      <c r="G1475" s="58">
        <v>83</v>
      </c>
      <c r="H1475" s="70" t="str">
        <f t="shared" si="33"/>
        <v xml:space="preserve"> </v>
      </c>
      <c r="I1475" s="45">
        <v>0</v>
      </c>
      <c r="J1475" s="4">
        <v>4.819277108434</v>
      </c>
      <c r="K1475" s="4">
        <v>4.819277108434</v>
      </c>
      <c r="L1475" s="4">
        <v>13.253012048193</v>
      </c>
      <c r="M1475" s="4">
        <v>18.072289156627001</v>
      </c>
      <c r="N1475" s="4">
        <v>14.457831325300999</v>
      </c>
      <c r="O1475" s="4">
        <v>16.867469879518001</v>
      </c>
      <c r="P1475" s="4">
        <v>16.867469879518001</v>
      </c>
      <c r="Q1475" s="4">
        <v>2.409638554217</v>
      </c>
      <c r="R1475" s="4">
        <v>3.6144578313250002</v>
      </c>
      <c r="S1475" s="4">
        <v>1.204819277108</v>
      </c>
      <c r="T1475" s="13">
        <v>3.6144578313250002</v>
      </c>
    </row>
    <row r="1476" spans="3:20" x14ac:dyDescent="0.2">
      <c r="C1476" s="90"/>
      <c r="D1476" s="87"/>
      <c r="E1476" s="1" t="s">
        <v>99</v>
      </c>
      <c r="F1476" s="2"/>
      <c r="G1476" s="59">
        <v>401</v>
      </c>
      <c r="H1476" s="71" t="str">
        <f t="shared" si="33"/>
        <v xml:space="preserve"> </v>
      </c>
      <c r="I1476" s="11">
        <v>0.99750623441399999</v>
      </c>
      <c r="J1476" s="3">
        <v>6.4837905236909998</v>
      </c>
      <c r="K1476" s="3">
        <v>11.720698254364001</v>
      </c>
      <c r="L1476" s="3">
        <v>17.456359102244001</v>
      </c>
      <c r="M1476" s="3">
        <v>18.703241895262</v>
      </c>
      <c r="N1476" s="3">
        <v>14.962593516208999</v>
      </c>
      <c r="O1476" s="3">
        <v>15.211970074812999</v>
      </c>
      <c r="P1476" s="3">
        <v>8.9775561097260006</v>
      </c>
      <c r="Q1476" s="3">
        <v>1.4962593516210001</v>
      </c>
      <c r="R1476" s="3">
        <v>2.743142144638</v>
      </c>
      <c r="S1476" s="3">
        <v>0.498753117207</v>
      </c>
      <c r="T1476" s="8">
        <v>0.74812967581000001</v>
      </c>
    </row>
    <row r="1477" spans="3:20" x14ac:dyDescent="0.2">
      <c r="C1477" s="90"/>
      <c r="D1477" s="87"/>
      <c r="E1477" s="1" t="s">
        <v>100</v>
      </c>
      <c r="F1477" s="2"/>
      <c r="G1477" s="59">
        <v>686</v>
      </c>
      <c r="H1477" s="71" t="str">
        <f t="shared" si="33"/>
        <v xml:space="preserve"> </v>
      </c>
      <c r="I1477" s="11">
        <v>1.895043731778</v>
      </c>
      <c r="J1477" s="3">
        <v>5.9766763848400002</v>
      </c>
      <c r="K1477" s="3">
        <v>12.390670553935999</v>
      </c>
      <c r="L1477" s="3">
        <v>17.201166180758001</v>
      </c>
      <c r="M1477" s="3">
        <v>18.075801749271001</v>
      </c>
      <c r="N1477" s="3">
        <v>15.160349854227</v>
      </c>
      <c r="O1477" s="3">
        <v>12.827988338192</v>
      </c>
      <c r="P1477" s="3">
        <v>7.1428571428570002</v>
      </c>
      <c r="Q1477" s="3">
        <v>3.206997084548</v>
      </c>
      <c r="R1477" s="3">
        <v>2.3323615160350002</v>
      </c>
      <c r="S1477" s="3">
        <v>2.1865889212830001</v>
      </c>
      <c r="T1477" s="8">
        <v>1.603498542274</v>
      </c>
    </row>
    <row r="1478" spans="3:20" x14ac:dyDescent="0.2">
      <c r="C1478" s="90"/>
      <c r="D1478" s="87"/>
      <c r="E1478" s="1" t="s">
        <v>101</v>
      </c>
      <c r="F1478" s="2"/>
      <c r="G1478" s="59">
        <v>1118</v>
      </c>
      <c r="H1478" s="71" t="str">
        <f t="shared" si="33"/>
        <v xml:space="preserve"> </v>
      </c>
      <c r="I1478" s="11">
        <v>2.504472271914</v>
      </c>
      <c r="J1478" s="3">
        <v>9.0339892665469996</v>
      </c>
      <c r="K1478" s="3">
        <v>15.742397137746</v>
      </c>
      <c r="L1478" s="3">
        <v>16.994633273702998</v>
      </c>
      <c r="M1478" s="3">
        <v>16.905187835420001</v>
      </c>
      <c r="N1478" s="3">
        <v>12.16457960644</v>
      </c>
      <c r="O1478" s="3">
        <v>11.180679785331</v>
      </c>
      <c r="P1478" s="3">
        <v>7.7817531305900003</v>
      </c>
      <c r="Q1478" s="3">
        <v>1.520572450805</v>
      </c>
      <c r="R1478" s="3">
        <v>1.4311270125219999</v>
      </c>
      <c r="S1478" s="3">
        <v>2.1466905187840002</v>
      </c>
      <c r="T1478" s="8">
        <v>2.5939177101970001</v>
      </c>
    </row>
    <row r="1479" spans="3:20" x14ac:dyDescent="0.2">
      <c r="C1479" s="90"/>
      <c r="D1479" s="87"/>
      <c r="E1479" s="1" t="s">
        <v>22</v>
      </c>
      <c r="F1479" s="2"/>
      <c r="G1479" s="59">
        <v>147</v>
      </c>
      <c r="H1479" s="71" t="str">
        <f t="shared" si="33"/>
        <v xml:space="preserve"> </v>
      </c>
      <c r="I1479" s="11">
        <v>4.7619047619049999</v>
      </c>
      <c r="J1479" s="3">
        <v>9.5238095238099998</v>
      </c>
      <c r="K1479" s="3">
        <v>16.326530612245001</v>
      </c>
      <c r="L1479" s="3">
        <v>14.965986394558</v>
      </c>
      <c r="M1479" s="3">
        <v>14.965986394558</v>
      </c>
      <c r="N1479" s="3">
        <v>10.884353741497</v>
      </c>
      <c r="O1479" s="3">
        <v>4.0816326530609999</v>
      </c>
      <c r="P1479" s="3">
        <v>5.4421768707479998</v>
      </c>
      <c r="Q1479" s="3">
        <v>2.040816326531</v>
      </c>
      <c r="R1479" s="3">
        <v>1.360544217687</v>
      </c>
      <c r="S1479" s="3">
        <v>2.7210884353739999</v>
      </c>
      <c r="T1479" s="8">
        <v>12.925170068027001</v>
      </c>
    </row>
    <row r="1480" spans="3:20" x14ac:dyDescent="0.2">
      <c r="C1480" s="91" t="s">
        <v>102</v>
      </c>
      <c r="D1480" s="86" t="s">
        <v>17</v>
      </c>
      <c r="E1480" s="6" t="s">
        <v>103</v>
      </c>
      <c r="F1480" s="5"/>
      <c r="G1480" s="58">
        <v>562</v>
      </c>
      <c r="H1480" s="70" t="str">
        <f t="shared" si="33"/>
        <v xml:space="preserve"> </v>
      </c>
      <c r="I1480" s="12">
        <v>1.2455516014229999</v>
      </c>
      <c r="J1480" s="4">
        <v>4.448398576512</v>
      </c>
      <c r="K1480" s="4">
        <v>9.786476868327</v>
      </c>
      <c r="L1480" s="4">
        <v>12.277580071174</v>
      </c>
      <c r="M1480" s="4">
        <v>19.750889679715002</v>
      </c>
      <c r="N1480" s="4">
        <v>14.056939501779</v>
      </c>
      <c r="O1480" s="4">
        <v>15.836298932384</v>
      </c>
      <c r="P1480" s="4">
        <v>10.85409252669</v>
      </c>
      <c r="Q1480" s="4">
        <v>3.2028469750889998</v>
      </c>
      <c r="R1480" s="4">
        <v>4.448398576512</v>
      </c>
      <c r="S1480" s="4">
        <v>1.779359430605</v>
      </c>
      <c r="T1480" s="13">
        <v>2.3131672597859998</v>
      </c>
    </row>
    <row r="1481" spans="3:20" x14ac:dyDescent="0.2">
      <c r="C1481" s="90"/>
      <c r="D1481" s="87"/>
      <c r="E1481" s="1" t="s">
        <v>104</v>
      </c>
      <c r="F1481" s="2"/>
      <c r="G1481" s="59">
        <v>1221</v>
      </c>
      <c r="H1481" s="71" t="str">
        <f t="shared" si="33"/>
        <v xml:space="preserve"> </v>
      </c>
      <c r="I1481" s="11">
        <v>1.556101556102</v>
      </c>
      <c r="J1481" s="3">
        <v>6.1425061425059999</v>
      </c>
      <c r="K1481" s="3">
        <v>12.448812448811999</v>
      </c>
      <c r="L1481" s="3">
        <v>17.444717444717</v>
      </c>
      <c r="M1481" s="3">
        <v>18.099918099918</v>
      </c>
      <c r="N1481" s="3">
        <v>15.724815724816001</v>
      </c>
      <c r="O1481" s="3">
        <v>13.431613431613</v>
      </c>
      <c r="P1481" s="3">
        <v>8.3538083538080006</v>
      </c>
      <c r="Q1481" s="3">
        <v>2.0475020475019998</v>
      </c>
      <c r="R1481" s="3">
        <v>1.556101556102</v>
      </c>
      <c r="S1481" s="3">
        <v>1.3104013104009999</v>
      </c>
      <c r="T1481" s="8">
        <v>1.8837018837020001</v>
      </c>
    </row>
    <row r="1482" spans="3:20" x14ac:dyDescent="0.2">
      <c r="C1482" s="90"/>
      <c r="D1482" s="87"/>
      <c r="E1482" s="1" t="s">
        <v>105</v>
      </c>
      <c r="F1482" s="2"/>
      <c r="G1482" s="59">
        <v>430</v>
      </c>
      <c r="H1482" s="71" t="str">
        <f t="shared" si="33"/>
        <v xml:space="preserve"> </v>
      </c>
      <c r="I1482" s="11">
        <v>3.9534883720930001</v>
      </c>
      <c r="J1482" s="3">
        <v>13.023255813953</v>
      </c>
      <c r="K1482" s="3">
        <v>18.837209302325999</v>
      </c>
      <c r="L1482" s="3">
        <v>20.697674418605001</v>
      </c>
      <c r="M1482" s="3">
        <v>15.116279069767</v>
      </c>
      <c r="N1482" s="3">
        <v>8.3720930232559994</v>
      </c>
      <c r="O1482" s="3">
        <v>6.0465116279069999</v>
      </c>
      <c r="P1482" s="3">
        <v>5.1162790697669998</v>
      </c>
      <c r="Q1482" s="3">
        <v>1.3953488372089999</v>
      </c>
      <c r="R1482" s="3">
        <v>0.69767441860500001</v>
      </c>
      <c r="S1482" s="3">
        <v>3.720930232558</v>
      </c>
      <c r="T1482" s="8">
        <v>3.0232558139529999</v>
      </c>
    </row>
    <row r="1483" spans="3:20" x14ac:dyDescent="0.2">
      <c r="C1483" s="90"/>
      <c r="D1483" s="87"/>
      <c r="E1483" s="1" t="s">
        <v>106</v>
      </c>
      <c r="F1483" s="2"/>
      <c r="G1483" s="59">
        <v>63</v>
      </c>
      <c r="H1483" s="71" t="str">
        <f t="shared" si="33"/>
        <v xml:space="preserve"> </v>
      </c>
      <c r="I1483" s="11">
        <v>4.7619047619049999</v>
      </c>
      <c r="J1483" s="3">
        <v>25.396825396825001</v>
      </c>
      <c r="K1483" s="3">
        <v>23.809523809523998</v>
      </c>
      <c r="L1483" s="3">
        <v>14.285714285714</v>
      </c>
      <c r="M1483" s="3">
        <v>12.698412698413</v>
      </c>
      <c r="N1483" s="3">
        <v>6.3492063492059998</v>
      </c>
      <c r="O1483" s="3">
        <v>6.3492063492059998</v>
      </c>
      <c r="P1483" s="7">
        <v>0</v>
      </c>
      <c r="Q1483" s="7">
        <v>0</v>
      </c>
      <c r="R1483" s="7">
        <v>0</v>
      </c>
      <c r="S1483" s="3">
        <v>3.1746031746029999</v>
      </c>
      <c r="T1483" s="8">
        <v>3.1746031746029999</v>
      </c>
    </row>
    <row r="1484" spans="3:20" x14ac:dyDescent="0.2">
      <c r="C1484" s="90"/>
      <c r="D1484" s="87"/>
      <c r="E1484" s="1" t="s">
        <v>22</v>
      </c>
      <c r="F1484" s="2"/>
      <c r="G1484" s="59">
        <v>159</v>
      </c>
      <c r="H1484" s="71" t="str">
        <f t="shared" si="33"/>
        <v xml:space="preserve"> </v>
      </c>
      <c r="I1484" s="11">
        <v>3.7735849056599999</v>
      </c>
      <c r="J1484" s="3">
        <v>8.8050314465409993</v>
      </c>
      <c r="K1484" s="3">
        <v>20.754716981131999</v>
      </c>
      <c r="L1484" s="3">
        <v>19.496855345912</v>
      </c>
      <c r="M1484" s="3">
        <v>12.578616352200999</v>
      </c>
      <c r="N1484" s="3">
        <v>10.691823899371</v>
      </c>
      <c r="O1484" s="3">
        <v>6.9182389937110003</v>
      </c>
      <c r="P1484" s="3">
        <v>5.660377358491</v>
      </c>
      <c r="Q1484" s="3">
        <v>0.62893081761000003</v>
      </c>
      <c r="R1484" s="3">
        <v>0.62893081761000003</v>
      </c>
      <c r="S1484" s="3">
        <v>1.2578616352200001</v>
      </c>
      <c r="T1484" s="8">
        <v>8.8050314465409993</v>
      </c>
    </row>
    <row r="1485" spans="3:20" x14ac:dyDescent="0.2">
      <c r="C1485" s="90"/>
      <c r="D1485" s="87"/>
      <c r="E1485" s="1" t="s">
        <v>107</v>
      </c>
      <c r="F1485" s="2"/>
      <c r="G1485" s="59">
        <v>1783</v>
      </c>
      <c r="H1485" s="71" t="str">
        <f t="shared" si="33"/>
        <v xml:space="preserve"> </v>
      </c>
      <c r="I1485" s="11">
        <v>1.4582164890630001</v>
      </c>
      <c r="J1485" s="3">
        <v>5.6085249579359999</v>
      </c>
      <c r="K1485" s="3">
        <v>11.609646662928</v>
      </c>
      <c r="L1485" s="3">
        <v>15.816040381380001</v>
      </c>
      <c r="M1485" s="3">
        <v>18.620302860348001</v>
      </c>
      <c r="N1485" s="3">
        <v>15.199102636007</v>
      </c>
      <c r="O1485" s="3">
        <v>14.189568143578001</v>
      </c>
      <c r="P1485" s="3">
        <v>9.1418956814360008</v>
      </c>
      <c r="Q1485" s="3">
        <v>2.4116657319130002</v>
      </c>
      <c r="R1485" s="3">
        <v>2.4677509814919998</v>
      </c>
      <c r="S1485" s="3">
        <v>1.4582164890630001</v>
      </c>
      <c r="T1485" s="8">
        <v>2.0190689848569998</v>
      </c>
    </row>
    <row r="1486" spans="3:20" x14ac:dyDescent="0.2">
      <c r="C1486" s="90"/>
      <c r="D1486" s="87"/>
      <c r="E1486" s="1" t="s">
        <v>108</v>
      </c>
      <c r="F1486" s="2"/>
      <c r="G1486" s="59">
        <v>493</v>
      </c>
      <c r="H1486" s="71" t="str">
        <f t="shared" si="33"/>
        <v xml:space="preserve"> </v>
      </c>
      <c r="I1486" s="11">
        <v>4.056795131846</v>
      </c>
      <c r="J1486" s="3">
        <v>14.604462474645</v>
      </c>
      <c r="K1486" s="3">
        <v>19.472616632859999</v>
      </c>
      <c r="L1486" s="3">
        <v>19.878296146044999</v>
      </c>
      <c r="M1486" s="3">
        <v>14.807302231236999</v>
      </c>
      <c r="N1486" s="3">
        <v>8.1135902636920001</v>
      </c>
      <c r="O1486" s="3">
        <v>6.0851926977690001</v>
      </c>
      <c r="P1486" s="3">
        <v>4.4624746450300004</v>
      </c>
      <c r="Q1486" s="3">
        <v>1.217038539554</v>
      </c>
      <c r="R1486" s="3">
        <v>0.60851926977699999</v>
      </c>
      <c r="S1486" s="3">
        <v>3.6511156186610001</v>
      </c>
      <c r="T1486" s="8">
        <v>3.042596348884</v>
      </c>
    </row>
    <row r="1487" spans="3:20" x14ac:dyDescent="0.2">
      <c r="C1487" s="91" t="s">
        <v>109</v>
      </c>
      <c r="D1487" s="86" t="s">
        <v>17</v>
      </c>
      <c r="E1487" s="6" t="s">
        <v>110</v>
      </c>
      <c r="F1487" s="5"/>
      <c r="G1487" s="58">
        <v>551</v>
      </c>
      <c r="H1487" s="70" t="str">
        <f t="shared" si="33"/>
        <v xml:space="preserve"> </v>
      </c>
      <c r="I1487" s="12">
        <v>1.633393829401</v>
      </c>
      <c r="J1487" s="4">
        <v>3.6297640653359999</v>
      </c>
      <c r="K1487" s="4">
        <v>10.707803992740001</v>
      </c>
      <c r="L1487" s="4">
        <v>12.522686025407999</v>
      </c>
      <c r="M1487" s="4">
        <v>16.152450090744001</v>
      </c>
      <c r="N1487" s="4">
        <v>14.519056261343</v>
      </c>
      <c r="O1487" s="4">
        <v>16.333938294010999</v>
      </c>
      <c r="P1487" s="4">
        <v>13.974591651542999</v>
      </c>
      <c r="Q1487" s="4">
        <v>4.1742286751359998</v>
      </c>
      <c r="R1487" s="4">
        <v>4.3557168784030003</v>
      </c>
      <c r="S1487" s="4">
        <v>0.36297640653399998</v>
      </c>
      <c r="T1487" s="13">
        <v>1.633393829401</v>
      </c>
    </row>
    <row r="1488" spans="3:20" ht="24" x14ac:dyDescent="0.2">
      <c r="C1488" s="90"/>
      <c r="D1488" s="87"/>
      <c r="E1488" s="1" t="s">
        <v>111</v>
      </c>
      <c r="F1488" s="2"/>
      <c r="G1488" s="59">
        <v>298</v>
      </c>
      <c r="H1488" s="71" t="str">
        <f t="shared" si="33"/>
        <v xml:space="preserve"> </v>
      </c>
      <c r="I1488" s="11">
        <v>0.33557046979900002</v>
      </c>
      <c r="J1488" s="3">
        <v>2.6845637583889999</v>
      </c>
      <c r="K1488" s="3">
        <v>8.7248322147649997</v>
      </c>
      <c r="L1488" s="3">
        <v>11.744966442953</v>
      </c>
      <c r="M1488" s="3">
        <v>16.442953020133999</v>
      </c>
      <c r="N1488" s="3">
        <v>18.791946308724999</v>
      </c>
      <c r="O1488" s="3">
        <v>19.463087248322001</v>
      </c>
      <c r="P1488" s="3">
        <v>9.060402684564</v>
      </c>
      <c r="Q1488" s="3">
        <v>3.0201342281880001</v>
      </c>
      <c r="R1488" s="3">
        <v>6.0402684563760003</v>
      </c>
      <c r="S1488" s="3">
        <v>1.677852348993</v>
      </c>
      <c r="T1488" s="8">
        <v>2.0134228187919998</v>
      </c>
    </row>
    <row r="1489" spans="3:20" ht="24" x14ac:dyDescent="0.2">
      <c r="C1489" s="90"/>
      <c r="D1489" s="87"/>
      <c r="E1489" s="1" t="s">
        <v>112</v>
      </c>
      <c r="F1489" s="2"/>
      <c r="G1489" s="59">
        <v>954</v>
      </c>
      <c r="H1489" s="71" t="str">
        <f t="shared" si="33"/>
        <v xml:space="preserve"> </v>
      </c>
      <c r="I1489" s="11">
        <v>0.73375262054500001</v>
      </c>
      <c r="J1489" s="3">
        <v>3.5639412997900002</v>
      </c>
      <c r="K1489" s="3">
        <v>11.215932914046</v>
      </c>
      <c r="L1489" s="3">
        <v>15.199161425577</v>
      </c>
      <c r="M1489" s="3">
        <v>19.601677148846999</v>
      </c>
      <c r="N1489" s="3">
        <v>17.190775681342</v>
      </c>
      <c r="O1489" s="3">
        <v>15.723270440252</v>
      </c>
      <c r="P1489" s="3">
        <v>8.2809224318659993</v>
      </c>
      <c r="Q1489" s="3">
        <v>2.7253668763099999</v>
      </c>
      <c r="R1489" s="3">
        <v>3.0398322851150001</v>
      </c>
      <c r="S1489" s="3">
        <v>0.83857442348</v>
      </c>
      <c r="T1489" s="8">
        <v>1.88679245283</v>
      </c>
    </row>
    <row r="1490" spans="3:20" x14ac:dyDescent="0.2">
      <c r="C1490" s="90"/>
      <c r="D1490" s="87"/>
      <c r="E1490" s="1" t="s">
        <v>113</v>
      </c>
      <c r="F1490" s="2"/>
      <c r="G1490" s="59">
        <v>616</v>
      </c>
      <c r="H1490" s="71" t="str">
        <f t="shared" si="33"/>
        <v xml:space="preserve"> </v>
      </c>
      <c r="I1490" s="11">
        <v>0.487012987013</v>
      </c>
      <c r="J1490" s="3">
        <v>2.75974025974</v>
      </c>
      <c r="K1490" s="3">
        <v>4.5454545454549997</v>
      </c>
      <c r="L1490" s="3">
        <v>13.798701298700999</v>
      </c>
      <c r="M1490" s="3">
        <v>21.590909090909001</v>
      </c>
      <c r="N1490" s="3">
        <v>18.506493506493999</v>
      </c>
      <c r="O1490" s="3">
        <v>19.155844155844001</v>
      </c>
      <c r="P1490" s="3">
        <v>11.038961038961</v>
      </c>
      <c r="Q1490" s="3">
        <v>3.0844155844159999</v>
      </c>
      <c r="R1490" s="3">
        <v>3.4090909090910002</v>
      </c>
      <c r="S1490" s="3">
        <v>0.64935064935099995</v>
      </c>
      <c r="T1490" s="8">
        <v>0.974025974026</v>
      </c>
    </row>
    <row r="1491" spans="3:20" x14ac:dyDescent="0.2">
      <c r="C1491" s="90"/>
      <c r="D1491" s="87"/>
      <c r="E1491" s="1" t="s">
        <v>114</v>
      </c>
      <c r="F1491" s="2"/>
      <c r="G1491" s="59">
        <v>986</v>
      </c>
      <c r="H1491" s="71" t="str">
        <f t="shared" si="33"/>
        <v xml:space="preserve"> </v>
      </c>
      <c r="I1491" s="11">
        <v>1.6227180527380001</v>
      </c>
      <c r="J1491" s="3">
        <v>4.8681541582149999</v>
      </c>
      <c r="K1491" s="3">
        <v>11.156186612576001</v>
      </c>
      <c r="L1491" s="3">
        <v>14.300202839757</v>
      </c>
      <c r="M1491" s="3">
        <v>19.878296146044999</v>
      </c>
      <c r="N1491" s="3">
        <v>13.894523326571999</v>
      </c>
      <c r="O1491" s="3">
        <v>14.908722109533</v>
      </c>
      <c r="P1491" s="3">
        <v>10.953346855984</v>
      </c>
      <c r="Q1491" s="3">
        <v>2.9411764705880001</v>
      </c>
      <c r="R1491" s="3">
        <v>2.332657200811</v>
      </c>
      <c r="S1491" s="3">
        <v>1.3184584178500001</v>
      </c>
      <c r="T1491" s="8">
        <v>1.8255578093310001</v>
      </c>
    </row>
    <row r="1492" spans="3:20" ht="24" x14ac:dyDescent="0.2">
      <c r="C1492" s="90"/>
      <c r="D1492" s="87"/>
      <c r="E1492" s="1" t="s">
        <v>115</v>
      </c>
      <c r="F1492" s="2"/>
      <c r="G1492" s="59">
        <v>938</v>
      </c>
      <c r="H1492" s="71" t="str">
        <f t="shared" si="33"/>
        <v xml:space="preserve"> </v>
      </c>
      <c r="I1492" s="11">
        <v>1.0660980810230001</v>
      </c>
      <c r="J1492" s="3">
        <v>5.01066098081</v>
      </c>
      <c r="K1492" s="3">
        <v>11.087420042644</v>
      </c>
      <c r="L1492" s="3">
        <v>15.031982942431</v>
      </c>
      <c r="M1492" s="3">
        <v>18.443496801706001</v>
      </c>
      <c r="N1492" s="3">
        <v>14.179104477612</v>
      </c>
      <c r="O1492" s="3">
        <v>15.778251599147</v>
      </c>
      <c r="P1492" s="3">
        <v>9.8081023454159997</v>
      </c>
      <c r="Q1492" s="3">
        <v>3.1982942430699999</v>
      </c>
      <c r="R1492" s="3">
        <v>2.4520255863539999</v>
      </c>
      <c r="S1492" s="3">
        <v>1.492537313433</v>
      </c>
      <c r="T1492" s="8">
        <v>2.4520255863539999</v>
      </c>
    </row>
    <row r="1493" spans="3:20" ht="24" x14ac:dyDescent="0.2">
      <c r="C1493" s="90"/>
      <c r="D1493" s="87"/>
      <c r="E1493" s="1" t="s">
        <v>116</v>
      </c>
      <c r="F1493" s="2"/>
      <c r="G1493" s="59">
        <v>771</v>
      </c>
      <c r="H1493" s="71" t="str">
        <f t="shared" si="33"/>
        <v xml:space="preserve"> </v>
      </c>
      <c r="I1493" s="11">
        <v>1.945525291829</v>
      </c>
      <c r="J1493" s="3">
        <v>5.5771725032430002</v>
      </c>
      <c r="K1493" s="3">
        <v>12.581063553826001</v>
      </c>
      <c r="L1493" s="3">
        <v>18.417639429312999</v>
      </c>
      <c r="M1493" s="3">
        <v>18.417639429312999</v>
      </c>
      <c r="N1493" s="3">
        <v>14.007782101167001</v>
      </c>
      <c r="O1493" s="3">
        <v>13.488975356679999</v>
      </c>
      <c r="P1493" s="3">
        <v>7.3929961089490002</v>
      </c>
      <c r="Q1493" s="3">
        <v>1.945525291829</v>
      </c>
      <c r="R1493" s="3">
        <v>1.426718547341</v>
      </c>
      <c r="S1493" s="3">
        <v>2.075226977951</v>
      </c>
      <c r="T1493" s="8">
        <v>2.7237354085600001</v>
      </c>
    </row>
    <row r="1494" spans="3:20" ht="24" x14ac:dyDescent="0.2">
      <c r="C1494" s="90"/>
      <c r="D1494" s="87"/>
      <c r="E1494" s="1" t="s">
        <v>117</v>
      </c>
      <c r="F1494" s="2"/>
      <c r="G1494" s="59">
        <v>223</v>
      </c>
      <c r="H1494" s="71" t="str">
        <f t="shared" si="33"/>
        <v xml:space="preserve"> </v>
      </c>
      <c r="I1494" s="11">
        <v>0.44843049327399997</v>
      </c>
      <c r="J1494" s="3">
        <v>4.0358744394619999</v>
      </c>
      <c r="K1494" s="3">
        <v>7.1748878923769999</v>
      </c>
      <c r="L1494" s="3">
        <v>16.143497757847999</v>
      </c>
      <c r="M1494" s="3">
        <v>20.627802690583</v>
      </c>
      <c r="N1494" s="3">
        <v>21.52466367713</v>
      </c>
      <c r="O1494" s="3">
        <v>14.798206278026999</v>
      </c>
      <c r="P1494" s="3">
        <v>8.9686098654710005</v>
      </c>
      <c r="Q1494" s="3">
        <v>1.3452914798210001</v>
      </c>
      <c r="R1494" s="3">
        <v>1.3452914798210001</v>
      </c>
      <c r="S1494" s="3">
        <v>0.89686098654699997</v>
      </c>
      <c r="T1494" s="8">
        <v>2.690582959641</v>
      </c>
    </row>
    <row r="1495" spans="3:20" x14ac:dyDescent="0.2">
      <c r="C1495" s="90"/>
      <c r="D1495" s="87"/>
      <c r="E1495" s="1" t="s">
        <v>118</v>
      </c>
      <c r="F1495" s="2"/>
      <c r="G1495" s="59">
        <v>710</v>
      </c>
      <c r="H1495" s="71" t="str">
        <f t="shared" si="33"/>
        <v xml:space="preserve"> </v>
      </c>
      <c r="I1495" s="11">
        <v>1.12676056338</v>
      </c>
      <c r="J1495" s="3">
        <v>3.380281690141</v>
      </c>
      <c r="K1495" s="3">
        <v>8.5915492957749997</v>
      </c>
      <c r="L1495" s="3">
        <v>16.619718309859</v>
      </c>
      <c r="M1495" s="3">
        <v>17.746478873238999</v>
      </c>
      <c r="N1495" s="3">
        <v>15.352112676056</v>
      </c>
      <c r="O1495" s="3">
        <v>17.605633802817</v>
      </c>
      <c r="P1495" s="3">
        <v>10.422535211268</v>
      </c>
      <c r="Q1495" s="3">
        <v>2.9577464788730001</v>
      </c>
      <c r="R1495" s="3">
        <v>3.239436619718</v>
      </c>
      <c r="S1495" s="3">
        <v>0.98591549295799996</v>
      </c>
      <c r="T1495" s="8">
        <v>1.9718309859150001</v>
      </c>
    </row>
    <row r="1496" spans="3:20" x14ac:dyDescent="0.2">
      <c r="C1496" s="90"/>
      <c r="D1496" s="87"/>
      <c r="E1496" s="1" t="s">
        <v>119</v>
      </c>
      <c r="F1496" s="2"/>
      <c r="G1496" s="59">
        <v>565</v>
      </c>
      <c r="H1496" s="71" t="str">
        <f t="shared" si="33"/>
        <v xml:space="preserve"> </v>
      </c>
      <c r="I1496" s="11">
        <v>1.238938053097</v>
      </c>
      <c r="J1496" s="3">
        <v>5.1327433628319996</v>
      </c>
      <c r="K1496" s="3">
        <v>10.088495575221</v>
      </c>
      <c r="L1496" s="3">
        <v>15.575221238937999</v>
      </c>
      <c r="M1496" s="3">
        <v>18.053097345133001</v>
      </c>
      <c r="N1496" s="3">
        <v>15.044247787611001</v>
      </c>
      <c r="O1496" s="3">
        <v>16.106194690264999</v>
      </c>
      <c r="P1496" s="3">
        <v>10.088495575221</v>
      </c>
      <c r="Q1496" s="3">
        <v>2.8318584070799999</v>
      </c>
      <c r="R1496" s="3">
        <v>2.1238938053099998</v>
      </c>
      <c r="S1496" s="3">
        <v>1.41592920354</v>
      </c>
      <c r="T1496" s="8">
        <v>2.3008849557520001</v>
      </c>
    </row>
    <row r="1497" spans="3:20" x14ac:dyDescent="0.2">
      <c r="C1497" s="90"/>
      <c r="D1497" s="87"/>
      <c r="E1497" s="1" t="s">
        <v>120</v>
      </c>
      <c r="F1497" s="2"/>
      <c r="G1497" s="59">
        <v>443</v>
      </c>
      <c r="H1497" s="71" t="str">
        <f t="shared" si="33"/>
        <v xml:space="preserve"> </v>
      </c>
      <c r="I1497" s="11">
        <v>1.128668171558</v>
      </c>
      <c r="J1497" s="3">
        <v>4.2889390519189998</v>
      </c>
      <c r="K1497" s="3">
        <v>12.189616252822001</v>
      </c>
      <c r="L1497" s="3">
        <v>16.704288939051999</v>
      </c>
      <c r="M1497" s="3">
        <v>18.284424379232998</v>
      </c>
      <c r="N1497" s="3">
        <v>12.866817155755999</v>
      </c>
      <c r="O1497" s="3">
        <v>16.252821670429</v>
      </c>
      <c r="P1497" s="3">
        <v>11.060948081264</v>
      </c>
      <c r="Q1497" s="3">
        <v>2.257336343115</v>
      </c>
      <c r="R1497" s="3">
        <v>1.8058690744920001</v>
      </c>
      <c r="S1497" s="3">
        <v>1.128668171558</v>
      </c>
      <c r="T1497" s="8">
        <v>2.0316027088039998</v>
      </c>
    </row>
    <row r="1498" spans="3:20" x14ac:dyDescent="0.2">
      <c r="C1498" s="90"/>
      <c r="D1498" s="87"/>
      <c r="E1498" s="1" t="s">
        <v>121</v>
      </c>
      <c r="F1498" s="2"/>
      <c r="G1498" s="59">
        <v>977</v>
      </c>
      <c r="H1498" s="71" t="str">
        <f t="shared" si="33"/>
        <v xml:space="preserve"> </v>
      </c>
      <c r="I1498" s="11">
        <v>1.4329580347999999</v>
      </c>
      <c r="J1498" s="3">
        <v>6.1412487205730004</v>
      </c>
      <c r="K1498" s="3">
        <v>11.054247697032</v>
      </c>
      <c r="L1498" s="3">
        <v>15.353121801433</v>
      </c>
      <c r="M1498" s="3">
        <v>18.014329580348001</v>
      </c>
      <c r="N1498" s="3">
        <v>13.408393039918</v>
      </c>
      <c r="O1498" s="3">
        <v>15.967246673489999</v>
      </c>
      <c r="P1498" s="3">
        <v>9.5189355168879999</v>
      </c>
      <c r="Q1498" s="3">
        <v>2.4564994882289999</v>
      </c>
      <c r="R1498" s="3">
        <v>2.7635619242580001</v>
      </c>
      <c r="S1498" s="3">
        <v>1.637666325486</v>
      </c>
      <c r="T1498" s="8">
        <v>2.2517911975440001</v>
      </c>
    </row>
    <row r="1499" spans="3:20" x14ac:dyDescent="0.2">
      <c r="C1499" s="90"/>
      <c r="D1499" s="87"/>
      <c r="E1499" s="1" t="s">
        <v>122</v>
      </c>
      <c r="F1499" s="2"/>
      <c r="G1499" s="59">
        <v>179</v>
      </c>
      <c r="H1499" s="71" t="str">
        <f t="shared" si="33"/>
        <v xml:space="preserve"> </v>
      </c>
      <c r="I1499" s="11">
        <v>3.9106145251400002</v>
      </c>
      <c r="J1499" s="3">
        <v>3.3519553072630002</v>
      </c>
      <c r="K1499" s="3">
        <v>10.614525139665</v>
      </c>
      <c r="L1499" s="3">
        <v>11.173184357542</v>
      </c>
      <c r="M1499" s="3">
        <v>15.083798882682</v>
      </c>
      <c r="N1499" s="3">
        <v>16.759776536313002</v>
      </c>
      <c r="O1499" s="3">
        <v>20.670391061453</v>
      </c>
      <c r="P1499" s="3">
        <v>8.9385474860340004</v>
      </c>
      <c r="Q1499" s="3">
        <v>1.675977653631</v>
      </c>
      <c r="R1499" s="3">
        <v>1.117318435754</v>
      </c>
      <c r="S1499" s="3">
        <v>1.675977653631</v>
      </c>
      <c r="T1499" s="8">
        <v>5.0279329608939998</v>
      </c>
    </row>
    <row r="1500" spans="3:20" x14ac:dyDescent="0.2">
      <c r="C1500" s="90"/>
      <c r="D1500" s="87"/>
      <c r="E1500" s="1" t="s">
        <v>32</v>
      </c>
      <c r="F1500" s="2"/>
      <c r="G1500" s="59">
        <v>22</v>
      </c>
      <c r="H1500" s="71" t="str">
        <f t="shared" si="33"/>
        <v>*</v>
      </c>
      <c r="I1500" s="26">
        <v>0</v>
      </c>
      <c r="J1500" s="3">
        <v>4.5454545454549997</v>
      </c>
      <c r="K1500" s="3">
        <v>4.5454545454549997</v>
      </c>
      <c r="L1500" s="3">
        <v>18.181818181817999</v>
      </c>
      <c r="M1500" s="3">
        <v>36.363636363635997</v>
      </c>
      <c r="N1500" s="3">
        <v>13.636363636364001</v>
      </c>
      <c r="O1500" s="3">
        <v>4.5454545454549997</v>
      </c>
      <c r="P1500" s="3">
        <v>9.0909090909089993</v>
      </c>
      <c r="Q1500" s="3">
        <v>4.5454545454549997</v>
      </c>
      <c r="R1500" s="7">
        <v>0</v>
      </c>
      <c r="S1500" s="3">
        <v>4.5454545454549997</v>
      </c>
      <c r="T1500" s="14">
        <v>0</v>
      </c>
    </row>
    <row r="1501" spans="3:20" x14ac:dyDescent="0.2">
      <c r="C1501" s="90"/>
      <c r="D1501" s="87"/>
      <c r="E1501" s="1" t="s">
        <v>22</v>
      </c>
      <c r="F1501" s="2"/>
      <c r="G1501" s="59">
        <v>13</v>
      </c>
      <c r="H1501" s="71" t="str">
        <f t="shared" si="33"/>
        <v>*</v>
      </c>
      <c r="I1501" s="11">
        <v>7.6923076923079998</v>
      </c>
      <c r="J1501" s="3">
        <v>7.6923076923079998</v>
      </c>
      <c r="K1501" s="3">
        <v>23.076923076922998</v>
      </c>
      <c r="L1501" s="3">
        <v>7.6923076923079998</v>
      </c>
      <c r="M1501" s="7">
        <v>0</v>
      </c>
      <c r="N1501" s="3">
        <v>15.384615384615</v>
      </c>
      <c r="O1501" s="3">
        <v>23.076923076922998</v>
      </c>
      <c r="P1501" s="3">
        <v>7.6923076923079998</v>
      </c>
      <c r="Q1501" s="7">
        <v>0</v>
      </c>
      <c r="R1501" s="3">
        <v>7.6923076923079998</v>
      </c>
      <c r="S1501" s="7">
        <v>0</v>
      </c>
      <c r="T1501" s="14">
        <v>0</v>
      </c>
    </row>
    <row r="1502" spans="3:20" ht="24" x14ac:dyDescent="0.2">
      <c r="C1502" s="91" t="s">
        <v>123</v>
      </c>
      <c r="D1502" s="86" t="s">
        <v>17</v>
      </c>
      <c r="E1502" s="6" t="s">
        <v>124</v>
      </c>
      <c r="F1502" s="5"/>
      <c r="G1502" s="58">
        <v>55</v>
      </c>
      <c r="H1502" s="70" t="str">
        <f t="shared" si="33"/>
        <v xml:space="preserve"> </v>
      </c>
      <c r="I1502" s="12">
        <v>5.4545454545450003</v>
      </c>
      <c r="J1502" s="4">
        <v>16.363636363636001</v>
      </c>
      <c r="K1502" s="4">
        <v>16.363636363636001</v>
      </c>
      <c r="L1502" s="4">
        <v>23.636363636363999</v>
      </c>
      <c r="M1502" s="4">
        <v>16.363636363636001</v>
      </c>
      <c r="N1502" s="4">
        <v>7.2727272727269998</v>
      </c>
      <c r="O1502" s="4">
        <v>5.4545454545450003</v>
      </c>
      <c r="P1502" s="4">
        <v>5.4545454545450003</v>
      </c>
      <c r="Q1502" s="25">
        <v>0</v>
      </c>
      <c r="R1502" s="25">
        <v>0</v>
      </c>
      <c r="S1502" s="4">
        <v>3.636363636364</v>
      </c>
      <c r="T1502" s="33">
        <v>0</v>
      </c>
    </row>
    <row r="1503" spans="3:20" ht="24" x14ac:dyDescent="0.2">
      <c r="C1503" s="92"/>
      <c r="D1503" s="87"/>
      <c r="E1503" s="1" t="s">
        <v>125</v>
      </c>
      <c r="F1503" s="2"/>
      <c r="G1503" s="59">
        <v>205</v>
      </c>
      <c r="H1503" s="71" t="str">
        <f t="shared" si="33"/>
        <v xml:space="preserve"> </v>
      </c>
      <c r="I1503" s="11">
        <v>2.9268292682929999</v>
      </c>
      <c r="J1503" s="3">
        <v>5.3658536585369996</v>
      </c>
      <c r="K1503" s="3">
        <v>18.536585365853998</v>
      </c>
      <c r="L1503" s="3">
        <v>16.097560975610001</v>
      </c>
      <c r="M1503" s="3">
        <v>19.512195121950999</v>
      </c>
      <c r="N1503" s="3">
        <v>11.219512195122</v>
      </c>
      <c r="O1503" s="3">
        <v>12.195121951220001</v>
      </c>
      <c r="P1503" s="3">
        <v>7.3170731707319998</v>
      </c>
      <c r="Q1503" s="3">
        <v>2.9268292682929999</v>
      </c>
      <c r="R1503" s="3">
        <v>0.97560975609800005</v>
      </c>
      <c r="S1503" s="3">
        <v>0.97560975609800005</v>
      </c>
      <c r="T1503" s="8">
        <v>1.951219512195</v>
      </c>
    </row>
    <row r="1504" spans="3:20" ht="24" x14ac:dyDescent="0.2">
      <c r="C1504" s="92"/>
      <c r="D1504" s="87"/>
      <c r="E1504" s="1" t="s">
        <v>126</v>
      </c>
      <c r="F1504" s="2"/>
      <c r="G1504" s="59">
        <v>114</v>
      </c>
      <c r="H1504" s="71" t="str">
        <f t="shared" si="33"/>
        <v xml:space="preserve"> </v>
      </c>
      <c r="I1504" s="11">
        <v>0.87719298245599997</v>
      </c>
      <c r="J1504" s="3">
        <v>2.6315789473679998</v>
      </c>
      <c r="K1504" s="3">
        <v>10.526315789473999</v>
      </c>
      <c r="L1504" s="3">
        <v>16.666666666666998</v>
      </c>
      <c r="M1504" s="3">
        <v>23.684210526316001</v>
      </c>
      <c r="N1504" s="3">
        <v>18.421052631578998</v>
      </c>
      <c r="O1504" s="3">
        <v>7.8947368421049999</v>
      </c>
      <c r="P1504" s="3">
        <v>13.157894736842</v>
      </c>
      <c r="Q1504" s="3">
        <v>1.7543859649119999</v>
      </c>
      <c r="R1504" s="3">
        <v>1.7543859649119999</v>
      </c>
      <c r="S1504" s="3">
        <v>0.87719298245599997</v>
      </c>
      <c r="T1504" s="8">
        <v>1.7543859649119999</v>
      </c>
    </row>
    <row r="1505" spans="3:20" ht="24" x14ac:dyDescent="0.2">
      <c r="C1505" s="92"/>
      <c r="D1505" s="87"/>
      <c r="E1505" s="1" t="s">
        <v>127</v>
      </c>
      <c r="F1505" s="2"/>
      <c r="G1505" s="59">
        <v>187</v>
      </c>
      <c r="H1505" s="71" t="str">
        <f t="shared" si="33"/>
        <v xml:space="preserve"> </v>
      </c>
      <c r="I1505" s="11">
        <v>0.53475935828900001</v>
      </c>
      <c r="J1505" s="3">
        <v>3.208556149733</v>
      </c>
      <c r="K1505" s="3">
        <v>8.0213903743320003</v>
      </c>
      <c r="L1505" s="3">
        <v>14.438502673797</v>
      </c>
      <c r="M1505" s="3">
        <v>21.925133689839999</v>
      </c>
      <c r="N1505" s="3">
        <v>17.647058823529001</v>
      </c>
      <c r="O1505" s="3">
        <v>15.508021390373999</v>
      </c>
      <c r="P1505" s="3">
        <v>10.695187165775</v>
      </c>
      <c r="Q1505" s="3">
        <v>2.1390374331549999</v>
      </c>
      <c r="R1505" s="3">
        <v>3.208556149733</v>
      </c>
      <c r="S1505" s="3">
        <v>1.069518716578</v>
      </c>
      <c r="T1505" s="8">
        <v>1.6042780748659999</v>
      </c>
    </row>
    <row r="1506" spans="3:20" ht="24" x14ac:dyDescent="0.2">
      <c r="C1506" s="92"/>
      <c r="D1506" s="87"/>
      <c r="E1506" s="1" t="s">
        <v>128</v>
      </c>
      <c r="F1506" s="2"/>
      <c r="G1506" s="59">
        <v>1599</v>
      </c>
      <c r="H1506" s="71" t="str">
        <f t="shared" si="33"/>
        <v xml:space="preserve"> </v>
      </c>
      <c r="I1506" s="11">
        <v>1.125703564728</v>
      </c>
      <c r="J1506" s="3">
        <v>5.0656660412759997</v>
      </c>
      <c r="K1506" s="3">
        <v>12.195121951220001</v>
      </c>
      <c r="L1506" s="3">
        <v>16.385240775484998</v>
      </c>
      <c r="M1506" s="3">
        <v>18.073796122577001</v>
      </c>
      <c r="N1506" s="3">
        <v>15.259537210756999</v>
      </c>
      <c r="O1506" s="3">
        <v>13.821138211381999</v>
      </c>
      <c r="P1506" s="3">
        <v>9.1307066916820006</v>
      </c>
      <c r="Q1506" s="3">
        <v>2.6266416510320001</v>
      </c>
      <c r="R1506" s="3">
        <v>2.376485303315</v>
      </c>
      <c r="S1506" s="3">
        <v>1.938711694809</v>
      </c>
      <c r="T1506" s="8">
        <v>2.001250781739</v>
      </c>
    </row>
    <row r="1507" spans="3:20" ht="24" x14ac:dyDescent="0.2">
      <c r="C1507" s="92"/>
      <c r="D1507" s="87"/>
      <c r="E1507" s="1" t="s">
        <v>129</v>
      </c>
      <c r="F1507" s="2"/>
      <c r="G1507" s="59">
        <v>1199</v>
      </c>
      <c r="H1507" s="71" t="str">
        <f t="shared" si="33"/>
        <v xml:space="preserve"> </v>
      </c>
      <c r="I1507" s="11">
        <v>2.0016680567140002</v>
      </c>
      <c r="J1507" s="3">
        <v>5.4211843202669998</v>
      </c>
      <c r="K1507" s="3">
        <v>12.760633861551</v>
      </c>
      <c r="L1507" s="3">
        <v>16.513761467889999</v>
      </c>
      <c r="M1507" s="3">
        <v>18.015012510424999</v>
      </c>
      <c r="N1507" s="3">
        <v>14.845704753962</v>
      </c>
      <c r="O1507" s="3">
        <v>12.844036697248001</v>
      </c>
      <c r="P1507" s="3">
        <v>8.5070892410340004</v>
      </c>
      <c r="Q1507" s="3">
        <v>2.6688907422849999</v>
      </c>
      <c r="R1507" s="3">
        <v>2.5020850708919999</v>
      </c>
      <c r="S1507" s="3">
        <v>1.834862385321</v>
      </c>
      <c r="T1507" s="8">
        <v>2.0850708924100001</v>
      </c>
    </row>
    <row r="1508" spans="3:20" ht="24" x14ac:dyDescent="0.2">
      <c r="C1508" s="92"/>
      <c r="D1508" s="87"/>
      <c r="E1508" s="1" t="s">
        <v>130</v>
      </c>
      <c r="F1508" s="2"/>
      <c r="G1508" s="59">
        <v>950</v>
      </c>
      <c r="H1508" s="71" t="str">
        <f t="shared" si="33"/>
        <v xml:space="preserve"> </v>
      </c>
      <c r="I1508" s="11">
        <v>1.7894736842109999</v>
      </c>
      <c r="J1508" s="3">
        <v>4.9473684210529996</v>
      </c>
      <c r="K1508" s="3">
        <v>10.526315789473999</v>
      </c>
      <c r="L1508" s="3">
        <v>16</v>
      </c>
      <c r="M1508" s="3">
        <v>19.157894736842</v>
      </c>
      <c r="N1508" s="3">
        <v>16.736842105263001</v>
      </c>
      <c r="O1508" s="3">
        <v>12.315789473683999</v>
      </c>
      <c r="P1508" s="3">
        <v>9.8947368421050008</v>
      </c>
      <c r="Q1508" s="3">
        <v>2.7368421052629999</v>
      </c>
      <c r="R1508" s="3">
        <v>2.3157894736840001</v>
      </c>
      <c r="S1508" s="3">
        <v>1.578947368421</v>
      </c>
      <c r="T1508" s="8">
        <v>2</v>
      </c>
    </row>
    <row r="1509" spans="3:20" x14ac:dyDescent="0.2">
      <c r="C1509" s="92"/>
      <c r="D1509" s="87"/>
      <c r="E1509" s="1" t="s">
        <v>131</v>
      </c>
      <c r="F1509" s="2"/>
      <c r="G1509" s="59">
        <v>424</v>
      </c>
      <c r="H1509" s="71" t="str">
        <f t="shared" si="33"/>
        <v xml:space="preserve"> </v>
      </c>
      <c r="I1509" s="11">
        <v>2.1226415094340001</v>
      </c>
      <c r="J1509" s="3">
        <v>5.1886792452829997</v>
      </c>
      <c r="K1509" s="3">
        <v>9.6698113207550005</v>
      </c>
      <c r="L1509" s="3">
        <v>16.273584905660002</v>
      </c>
      <c r="M1509" s="3">
        <v>19.339622641508999</v>
      </c>
      <c r="N1509" s="3">
        <v>16.273584905660002</v>
      </c>
      <c r="O1509" s="3">
        <v>15.094339622642</v>
      </c>
      <c r="P1509" s="3">
        <v>7.7830188679249996</v>
      </c>
      <c r="Q1509" s="3">
        <v>2.5943396226419999</v>
      </c>
      <c r="R1509" s="3">
        <v>2.1226415094340001</v>
      </c>
      <c r="S1509" s="3">
        <v>1.415094339623</v>
      </c>
      <c r="T1509" s="8">
        <v>2.1226415094340001</v>
      </c>
    </row>
    <row r="1510" spans="3:20" ht="24" x14ac:dyDescent="0.2">
      <c r="C1510" s="92"/>
      <c r="D1510" s="87"/>
      <c r="E1510" s="1" t="s">
        <v>132</v>
      </c>
      <c r="F1510" s="2"/>
      <c r="G1510" s="59">
        <v>213</v>
      </c>
      <c r="H1510" s="71" t="str">
        <f t="shared" si="33"/>
        <v xml:space="preserve"> </v>
      </c>
      <c r="I1510" s="11">
        <v>1.8779342723000001</v>
      </c>
      <c r="J1510" s="3">
        <v>3.7558685446009998</v>
      </c>
      <c r="K1510" s="3">
        <v>19.718309859154999</v>
      </c>
      <c r="L1510" s="3">
        <v>19.718309859154999</v>
      </c>
      <c r="M1510" s="3">
        <v>21.596244131454998</v>
      </c>
      <c r="N1510" s="3">
        <v>13.615023474178001</v>
      </c>
      <c r="O1510" s="3">
        <v>8.9201877934270009</v>
      </c>
      <c r="P1510" s="3">
        <v>4.2253521126760001</v>
      </c>
      <c r="Q1510" s="3">
        <v>0.93896713615000005</v>
      </c>
      <c r="R1510" s="3">
        <v>0.93896713615000005</v>
      </c>
      <c r="S1510" s="3">
        <v>2.8169014084509998</v>
      </c>
      <c r="T1510" s="8">
        <v>1.8779342723000001</v>
      </c>
    </row>
    <row r="1511" spans="3:20" ht="24" x14ac:dyDescent="0.2">
      <c r="C1511" s="92"/>
      <c r="D1511" s="87"/>
      <c r="E1511" s="1" t="s">
        <v>133</v>
      </c>
      <c r="F1511" s="2"/>
      <c r="G1511" s="59">
        <v>214</v>
      </c>
      <c r="H1511" s="71" t="str">
        <f t="shared" si="33"/>
        <v xml:space="preserve"> </v>
      </c>
      <c r="I1511" s="11">
        <v>0.46728971962600002</v>
      </c>
      <c r="J1511" s="3">
        <v>8.4112149532709992</v>
      </c>
      <c r="K1511" s="3">
        <v>20.093457943924999</v>
      </c>
      <c r="L1511" s="3">
        <v>24.299065420561</v>
      </c>
      <c r="M1511" s="3">
        <v>15.887850467290001</v>
      </c>
      <c r="N1511" s="3">
        <v>11.682242990654</v>
      </c>
      <c r="O1511" s="3">
        <v>7.4766355140189997</v>
      </c>
      <c r="P1511" s="3">
        <v>3.7383177570089998</v>
      </c>
      <c r="Q1511" s="3">
        <v>2.3364485981310001</v>
      </c>
      <c r="R1511" s="7">
        <v>0</v>
      </c>
      <c r="S1511" s="3">
        <v>3.7383177570089998</v>
      </c>
      <c r="T1511" s="8">
        <v>1.869158878505</v>
      </c>
    </row>
    <row r="1512" spans="3:20" ht="24" x14ac:dyDescent="0.2">
      <c r="C1512" s="92"/>
      <c r="D1512" s="87"/>
      <c r="E1512" s="1" t="s">
        <v>134</v>
      </c>
      <c r="F1512" s="2"/>
      <c r="G1512" s="59">
        <v>15</v>
      </c>
      <c r="H1512" s="71" t="str">
        <f t="shared" si="33"/>
        <v>*</v>
      </c>
      <c r="I1512" s="26">
        <v>0</v>
      </c>
      <c r="J1512" s="3">
        <v>20</v>
      </c>
      <c r="K1512" s="3">
        <v>13.333333333333</v>
      </c>
      <c r="L1512" s="3">
        <v>13.333333333333</v>
      </c>
      <c r="M1512" s="3">
        <v>20</v>
      </c>
      <c r="N1512" s="3">
        <v>13.333333333333</v>
      </c>
      <c r="O1512" s="7">
        <v>0</v>
      </c>
      <c r="P1512" s="3">
        <v>6.666666666667</v>
      </c>
      <c r="Q1512" s="7">
        <v>0</v>
      </c>
      <c r="R1512" s="7">
        <v>0</v>
      </c>
      <c r="S1512" s="3">
        <v>6.666666666667</v>
      </c>
      <c r="T1512" s="8">
        <v>6.666666666667</v>
      </c>
    </row>
    <row r="1513" spans="3:20" ht="24" x14ac:dyDescent="0.2">
      <c r="C1513" s="92"/>
      <c r="D1513" s="87"/>
      <c r="E1513" s="1" t="s">
        <v>135</v>
      </c>
      <c r="F1513" s="2"/>
      <c r="G1513" s="59">
        <v>587</v>
      </c>
      <c r="H1513" s="71" t="str">
        <f t="shared" si="33"/>
        <v xml:space="preserve"> </v>
      </c>
      <c r="I1513" s="11">
        <v>2.2146507666100002</v>
      </c>
      <c r="J1513" s="3">
        <v>4.9403747870529999</v>
      </c>
      <c r="K1513" s="3">
        <v>13.458262350937</v>
      </c>
      <c r="L1513" s="3">
        <v>16.524701873935001</v>
      </c>
      <c r="M1513" s="3">
        <v>17.376490630324</v>
      </c>
      <c r="N1513" s="3">
        <v>15.843270868825</v>
      </c>
      <c r="O1513" s="3">
        <v>13.458262350937</v>
      </c>
      <c r="P1513" s="3">
        <v>8.8586030664400006</v>
      </c>
      <c r="Q1513" s="3">
        <v>1.873935264055</v>
      </c>
      <c r="R1513" s="3">
        <v>2.5553662691649999</v>
      </c>
      <c r="S1513" s="3">
        <v>1.192504258944</v>
      </c>
      <c r="T1513" s="8">
        <v>1.7035775127770001</v>
      </c>
    </row>
    <row r="1514" spans="3:20" x14ac:dyDescent="0.2">
      <c r="C1514" s="92"/>
      <c r="D1514" s="87"/>
      <c r="E1514" s="1" t="s">
        <v>136</v>
      </c>
      <c r="F1514" s="2"/>
      <c r="G1514" s="59">
        <v>63</v>
      </c>
      <c r="H1514" s="71" t="str">
        <f t="shared" si="33"/>
        <v xml:space="preserve"> </v>
      </c>
      <c r="I1514" s="11">
        <v>1.587301587302</v>
      </c>
      <c r="J1514" s="3">
        <v>9.5238095238099998</v>
      </c>
      <c r="K1514" s="3">
        <v>4.7619047619049999</v>
      </c>
      <c r="L1514" s="3">
        <v>15.873015873016</v>
      </c>
      <c r="M1514" s="3">
        <v>17.460317460317</v>
      </c>
      <c r="N1514" s="3">
        <v>15.873015873016</v>
      </c>
      <c r="O1514" s="3">
        <v>12.698412698413</v>
      </c>
      <c r="P1514" s="3">
        <v>11.111111111111001</v>
      </c>
      <c r="Q1514" s="3">
        <v>1.587301587302</v>
      </c>
      <c r="R1514" s="3">
        <v>1.587301587302</v>
      </c>
      <c r="S1514" s="3">
        <v>3.1746031746029999</v>
      </c>
      <c r="T1514" s="8">
        <v>4.7619047619049999</v>
      </c>
    </row>
    <row r="1515" spans="3:20" x14ac:dyDescent="0.2">
      <c r="C1515" s="92"/>
      <c r="D1515" s="87"/>
      <c r="E1515" s="1" t="s">
        <v>137</v>
      </c>
      <c r="F1515" s="2"/>
      <c r="G1515" s="59">
        <v>290</v>
      </c>
      <c r="H1515" s="71" t="str">
        <f t="shared" si="33"/>
        <v xml:space="preserve"> </v>
      </c>
      <c r="I1515" s="11">
        <v>3.7931034482760002</v>
      </c>
      <c r="J1515" s="3">
        <v>16.206896551724</v>
      </c>
      <c r="K1515" s="3">
        <v>17.241379310345</v>
      </c>
      <c r="L1515" s="3">
        <v>17.586206896552</v>
      </c>
      <c r="M1515" s="3">
        <v>15.172413793103001</v>
      </c>
      <c r="N1515" s="3">
        <v>7.5862068965520004</v>
      </c>
      <c r="O1515" s="3">
        <v>8.6206896551720007</v>
      </c>
      <c r="P1515" s="3">
        <v>6.5517241379310001</v>
      </c>
      <c r="Q1515" s="3">
        <v>1.0344827586209999</v>
      </c>
      <c r="R1515" s="3">
        <v>1.0344827586209999</v>
      </c>
      <c r="S1515" s="3">
        <v>1.379310344828</v>
      </c>
      <c r="T1515" s="8">
        <v>3.7931034482760002</v>
      </c>
    </row>
    <row r="1516" spans="3:20" x14ac:dyDescent="0.2">
      <c r="C1516" s="92"/>
      <c r="D1516" s="87"/>
      <c r="E1516" s="1" t="s">
        <v>22</v>
      </c>
      <c r="F1516" s="2"/>
      <c r="G1516" s="59">
        <v>42</v>
      </c>
      <c r="H1516" s="71" t="str">
        <f t="shared" si="33"/>
        <v>*</v>
      </c>
      <c r="I1516" s="11">
        <v>4.7619047619049999</v>
      </c>
      <c r="J1516" s="3">
        <v>16.666666666666998</v>
      </c>
      <c r="K1516" s="3">
        <v>14.285714285714</v>
      </c>
      <c r="L1516" s="3">
        <v>9.5238095238099998</v>
      </c>
      <c r="M1516" s="3">
        <v>7.1428571428570002</v>
      </c>
      <c r="N1516" s="3">
        <v>7.1428571428570002</v>
      </c>
      <c r="O1516" s="3">
        <v>2.3809523809519999</v>
      </c>
      <c r="P1516" s="3">
        <v>7.1428571428570002</v>
      </c>
      <c r="Q1516" s="3">
        <v>2.3809523809519999</v>
      </c>
      <c r="R1516" s="3">
        <v>2.3809523809519999</v>
      </c>
      <c r="S1516" s="3">
        <v>2.3809523809519999</v>
      </c>
      <c r="T1516" s="8">
        <v>23.809523809523998</v>
      </c>
    </row>
    <row r="1517" spans="3:20" ht="24" x14ac:dyDescent="0.2">
      <c r="C1517" s="92"/>
      <c r="D1517" s="87"/>
      <c r="E1517" s="1" t="s">
        <v>138</v>
      </c>
      <c r="F1517" s="2"/>
      <c r="G1517" s="59">
        <v>246</v>
      </c>
      <c r="H1517" s="71" t="str">
        <f t="shared" si="33"/>
        <v xml:space="preserve"> </v>
      </c>
      <c r="I1517" s="11">
        <v>3.2520325203249998</v>
      </c>
      <c r="J1517" s="3">
        <v>8.130081300813</v>
      </c>
      <c r="K1517" s="3">
        <v>18.69918699187</v>
      </c>
      <c r="L1517" s="3">
        <v>17.073170731706998</v>
      </c>
      <c r="M1517" s="3">
        <v>17.886178861788999</v>
      </c>
      <c r="N1517" s="3">
        <v>10.569105691057</v>
      </c>
      <c r="O1517" s="3">
        <v>10.975609756098001</v>
      </c>
      <c r="P1517" s="3">
        <v>7.3170731707319998</v>
      </c>
      <c r="Q1517" s="3">
        <v>2.4390243902440001</v>
      </c>
      <c r="R1517" s="3">
        <v>0.81300813008100004</v>
      </c>
      <c r="S1517" s="3">
        <v>1.219512195122</v>
      </c>
      <c r="T1517" s="8">
        <v>1.6260162601629999</v>
      </c>
    </row>
    <row r="1518" spans="3:20" ht="24" x14ac:dyDescent="0.2">
      <c r="C1518" s="92"/>
      <c r="D1518" s="87"/>
      <c r="E1518" s="1" t="s">
        <v>139</v>
      </c>
      <c r="F1518" s="2"/>
      <c r="G1518" s="59">
        <v>248</v>
      </c>
      <c r="H1518" s="71" t="str">
        <f t="shared" ref="H1518:H1520" si="34">IF(G1518&lt;49,"*"," ")</f>
        <v xml:space="preserve"> </v>
      </c>
      <c r="I1518" s="11">
        <v>0.40322580645200001</v>
      </c>
      <c r="J1518" s="3">
        <v>3.2258064516129998</v>
      </c>
      <c r="K1518" s="3">
        <v>8.8709677419350008</v>
      </c>
      <c r="L1518" s="3">
        <v>15.725806451613</v>
      </c>
      <c r="M1518" s="3">
        <v>22.580645161290001</v>
      </c>
      <c r="N1518" s="3">
        <v>16.935483870968</v>
      </c>
      <c r="O1518" s="3">
        <v>13.709677419355</v>
      </c>
      <c r="P1518" s="3">
        <v>11.290322580645</v>
      </c>
      <c r="Q1518" s="3">
        <v>2.4193548387099999</v>
      </c>
      <c r="R1518" s="3">
        <v>2.4193548387099999</v>
      </c>
      <c r="S1518" s="3">
        <v>0.80645161290300005</v>
      </c>
      <c r="T1518" s="8">
        <v>1.6129032258060001</v>
      </c>
    </row>
    <row r="1519" spans="3:20" ht="24" x14ac:dyDescent="0.2">
      <c r="C1519" s="92"/>
      <c r="D1519" s="87"/>
      <c r="E1519" s="1" t="s">
        <v>140</v>
      </c>
      <c r="F1519" s="2"/>
      <c r="G1519" s="59">
        <v>1582</v>
      </c>
      <c r="H1519" s="71" t="str">
        <f t="shared" si="34"/>
        <v xml:space="preserve"> </v>
      </c>
      <c r="I1519" s="11">
        <v>1.9595448798990001</v>
      </c>
      <c r="J1519" s="3">
        <v>5.4361567635899997</v>
      </c>
      <c r="K1519" s="3">
        <v>12.262958280656999</v>
      </c>
      <c r="L1519" s="3">
        <v>16.434892541086999</v>
      </c>
      <c r="M1519" s="3">
        <v>18.457648546144</v>
      </c>
      <c r="N1519" s="3">
        <v>15.107458912768999</v>
      </c>
      <c r="O1519" s="3">
        <v>13.14791403287</v>
      </c>
      <c r="P1519" s="3">
        <v>8.7231352718079993</v>
      </c>
      <c r="Q1519" s="3">
        <v>2.3388116308470002</v>
      </c>
      <c r="R1519" s="3">
        <v>2.1491782553730001</v>
      </c>
      <c r="S1519" s="3">
        <v>1.896333754741</v>
      </c>
      <c r="T1519" s="8">
        <v>2.0859671302149998</v>
      </c>
    </row>
    <row r="1520" spans="3:20" ht="24" x14ac:dyDescent="0.2">
      <c r="C1520" s="93"/>
      <c r="D1520" s="88"/>
      <c r="E1520" s="27" t="s">
        <v>141</v>
      </c>
      <c r="F1520" s="30"/>
      <c r="G1520" s="60">
        <v>414</v>
      </c>
      <c r="H1520" s="72" t="str">
        <f t="shared" si="34"/>
        <v xml:space="preserve"> </v>
      </c>
      <c r="I1520" s="35">
        <v>1.2077294685990001</v>
      </c>
      <c r="J1520" s="16">
        <v>6.5217391304349999</v>
      </c>
      <c r="K1520" s="16">
        <v>19.323671497585</v>
      </c>
      <c r="L1520" s="16">
        <v>21.497584541062999</v>
      </c>
      <c r="M1520" s="16">
        <v>19.323671497585</v>
      </c>
      <c r="N1520" s="16">
        <v>13.285024154588999</v>
      </c>
      <c r="O1520" s="16">
        <v>7.4879227053140003</v>
      </c>
      <c r="P1520" s="16">
        <v>4.3478260869570002</v>
      </c>
      <c r="Q1520" s="16">
        <v>1.6908212560389999</v>
      </c>
      <c r="R1520" s="16">
        <v>0.48309178743999998</v>
      </c>
      <c r="S1520" s="16">
        <v>3.140096618357</v>
      </c>
      <c r="T1520" s="36">
        <v>1.6908212560389999</v>
      </c>
    </row>
    <row r="1521" spans="2:14" x14ac:dyDescent="0.2">
      <c r="G1521" s="61"/>
      <c r="H1521" s="73"/>
    </row>
    <row r="1522" spans="2:14" x14ac:dyDescent="0.2">
      <c r="B1522" s="22" t="str">
        <f xml:space="preserve"> HYPERLINK("#'目次'!B18", "[12]")</f>
        <v>[12]</v>
      </c>
      <c r="C1522" s="17" t="s">
        <v>241</v>
      </c>
      <c r="G1522" s="61"/>
      <c r="H1522" s="73"/>
    </row>
    <row r="1523" spans="2:14" x14ac:dyDescent="0.2">
      <c r="G1523" s="61"/>
      <c r="H1523" s="73"/>
    </row>
    <row r="1524" spans="2:14" x14ac:dyDescent="0.2">
      <c r="G1524" s="61"/>
      <c r="H1524" s="73"/>
    </row>
    <row r="1525" spans="2:14" x14ac:dyDescent="0.2">
      <c r="C1525" s="17" t="s">
        <v>12</v>
      </c>
      <c r="G1525" s="61"/>
      <c r="H1525" s="73"/>
    </row>
    <row r="1526" spans="2:14" ht="24" x14ac:dyDescent="0.2">
      <c r="C1526" s="82"/>
      <c r="D1526" s="83"/>
      <c r="E1526" s="83"/>
      <c r="F1526" s="83"/>
      <c r="G1526" s="55" t="s">
        <v>13</v>
      </c>
      <c r="H1526" s="68"/>
      <c r="I1526" s="20" t="s">
        <v>242</v>
      </c>
      <c r="J1526" s="10" t="s">
        <v>243</v>
      </c>
      <c r="K1526" s="10" t="s">
        <v>244</v>
      </c>
      <c r="L1526" s="10" t="s">
        <v>245</v>
      </c>
      <c r="M1526" s="10" t="s">
        <v>246</v>
      </c>
      <c r="N1526" s="23" t="s">
        <v>22</v>
      </c>
    </row>
    <row r="1527" spans="2:14" x14ac:dyDescent="0.2">
      <c r="C1527" s="84"/>
      <c r="D1527" s="85"/>
      <c r="E1527" s="85"/>
      <c r="F1527" s="85"/>
      <c r="G1527" s="56"/>
      <c r="H1527" s="69"/>
      <c r="I1527" s="24"/>
      <c r="J1527" s="9"/>
      <c r="K1527" s="9"/>
      <c r="L1527" s="9"/>
      <c r="M1527" s="9"/>
      <c r="N1527" s="21"/>
    </row>
    <row r="1528" spans="2:14" x14ac:dyDescent="0.2">
      <c r="C1528" s="28"/>
      <c r="D1528" s="29"/>
      <c r="E1528" s="32" t="s">
        <v>13</v>
      </c>
      <c r="F1528" s="31"/>
      <c r="G1528" s="57">
        <v>2435</v>
      </c>
      <c r="H1528" s="66" t="str">
        <f t="shared" ref="H1528:H1591" si="35">IF(G1528&lt;49,"*"," ")</f>
        <v xml:space="preserve"> </v>
      </c>
      <c r="I1528" s="15">
        <v>12.936344969199</v>
      </c>
      <c r="J1528" s="15">
        <v>20.246406570842002</v>
      </c>
      <c r="K1528" s="15">
        <v>40.287474332648998</v>
      </c>
      <c r="L1528" s="15">
        <v>21.560574948665</v>
      </c>
      <c r="M1528" s="15">
        <v>4.6406570841889998</v>
      </c>
      <c r="N1528" s="34">
        <v>0.32854209445600002</v>
      </c>
    </row>
    <row r="1529" spans="2:14" x14ac:dyDescent="0.2">
      <c r="C1529" s="89" t="s">
        <v>16</v>
      </c>
      <c r="D1529" s="86" t="s">
        <v>17</v>
      </c>
      <c r="E1529" s="6" t="s">
        <v>18</v>
      </c>
      <c r="F1529" s="5"/>
      <c r="G1529" s="58">
        <v>344</v>
      </c>
      <c r="H1529" s="70" t="str">
        <f t="shared" si="35"/>
        <v xml:space="preserve"> </v>
      </c>
      <c r="I1529" s="12">
        <v>43.313953488372</v>
      </c>
      <c r="J1529" s="4">
        <v>24.418604651163001</v>
      </c>
      <c r="K1529" s="4">
        <v>26.453488372092998</v>
      </c>
      <c r="L1529" s="4">
        <v>5.2325581395349996</v>
      </c>
      <c r="M1529" s="4">
        <v>0.58139534883699995</v>
      </c>
      <c r="N1529" s="33">
        <v>0</v>
      </c>
    </row>
    <row r="1530" spans="2:14" x14ac:dyDescent="0.2">
      <c r="C1530" s="90"/>
      <c r="D1530" s="87"/>
      <c r="E1530" s="1" t="s">
        <v>19</v>
      </c>
      <c r="F1530" s="2"/>
      <c r="G1530" s="59">
        <v>1502</v>
      </c>
      <c r="H1530" s="71" t="str">
        <f t="shared" si="35"/>
        <v xml:space="preserve"> </v>
      </c>
      <c r="I1530" s="11">
        <v>10.252996005326001</v>
      </c>
      <c r="J1530" s="3">
        <v>25.233022636485</v>
      </c>
      <c r="K1530" s="3">
        <v>45.206391478028998</v>
      </c>
      <c r="L1530" s="3">
        <v>17.310252996005001</v>
      </c>
      <c r="M1530" s="3">
        <v>1.997336884154</v>
      </c>
      <c r="N1530" s="14">
        <v>0</v>
      </c>
    </row>
    <row r="1531" spans="2:14" x14ac:dyDescent="0.2">
      <c r="C1531" s="90"/>
      <c r="D1531" s="87"/>
      <c r="E1531" s="1" t="s">
        <v>20</v>
      </c>
      <c r="F1531" s="2"/>
      <c r="G1531" s="59">
        <v>465</v>
      </c>
      <c r="H1531" s="71" t="str">
        <f t="shared" si="35"/>
        <v xml:space="preserve"> </v>
      </c>
      <c r="I1531" s="11">
        <v>2.3655913978490002</v>
      </c>
      <c r="J1531" s="3">
        <v>6.2365591397850002</v>
      </c>
      <c r="K1531" s="3">
        <v>41.720430107527001</v>
      </c>
      <c r="L1531" s="3">
        <v>41.935483870968</v>
      </c>
      <c r="M1531" s="3">
        <v>7.7419354838709999</v>
      </c>
      <c r="N1531" s="14">
        <v>0</v>
      </c>
    </row>
    <row r="1532" spans="2:14" x14ac:dyDescent="0.2">
      <c r="C1532" s="90"/>
      <c r="D1532" s="87"/>
      <c r="E1532" s="1" t="s">
        <v>21</v>
      </c>
      <c r="F1532" s="2"/>
      <c r="G1532" s="59">
        <v>107</v>
      </c>
      <c r="H1532" s="71" t="str">
        <f t="shared" si="35"/>
        <v xml:space="preserve"> </v>
      </c>
      <c r="I1532" s="26">
        <v>0</v>
      </c>
      <c r="J1532" s="3">
        <v>0.93457943925200004</v>
      </c>
      <c r="K1532" s="3">
        <v>14.018691588785</v>
      </c>
      <c r="L1532" s="3">
        <v>44.859813084111998</v>
      </c>
      <c r="M1532" s="3">
        <v>40.186915887849999</v>
      </c>
      <c r="N1532" s="14">
        <v>0</v>
      </c>
    </row>
    <row r="1533" spans="2:14" x14ac:dyDescent="0.2">
      <c r="C1533" s="90"/>
      <c r="D1533" s="87"/>
      <c r="E1533" s="1" t="s">
        <v>22</v>
      </c>
      <c r="F1533" s="2"/>
      <c r="G1533" s="59">
        <v>17</v>
      </c>
      <c r="H1533" s="71" t="str">
        <f t="shared" si="35"/>
        <v>*</v>
      </c>
      <c r="I1533" s="11">
        <v>5.8823529411760003</v>
      </c>
      <c r="J1533" s="7">
        <v>0</v>
      </c>
      <c r="K1533" s="3">
        <v>11.764705882353001</v>
      </c>
      <c r="L1533" s="3">
        <v>23.529411764706001</v>
      </c>
      <c r="M1533" s="3">
        <v>11.764705882353001</v>
      </c>
      <c r="N1533" s="8">
        <v>47.058823529412003</v>
      </c>
    </row>
    <row r="1534" spans="2:14" x14ac:dyDescent="0.2">
      <c r="C1534" s="91" t="s">
        <v>23</v>
      </c>
      <c r="D1534" s="86" t="s">
        <v>17</v>
      </c>
      <c r="E1534" s="6" t="s">
        <v>24</v>
      </c>
      <c r="F1534" s="5"/>
      <c r="G1534" s="58">
        <v>383</v>
      </c>
      <c r="H1534" s="70" t="str">
        <f t="shared" si="35"/>
        <v xml:space="preserve"> </v>
      </c>
      <c r="I1534" s="12">
        <v>14.099216710183001</v>
      </c>
      <c r="J1534" s="4">
        <v>23.498694516971</v>
      </c>
      <c r="K1534" s="4">
        <v>44.908616187989999</v>
      </c>
      <c r="L1534" s="4">
        <v>15.404699738903</v>
      </c>
      <c r="M1534" s="4">
        <v>2.0887728459530002</v>
      </c>
      <c r="N1534" s="33">
        <v>0</v>
      </c>
    </row>
    <row r="1535" spans="2:14" x14ac:dyDescent="0.2">
      <c r="C1535" s="90"/>
      <c r="D1535" s="87"/>
      <c r="E1535" s="1" t="s">
        <v>25</v>
      </c>
      <c r="F1535" s="2"/>
      <c r="G1535" s="59">
        <v>333</v>
      </c>
      <c r="H1535" s="71" t="str">
        <f t="shared" si="35"/>
        <v xml:space="preserve"> </v>
      </c>
      <c r="I1535" s="11">
        <v>15.315315315315001</v>
      </c>
      <c r="J1535" s="3">
        <v>27.327327327327001</v>
      </c>
      <c r="K1535" s="3">
        <v>39.339339339338999</v>
      </c>
      <c r="L1535" s="3">
        <v>16.516516516517001</v>
      </c>
      <c r="M1535" s="3">
        <v>1.5015015015019999</v>
      </c>
      <c r="N1535" s="14">
        <v>0</v>
      </c>
    </row>
    <row r="1536" spans="2:14" ht="24" x14ac:dyDescent="0.2">
      <c r="C1536" s="90"/>
      <c r="D1536" s="87"/>
      <c r="E1536" s="1" t="s">
        <v>26</v>
      </c>
      <c r="F1536" s="2"/>
      <c r="G1536" s="59">
        <v>464</v>
      </c>
      <c r="H1536" s="71" t="str">
        <f t="shared" si="35"/>
        <v xml:space="preserve"> </v>
      </c>
      <c r="I1536" s="11">
        <v>15.086206896552</v>
      </c>
      <c r="J1536" s="3">
        <v>23.706896551724</v>
      </c>
      <c r="K1536" s="3">
        <v>40.086206896552</v>
      </c>
      <c r="L1536" s="3">
        <v>18.318965517241001</v>
      </c>
      <c r="M1536" s="3">
        <v>2.8017241379310001</v>
      </c>
      <c r="N1536" s="14">
        <v>0</v>
      </c>
    </row>
    <row r="1537" spans="3:14" ht="24" x14ac:dyDescent="0.2">
      <c r="C1537" s="90"/>
      <c r="D1537" s="87"/>
      <c r="E1537" s="1" t="s">
        <v>27</v>
      </c>
      <c r="F1537" s="2"/>
      <c r="G1537" s="59">
        <v>163</v>
      </c>
      <c r="H1537" s="71" t="str">
        <f t="shared" si="35"/>
        <v xml:space="preserve"> </v>
      </c>
      <c r="I1537" s="11">
        <v>11.656441717790999</v>
      </c>
      <c r="J1537" s="3">
        <v>20.858895705521</v>
      </c>
      <c r="K1537" s="3">
        <v>43.558282208588999</v>
      </c>
      <c r="L1537" s="3">
        <v>18.404907975459999</v>
      </c>
      <c r="M1537" s="3">
        <v>5.5214723926379996</v>
      </c>
      <c r="N1537" s="14">
        <v>0</v>
      </c>
    </row>
    <row r="1538" spans="3:14" x14ac:dyDescent="0.2">
      <c r="C1538" s="90"/>
      <c r="D1538" s="87"/>
      <c r="E1538" s="1" t="s">
        <v>28</v>
      </c>
      <c r="F1538" s="2"/>
      <c r="G1538" s="59">
        <v>161</v>
      </c>
      <c r="H1538" s="71" t="str">
        <f t="shared" si="35"/>
        <v xml:space="preserve"> </v>
      </c>
      <c r="I1538" s="11">
        <v>8.074534161491</v>
      </c>
      <c r="J1538" s="3">
        <v>19.254658385092998</v>
      </c>
      <c r="K1538" s="3">
        <v>44.720496894409997</v>
      </c>
      <c r="L1538" s="3">
        <v>22.360248447204999</v>
      </c>
      <c r="M1538" s="3">
        <v>5.5900621118010001</v>
      </c>
      <c r="N1538" s="14">
        <v>0</v>
      </c>
    </row>
    <row r="1539" spans="3:14" x14ac:dyDescent="0.2">
      <c r="C1539" s="90"/>
      <c r="D1539" s="87"/>
      <c r="E1539" s="1" t="s">
        <v>29</v>
      </c>
      <c r="F1539" s="2"/>
      <c r="G1539" s="59">
        <v>1174</v>
      </c>
      <c r="H1539" s="71" t="str">
        <f t="shared" si="35"/>
        <v xml:space="preserve"> </v>
      </c>
      <c r="I1539" s="11">
        <v>14.224872231687</v>
      </c>
      <c r="J1539" s="3">
        <v>22.402044293014999</v>
      </c>
      <c r="K1539" s="3">
        <v>40.885860306643998</v>
      </c>
      <c r="L1539" s="3">
        <v>19.250425894378001</v>
      </c>
      <c r="M1539" s="3">
        <v>3.2367972742759998</v>
      </c>
      <c r="N1539" s="14">
        <v>0</v>
      </c>
    </row>
    <row r="1540" spans="3:14" x14ac:dyDescent="0.2">
      <c r="C1540" s="90"/>
      <c r="D1540" s="87"/>
      <c r="E1540" s="1" t="s">
        <v>30</v>
      </c>
      <c r="F1540" s="2"/>
      <c r="G1540" s="59">
        <v>1349</v>
      </c>
      <c r="H1540" s="71" t="str">
        <f t="shared" si="35"/>
        <v xml:space="preserve"> </v>
      </c>
      <c r="I1540" s="11">
        <v>13.269088213491001</v>
      </c>
      <c r="J1540" s="3">
        <v>23.276501111935001</v>
      </c>
      <c r="K1540" s="3">
        <v>40.919199406967998</v>
      </c>
      <c r="L1540" s="3">
        <v>19.570051890289001</v>
      </c>
      <c r="M1540" s="3">
        <v>2.9651593773170002</v>
      </c>
      <c r="N1540" s="14">
        <v>0</v>
      </c>
    </row>
    <row r="1541" spans="3:14" x14ac:dyDescent="0.2">
      <c r="C1541" s="90"/>
      <c r="D1541" s="87"/>
      <c r="E1541" s="1" t="s">
        <v>31</v>
      </c>
      <c r="F1541" s="2"/>
      <c r="G1541" s="59">
        <v>2034</v>
      </c>
      <c r="H1541" s="71" t="str">
        <f t="shared" si="35"/>
        <v xml:space="preserve"> </v>
      </c>
      <c r="I1541" s="11">
        <v>13.077679449361</v>
      </c>
      <c r="J1541" s="3">
        <v>20.353982300885001</v>
      </c>
      <c r="K1541" s="3">
        <v>40.904621435594997</v>
      </c>
      <c r="L1541" s="3">
        <v>21.189773844641</v>
      </c>
      <c r="M1541" s="3">
        <v>4.4739429695180002</v>
      </c>
      <c r="N1541" s="14">
        <v>0</v>
      </c>
    </row>
    <row r="1542" spans="3:14" x14ac:dyDescent="0.2">
      <c r="C1542" s="90"/>
      <c r="D1542" s="87"/>
      <c r="E1542" s="1" t="s">
        <v>32</v>
      </c>
      <c r="F1542" s="2"/>
      <c r="G1542" s="59">
        <v>68</v>
      </c>
      <c r="H1542" s="71" t="str">
        <f t="shared" si="35"/>
        <v xml:space="preserve"> </v>
      </c>
      <c r="I1542" s="11">
        <v>11.764705882353001</v>
      </c>
      <c r="J1542" s="3">
        <v>11.764705882353001</v>
      </c>
      <c r="K1542" s="3">
        <v>27.941176470588001</v>
      </c>
      <c r="L1542" s="3">
        <v>33.823529411765001</v>
      </c>
      <c r="M1542" s="3">
        <v>14.705882352941</v>
      </c>
      <c r="N1542" s="14">
        <v>0</v>
      </c>
    </row>
    <row r="1543" spans="3:14" x14ac:dyDescent="0.2">
      <c r="C1543" s="90"/>
      <c r="D1543" s="87"/>
      <c r="E1543" s="1" t="s">
        <v>22</v>
      </c>
      <c r="F1543" s="2"/>
      <c r="G1543" s="59">
        <v>17</v>
      </c>
      <c r="H1543" s="71" t="str">
        <f t="shared" si="35"/>
        <v>*</v>
      </c>
      <c r="I1543" s="11">
        <v>5.8823529411760003</v>
      </c>
      <c r="J1543" s="7">
        <v>0</v>
      </c>
      <c r="K1543" s="3">
        <v>35.294117647058997</v>
      </c>
      <c r="L1543" s="3">
        <v>11.764705882353001</v>
      </c>
      <c r="M1543" s="7">
        <v>0</v>
      </c>
      <c r="N1543" s="8">
        <v>47.058823529412003</v>
      </c>
    </row>
    <row r="1544" spans="3:14" x14ac:dyDescent="0.2">
      <c r="C1544" s="91" t="s">
        <v>33</v>
      </c>
      <c r="D1544" s="86" t="s">
        <v>17</v>
      </c>
      <c r="E1544" s="6" t="s">
        <v>34</v>
      </c>
      <c r="F1544" s="5"/>
      <c r="G1544" s="58">
        <v>120</v>
      </c>
      <c r="H1544" s="70" t="str">
        <f t="shared" si="35"/>
        <v xml:space="preserve"> </v>
      </c>
      <c r="I1544" s="12">
        <v>25.833333333333002</v>
      </c>
      <c r="J1544" s="4">
        <v>24.166666666666998</v>
      </c>
      <c r="K1544" s="4">
        <v>34.166666666666998</v>
      </c>
      <c r="L1544" s="4">
        <v>15</v>
      </c>
      <c r="M1544" s="4">
        <v>0.83333333333299997</v>
      </c>
      <c r="N1544" s="33">
        <v>0</v>
      </c>
    </row>
    <row r="1545" spans="3:14" x14ac:dyDescent="0.2">
      <c r="C1545" s="90"/>
      <c r="D1545" s="87"/>
      <c r="E1545" s="1" t="s">
        <v>35</v>
      </c>
      <c r="F1545" s="2"/>
      <c r="G1545" s="59">
        <v>932</v>
      </c>
      <c r="H1545" s="71" t="str">
        <f t="shared" si="35"/>
        <v xml:space="preserve"> </v>
      </c>
      <c r="I1545" s="11">
        <v>17.060085836910002</v>
      </c>
      <c r="J1545" s="3">
        <v>24.892703862661001</v>
      </c>
      <c r="K1545" s="3">
        <v>42.274678111588003</v>
      </c>
      <c r="L1545" s="3">
        <v>13.733905579399</v>
      </c>
      <c r="M1545" s="3">
        <v>2.0386266094419998</v>
      </c>
      <c r="N1545" s="14">
        <v>0</v>
      </c>
    </row>
    <row r="1546" spans="3:14" x14ac:dyDescent="0.2">
      <c r="C1546" s="90"/>
      <c r="D1546" s="87"/>
      <c r="E1546" s="1" t="s">
        <v>36</v>
      </c>
      <c r="F1546" s="2"/>
      <c r="G1546" s="59">
        <v>854</v>
      </c>
      <c r="H1546" s="71" t="str">
        <f t="shared" si="35"/>
        <v xml:space="preserve"> </v>
      </c>
      <c r="I1546" s="11">
        <v>10.772833723652999</v>
      </c>
      <c r="J1546" s="3">
        <v>19.789227166276</v>
      </c>
      <c r="K1546" s="3">
        <v>41.686182669788998</v>
      </c>
      <c r="L1546" s="3">
        <v>23.887587822014002</v>
      </c>
      <c r="M1546" s="3">
        <v>3.8641686182670001</v>
      </c>
      <c r="N1546" s="14">
        <v>0</v>
      </c>
    </row>
    <row r="1547" spans="3:14" ht="24" x14ac:dyDescent="0.2">
      <c r="C1547" s="90"/>
      <c r="D1547" s="87"/>
      <c r="E1547" s="1" t="s">
        <v>37</v>
      </c>
      <c r="F1547" s="2"/>
      <c r="G1547" s="59">
        <v>356</v>
      </c>
      <c r="H1547" s="71" t="str">
        <f t="shared" si="35"/>
        <v xml:space="preserve"> </v>
      </c>
      <c r="I1547" s="11">
        <v>6.460674157303</v>
      </c>
      <c r="J1547" s="3">
        <v>14.044943820225001</v>
      </c>
      <c r="K1547" s="3">
        <v>40.449438202247002</v>
      </c>
      <c r="L1547" s="3">
        <v>31.460674157303</v>
      </c>
      <c r="M1547" s="3">
        <v>7.5842696629209998</v>
      </c>
      <c r="N1547" s="14">
        <v>0</v>
      </c>
    </row>
    <row r="1548" spans="3:14" x14ac:dyDescent="0.2">
      <c r="C1548" s="90"/>
      <c r="D1548" s="87"/>
      <c r="E1548" s="1" t="s">
        <v>38</v>
      </c>
      <c r="F1548" s="2"/>
      <c r="G1548" s="59">
        <v>157</v>
      </c>
      <c r="H1548" s="71" t="str">
        <f t="shared" si="35"/>
        <v xml:space="preserve"> </v>
      </c>
      <c r="I1548" s="11">
        <v>6.369426751592</v>
      </c>
      <c r="J1548" s="3">
        <v>7.0063694267520003</v>
      </c>
      <c r="K1548" s="3">
        <v>28.025477707006001</v>
      </c>
      <c r="L1548" s="3">
        <v>38.216560509554</v>
      </c>
      <c r="M1548" s="3">
        <v>20.382165605095999</v>
      </c>
      <c r="N1548" s="14">
        <v>0</v>
      </c>
    </row>
    <row r="1549" spans="3:14" x14ac:dyDescent="0.2">
      <c r="C1549" s="90"/>
      <c r="D1549" s="87"/>
      <c r="E1549" s="1" t="s">
        <v>22</v>
      </c>
      <c r="F1549" s="2"/>
      <c r="G1549" s="59">
        <v>16</v>
      </c>
      <c r="H1549" s="71" t="str">
        <f t="shared" si="35"/>
        <v>*</v>
      </c>
      <c r="I1549" s="26">
        <v>0</v>
      </c>
      <c r="J1549" s="3">
        <v>12.5</v>
      </c>
      <c r="K1549" s="3">
        <v>12.5</v>
      </c>
      <c r="L1549" s="3">
        <v>18.75</v>
      </c>
      <c r="M1549" s="3">
        <v>6.25</v>
      </c>
      <c r="N1549" s="8">
        <v>50</v>
      </c>
    </row>
    <row r="1550" spans="3:14" x14ac:dyDescent="0.2">
      <c r="C1550" s="91" t="s">
        <v>39</v>
      </c>
      <c r="D1550" s="86" t="s">
        <v>17</v>
      </c>
      <c r="E1550" s="6" t="s">
        <v>40</v>
      </c>
      <c r="F1550" s="5"/>
      <c r="G1550" s="58">
        <v>350</v>
      </c>
      <c r="H1550" s="70" t="str">
        <f t="shared" si="35"/>
        <v xml:space="preserve"> </v>
      </c>
      <c r="I1550" s="12">
        <v>19.714285714286</v>
      </c>
      <c r="J1550" s="4">
        <v>26</v>
      </c>
      <c r="K1550" s="4">
        <v>37.142857142856997</v>
      </c>
      <c r="L1550" s="4">
        <v>14</v>
      </c>
      <c r="M1550" s="4">
        <v>3.1428571428569998</v>
      </c>
      <c r="N1550" s="33">
        <v>0</v>
      </c>
    </row>
    <row r="1551" spans="3:14" ht="24" x14ac:dyDescent="0.2">
      <c r="C1551" s="90"/>
      <c r="D1551" s="87"/>
      <c r="E1551" s="1" t="s">
        <v>41</v>
      </c>
      <c r="F1551" s="2"/>
      <c r="G1551" s="59">
        <v>1147</v>
      </c>
      <c r="H1551" s="71" t="str">
        <f t="shared" si="35"/>
        <v xml:space="preserve"> </v>
      </c>
      <c r="I1551" s="11">
        <v>13.86224934612</v>
      </c>
      <c r="J1551" s="3">
        <v>23.452484742806998</v>
      </c>
      <c r="K1551" s="3">
        <v>42.197035745423001</v>
      </c>
      <c r="L1551" s="3">
        <v>18.047079337402</v>
      </c>
      <c r="M1551" s="3">
        <v>2.4411508282479999</v>
      </c>
      <c r="N1551" s="14">
        <v>0</v>
      </c>
    </row>
    <row r="1552" spans="3:14" x14ac:dyDescent="0.2">
      <c r="C1552" s="90"/>
      <c r="D1552" s="87"/>
      <c r="E1552" s="1" t="s">
        <v>42</v>
      </c>
      <c r="F1552" s="2"/>
      <c r="G1552" s="59">
        <v>816</v>
      </c>
      <c r="H1552" s="71" t="str">
        <f t="shared" si="35"/>
        <v xml:space="preserve"> </v>
      </c>
      <c r="I1552" s="11">
        <v>9.3137254901959992</v>
      </c>
      <c r="J1552" s="3">
        <v>15.073529411765</v>
      </c>
      <c r="K1552" s="3">
        <v>39.338235294118</v>
      </c>
      <c r="L1552" s="3">
        <v>29.166666666666998</v>
      </c>
      <c r="M1552" s="3">
        <v>7.1078431372550002</v>
      </c>
      <c r="N1552" s="14">
        <v>0</v>
      </c>
    </row>
    <row r="1553" spans="3:14" x14ac:dyDescent="0.2">
      <c r="C1553" s="90"/>
      <c r="D1553" s="87"/>
      <c r="E1553" s="1" t="s">
        <v>43</v>
      </c>
      <c r="F1553" s="2"/>
      <c r="G1553" s="59">
        <v>78</v>
      </c>
      <c r="H1553" s="71" t="str">
        <f t="shared" si="35"/>
        <v xml:space="preserve"> </v>
      </c>
      <c r="I1553" s="11">
        <v>8.9743589743589993</v>
      </c>
      <c r="J1553" s="3">
        <v>7.6923076923079998</v>
      </c>
      <c r="K1553" s="3">
        <v>43.589743589744003</v>
      </c>
      <c r="L1553" s="3">
        <v>24.358974358973999</v>
      </c>
      <c r="M1553" s="3">
        <v>15.384615384615</v>
      </c>
      <c r="N1553" s="14">
        <v>0</v>
      </c>
    </row>
    <row r="1554" spans="3:14" x14ac:dyDescent="0.2">
      <c r="C1554" s="90"/>
      <c r="D1554" s="87"/>
      <c r="E1554" s="1" t="s">
        <v>22</v>
      </c>
      <c r="F1554" s="2"/>
      <c r="G1554" s="59">
        <v>44</v>
      </c>
      <c r="H1554" s="71" t="str">
        <f t="shared" si="35"/>
        <v>*</v>
      </c>
      <c r="I1554" s="11">
        <v>9.0909090909089993</v>
      </c>
      <c r="J1554" s="3">
        <v>9.0909090909089993</v>
      </c>
      <c r="K1554" s="3">
        <v>27.272727272727</v>
      </c>
      <c r="L1554" s="3">
        <v>27.272727272727</v>
      </c>
      <c r="M1554" s="3">
        <v>9.0909090909089993</v>
      </c>
      <c r="N1554" s="8">
        <v>18.181818181817999</v>
      </c>
    </row>
    <row r="1555" spans="3:14" x14ac:dyDescent="0.2">
      <c r="C1555" s="91" t="s">
        <v>44</v>
      </c>
      <c r="D1555" s="86" t="s">
        <v>17</v>
      </c>
      <c r="E1555" s="6" t="s">
        <v>45</v>
      </c>
      <c r="F1555" s="5"/>
      <c r="G1555" s="58">
        <v>1358</v>
      </c>
      <c r="H1555" s="70" t="str">
        <f t="shared" si="35"/>
        <v xml:space="preserve"> </v>
      </c>
      <c r="I1555" s="12">
        <v>17.820324005890999</v>
      </c>
      <c r="J1555" s="4">
        <v>25.036818851252001</v>
      </c>
      <c r="K1555" s="4">
        <v>40.942562592046997</v>
      </c>
      <c r="L1555" s="4">
        <v>14.580265095729001</v>
      </c>
      <c r="M1555" s="4">
        <v>1.3254786450660001</v>
      </c>
      <c r="N1555" s="13">
        <v>0.294550810015</v>
      </c>
    </row>
    <row r="1556" spans="3:14" x14ac:dyDescent="0.2">
      <c r="C1556" s="90"/>
      <c r="D1556" s="87"/>
      <c r="E1556" s="1" t="s">
        <v>46</v>
      </c>
      <c r="F1556" s="2"/>
      <c r="G1556" s="59">
        <v>735</v>
      </c>
      <c r="H1556" s="71" t="str">
        <f t="shared" si="35"/>
        <v xml:space="preserve"> </v>
      </c>
      <c r="I1556" s="11">
        <v>7.8911564625850001</v>
      </c>
      <c r="J1556" s="3">
        <v>16.870748299319999</v>
      </c>
      <c r="K1556" s="3">
        <v>43.809523809524002</v>
      </c>
      <c r="L1556" s="3">
        <v>25.850340136054001</v>
      </c>
      <c r="M1556" s="3">
        <v>5.3061224489800001</v>
      </c>
      <c r="N1556" s="8">
        <v>0.27210884353699999</v>
      </c>
    </row>
    <row r="1557" spans="3:14" x14ac:dyDescent="0.2">
      <c r="C1557" s="90"/>
      <c r="D1557" s="87"/>
      <c r="E1557" s="1" t="s">
        <v>47</v>
      </c>
      <c r="F1557" s="2"/>
      <c r="G1557" s="59">
        <v>177</v>
      </c>
      <c r="H1557" s="71" t="str">
        <f t="shared" si="35"/>
        <v xml:space="preserve"> </v>
      </c>
      <c r="I1557" s="11">
        <v>5.6497175141240001</v>
      </c>
      <c r="J1557" s="3">
        <v>9.0395480225989999</v>
      </c>
      <c r="K1557" s="3">
        <v>35.028248587570999</v>
      </c>
      <c r="L1557" s="3">
        <v>42.937853107344999</v>
      </c>
      <c r="M1557" s="3">
        <v>6.7796610169490004</v>
      </c>
      <c r="N1557" s="8">
        <v>0.56497175141199996</v>
      </c>
    </row>
    <row r="1558" spans="3:14" x14ac:dyDescent="0.2">
      <c r="C1558" s="90"/>
      <c r="D1558" s="87"/>
      <c r="E1558" s="1" t="s">
        <v>48</v>
      </c>
      <c r="F1558" s="2"/>
      <c r="G1558" s="59">
        <v>128</v>
      </c>
      <c r="H1558" s="71" t="str">
        <f t="shared" si="35"/>
        <v xml:space="preserve"> </v>
      </c>
      <c r="I1558" s="11">
        <v>1.5625</v>
      </c>
      <c r="J1558" s="3">
        <v>6.25</v>
      </c>
      <c r="K1558" s="3">
        <v>20.3125</v>
      </c>
      <c r="L1558" s="3">
        <v>39.0625</v>
      </c>
      <c r="M1558" s="3">
        <v>32.03125</v>
      </c>
      <c r="N1558" s="8">
        <v>0.78125</v>
      </c>
    </row>
    <row r="1559" spans="3:14" x14ac:dyDescent="0.2">
      <c r="C1559" s="90"/>
      <c r="D1559" s="87"/>
      <c r="E1559" s="1" t="s">
        <v>22</v>
      </c>
      <c r="F1559" s="2"/>
      <c r="G1559" s="59">
        <v>37</v>
      </c>
      <c r="H1559" s="71" t="str">
        <f t="shared" si="35"/>
        <v>*</v>
      </c>
      <c r="I1559" s="11">
        <v>8.1081081081080004</v>
      </c>
      <c r="J1559" s="3">
        <v>13.513513513514001</v>
      </c>
      <c r="K1559" s="3">
        <v>40.540540540541002</v>
      </c>
      <c r="L1559" s="3">
        <v>29.72972972973</v>
      </c>
      <c r="M1559" s="3">
        <v>8.1081081081080004</v>
      </c>
      <c r="N1559" s="14">
        <v>0</v>
      </c>
    </row>
    <row r="1560" spans="3:14" ht="24" x14ac:dyDescent="0.2">
      <c r="C1560" s="91" t="s">
        <v>49</v>
      </c>
      <c r="D1560" s="86" t="s">
        <v>17</v>
      </c>
      <c r="E1560" s="6" t="s">
        <v>50</v>
      </c>
      <c r="F1560" s="5"/>
      <c r="G1560" s="58">
        <v>141</v>
      </c>
      <c r="H1560" s="70" t="str">
        <f t="shared" si="35"/>
        <v xml:space="preserve"> </v>
      </c>
      <c r="I1560" s="12">
        <v>19.858156028368999</v>
      </c>
      <c r="J1560" s="4">
        <v>30.496453900709</v>
      </c>
      <c r="K1560" s="4">
        <v>34.042553191488999</v>
      </c>
      <c r="L1560" s="4">
        <v>14.184397163121</v>
      </c>
      <c r="M1560" s="4">
        <v>1.4184397163119999</v>
      </c>
      <c r="N1560" s="33">
        <v>0</v>
      </c>
    </row>
    <row r="1561" spans="3:14" ht="36" x14ac:dyDescent="0.2">
      <c r="C1561" s="90"/>
      <c r="D1561" s="87"/>
      <c r="E1561" s="1" t="s">
        <v>51</v>
      </c>
      <c r="F1561" s="2"/>
      <c r="G1561" s="59">
        <v>349</v>
      </c>
      <c r="H1561" s="71" t="str">
        <f t="shared" si="35"/>
        <v xml:space="preserve"> </v>
      </c>
      <c r="I1561" s="11">
        <v>21.203438395414999</v>
      </c>
      <c r="J1561" s="3">
        <v>30.659025787966002</v>
      </c>
      <c r="K1561" s="3">
        <v>34.670487106016999</v>
      </c>
      <c r="L1561" s="3">
        <v>12.034383954155</v>
      </c>
      <c r="M1561" s="3">
        <v>1.4326647564470001</v>
      </c>
      <c r="N1561" s="14">
        <v>0</v>
      </c>
    </row>
    <row r="1562" spans="3:14" ht="48" x14ac:dyDescent="0.2">
      <c r="C1562" s="90"/>
      <c r="D1562" s="87"/>
      <c r="E1562" s="1" t="s">
        <v>52</v>
      </c>
      <c r="F1562" s="2"/>
      <c r="G1562" s="59">
        <v>1860</v>
      </c>
      <c r="H1562" s="71" t="str">
        <f t="shared" si="35"/>
        <v xml:space="preserve"> </v>
      </c>
      <c r="I1562" s="11">
        <v>14.408602150538</v>
      </c>
      <c r="J1562" s="3">
        <v>22.204301075269001</v>
      </c>
      <c r="K1562" s="3">
        <v>41.666666666666998</v>
      </c>
      <c r="L1562" s="3">
        <v>18.494623655914001</v>
      </c>
      <c r="M1562" s="3">
        <v>2.9569892473119999</v>
      </c>
      <c r="N1562" s="8">
        <v>0.26881720430099998</v>
      </c>
    </row>
    <row r="1563" spans="3:14" ht="24" x14ac:dyDescent="0.2">
      <c r="C1563" s="90"/>
      <c r="D1563" s="87"/>
      <c r="E1563" s="1" t="s">
        <v>53</v>
      </c>
      <c r="F1563" s="2"/>
      <c r="G1563" s="59">
        <v>719</v>
      </c>
      <c r="H1563" s="71" t="str">
        <f t="shared" si="35"/>
        <v xml:space="preserve"> </v>
      </c>
      <c r="I1563" s="11">
        <v>19.749652294853998</v>
      </c>
      <c r="J1563" s="3">
        <v>25.312934631432999</v>
      </c>
      <c r="K1563" s="3">
        <v>38.386648122392003</v>
      </c>
      <c r="L1563" s="3">
        <v>14.464534075104</v>
      </c>
      <c r="M1563" s="3">
        <v>1.9471488178030001</v>
      </c>
      <c r="N1563" s="8">
        <v>0.13908205841400001</v>
      </c>
    </row>
    <row r="1564" spans="3:14" ht="48" x14ac:dyDescent="0.2">
      <c r="C1564" s="90"/>
      <c r="D1564" s="87"/>
      <c r="E1564" s="1" t="s">
        <v>54</v>
      </c>
      <c r="F1564" s="2"/>
      <c r="G1564" s="59">
        <v>404</v>
      </c>
      <c r="H1564" s="71" t="str">
        <f t="shared" si="35"/>
        <v xml:space="preserve"> </v>
      </c>
      <c r="I1564" s="11">
        <v>22.277227722772</v>
      </c>
      <c r="J1564" s="3">
        <v>26.980198019802</v>
      </c>
      <c r="K1564" s="3">
        <v>34.900990099010002</v>
      </c>
      <c r="L1564" s="3">
        <v>13.366336633663</v>
      </c>
      <c r="M1564" s="3">
        <v>2.2277227722770001</v>
      </c>
      <c r="N1564" s="8">
        <v>0.247524752475</v>
      </c>
    </row>
    <row r="1565" spans="3:14" ht="36" x14ac:dyDescent="0.2">
      <c r="C1565" s="90"/>
      <c r="D1565" s="87"/>
      <c r="E1565" s="1" t="s">
        <v>55</v>
      </c>
      <c r="F1565" s="2"/>
      <c r="G1565" s="59">
        <v>41</v>
      </c>
      <c r="H1565" s="71" t="str">
        <f t="shared" si="35"/>
        <v>*</v>
      </c>
      <c r="I1565" s="11">
        <v>31.707317073171001</v>
      </c>
      <c r="J1565" s="3">
        <v>29.268292682927001</v>
      </c>
      <c r="K1565" s="3">
        <v>26.829268292683</v>
      </c>
      <c r="L1565" s="3">
        <v>9.7560975609760003</v>
      </c>
      <c r="M1565" s="3">
        <v>2.4390243902440001</v>
      </c>
      <c r="N1565" s="14">
        <v>0</v>
      </c>
    </row>
    <row r="1566" spans="3:14" ht="36" x14ac:dyDescent="0.2">
      <c r="C1566" s="90"/>
      <c r="D1566" s="87"/>
      <c r="E1566" s="1" t="s">
        <v>56</v>
      </c>
      <c r="F1566" s="2"/>
      <c r="G1566" s="59">
        <v>168</v>
      </c>
      <c r="H1566" s="71" t="str">
        <f t="shared" si="35"/>
        <v xml:space="preserve"> </v>
      </c>
      <c r="I1566" s="11">
        <v>23.214285714286</v>
      </c>
      <c r="J1566" s="3">
        <v>27.380952380951999</v>
      </c>
      <c r="K1566" s="3">
        <v>33.928571428570997</v>
      </c>
      <c r="L1566" s="3">
        <v>12.5</v>
      </c>
      <c r="M1566" s="3">
        <v>2.3809523809519999</v>
      </c>
      <c r="N1566" s="8">
        <v>0.59523809523799998</v>
      </c>
    </row>
    <row r="1567" spans="3:14" ht="36" x14ac:dyDescent="0.2">
      <c r="C1567" s="90"/>
      <c r="D1567" s="87"/>
      <c r="E1567" s="1" t="s">
        <v>57</v>
      </c>
      <c r="F1567" s="2"/>
      <c r="G1567" s="59">
        <v>146</v>
      </c>
      <c r="H1567" s="71" t="str">
        <f t="shared" si="35"/>
        <v xml:space="preserve"> </v>
      </c>
      <c r="I1567" s="11">
        <v>26.712328767123001</v>
      </c>
      <c r="J1567" s="3">
        <v>26.712328767123001</v>
      </c>
      <c r="K1567" s="3">
        <v>32.191780821918002</v>
      </c>
      <c r="L1567" s="3">
        <v>10.958904109589</v>
      </c>
      <c r="M1567" s="3">
        <v>2.054794520548</v>
      </c>
      <c r="N1567" s="8">
        <v>1.369863013699</v>
      </c>
    </row>
    <row r="1568" spans="3:14" x14ac:dyDescent="0.2">
      <c r="C1568" s="90"/>
      <c r="D1568" s="87"/>
      <c r="E1568" s="1" t="s">
        <v>58</v>
      </c>
      <c r="F1568" s="2"/>
      <c r="G1568" s="59">
        <v>364</v>
      </c>
      <c r="H1568" s="71" t="str">
        <f t="shared" si="35"/>
        <v xml:space="preserve"> </v>
      </c>
      <c r="I1568" s="11">
        <v>5.4945054945049998</v>
      </c>
      <c r="J1568" s="3">
        <v>11.813186813187</v>
      </c>
      <c r="K1568" s="3">
        <v>35.989010989011</v>
      </c>
      <c r="L1568" s="3">
        <v>33.241758241757999</v>
      </c>
      <c r="M1568" s="3">
        <v>12.637362637362999</v>
      </c>
      <c r="N1568" s="8">
        <v>0.82417582417599999</v>
      </c>
    </row>
    <row r="1569" spans="3:14" x14ac:dyDescent="0.2">
      <c r="C1569" s="90"/>
      <c r="D1569" s="87"/>
      <c r="E1569" s="1" t="s">
        <v>22</v>
      </c>
      <c r="F1569" s="2"/>
      <c r="G1569" s="59">
        <v>134</v>
      </c>
      <c r="H1569" s="71" t="str">
        <f t="shared" si="35"/>
        <v xml:space="preserve"> </v>
      </c>
      <c r="I1569" s="11">
        <v>11.194029850746</v>
      </c>
      <c r="J1569" s="3">
        <v>14.925373134328</v>
      </c>
      <c r="K1569" s="3">
        <v>33.582089552238997</v>
      </c>
      <c r="L1569" s="3">
        <v>32.835820895521998</v>
      </c>
      <c r="M1569" s="3">
        <v>7.4626865671639999</v>
      </c>
      <c r="N1569" s="14">
        <v>0</v>
      </c>
    </row>
    <row r="1570" spans="3:14" ht="24" x14ac:dyDescent="0.2">
      <c r="C1570" s="90"/>
      <c r="D1570" s="87"/>
      <c r="E1570" s="1" t="s">
        <v>59</v>
      </c>
      <c r="F1570" s="2"/>
      <c r="G1570" s="59">
        <v>1920</v>
      </c>
      <c r="H1570" s="71" t="str">
        <f t="shared" si="35"/>
        <v xml:space="preserve"> </v>
      </c>
      <c r="I1570" s="11">
        <v>14.375</v>
      </c>
      <c r="J1570" s="3">
        <v>22.1875</v>
      </c>
      <c r="K1570" s="3">
        <v>41.71875</v>
      </c>
      <c r="L1570" s="3">
        <v>18.541666666666998</v>
      </c>
      <c r="M1570" s="3">
        <v>2.916666666667</v>
      </c>
      <c r="N1570" s="8">
        <v>0.26041666666699997</v>
      </c>
    </row>
    <row r="1571" spans="3:14" ht="24" x14ac:dyDescent="0.2">
      <c r="C1571" s="90"/>
      <c r="D1571" s="87"/>
      <c r="E1571" s="1" t="s">
        <v>60</v>
      </c>
      <c r="F1571" s="2"/>
      <c r="G1571" s="59">
        <v>479</v>
      </c>
      <c r="H1571" s="71" t="str">
        <f t="shared" si="35"/>
        <v xml:space="preserve"> </v>
      </c>
      <c r="I1571" s="11">
        <v>22.129436325678</v>
      </c>
      <c r="J1571" s="3">
        <v>27.557411273486</v>
      </c>
      <c r="K1571" s="3">
        <v>34.655532359081</v>
      </c>
      <c r="L1571" s="3">
        <v>13.361169102296</v>
      </c>
      <c r="M1571" s="3">
        <v>2.0876826722340001</v>
      </c>
      <c r="N1571" s="8">
        <v>0.20876826722299999</v>
      </c>
    </row>
    <row r="1572" spans="3:14" ht="24" x14ac:dyDescent="0.2">
      <c r="C1572" s="91" t="s">
        <v>61</v>
      </c>
      <c r="D1572" s="86" t="s">
        <v>17</v>
      </c>
      <c r="E1572" s="6" t="s">
        <v>62</v>
      </c>
      <c r="F1572" s="5"/>
      <c r="G1572" s="58">
        <v>354</v>
      </c>
      <c r="H1572" s="70" t="str">
        <f t="shared" si="35"/>
        <v xml:space="preserve"> </v>
      </c>
      <c r="I1572" s="12">
        <v>18.644067796609999</v>
      </c>
      <c r="J1572" s="4">
        <v>26.553672316383999</v>
      </c>
      <c r="K1572" s="4">
        <v>35.028248587570999</v>
      </c>
      <c r="L1572" s="4">
        <v>16.949152542373</v>
      </c>
      <c r="M1572" s="4">
        <v>2.542372881356</v>
      </c>
      <c r="N1572" s="13">
        <v>0.28248587570599998</v>
      </c>
    </row>
    <row r="1573" spans="3:14" ht="24" x14ac:dyDescent="0.2">
      <c r="C1573" s="90"/>
      <c r="D1573" s="87"/>
      <c r="E1573" s="1" t="s">
        <v>63</v>
      </c>
      <c r="F1573" s="2"/>
      <c r="G1573" s="59">
        <v>645</v>
      </c>
      <c r="H1573" s="71" t="str">
        <f t="shared" si="35"/>
        <v xml:space="preserve"> </v>
      </c>
      <c r="I1573" s="11">
        <v>17.984496124031001</v>
      </c>
      <c r="J1573" s="3">
        <v>25.736434108527</v>
      </c>
      <c r="K1573" s="3">
        <v>41.860465116279002</v>
      </c>
      <c r="L1573" s="3">
        <v>13.178294573643001</v>
      </c>
      <c r="M1573" s="3">
        <v>1.0852713178290001</v>
      </c>
      <c r="N1573" s="8">
        <v>0.15503875969</v>
      </c>
    </row>
    <row r="1574" spans="3:14" ht="36" x14ac:dyDescent="0.2">
      <c r="C1574" s="90"/>
      <c r="D1574" s="87"/>
      <c r="E1574" s="1" t="s">
        <v>64</v>
      </c>
      <c r="F1574" s="2"/>
      <c r="G1574" s="59">
        <v>166</v>
      </c>
      <c r="H1574" s="71" t="str">
        <f t="shared" si="35"/>
        <v xml:space="preserve"> </v>
      </c>
      <c r="I1574" s="11">
        <v>21.686746987951999</v>
      </c>
      <c r="J1574" s="3">
        <v>19.879518072288999</v>
      </c>
      <c r="K1574" s="3">
        <v>38.554216867469997</v>
      </c>
      <c r="L1574" s="3">
        <v>19.277108433734998</v>
      </c>
      <c r="M1574" s="3">
        <v>0.60240963855399998</v>
      </c>
      <c r="N1574" s="14">
        <v>0</v>
      </c>
    </row>
    <row r="1575" spans="3:14" ht="36" x14ac:dyDescent="0.2">
      <c r="C1575" s="90"/>
      <c r="D1575" s="87"/>
      <c r="E1575" s="1" t="s">
        <v>65</v>
      </c>
      <c r="F1575" s="2"/>
      <c r="G1575" s="59">
        <v>110</v>
      </c>
      <c r="H1575" s="71" t="str">
        <f t="shared" si="35"/>
        <v xml:space="preserve"> </v>
      </c>
      <c r="I1575" s="11">
        <v>23.636363636363999</v>
      </c>
      <c r="J1575" s="3">
        <v>27.272727272727</v>
      </c>
      <c r="K1575" s="3">
        <v>35.454545454544999</v>
      </c>
      <c r="L1575" s="3">
        <v>12.727272727273</v>
      </c>
      <c r="M1575" s="3">
        <v>0.90909090909099999</v>
      </c>
      <c r="N1575" s="14">
        <v>0</v>
      </c>
    </row>
    <row r="1576" spans="3:14" ht="36" x14ac:dyDescent="0.2">
      <c r="C1576" s="90"/>
      <c r="D1576" s="87"/>
      <c r="E1576" s="1" t="s">
        <v>66</v>
      </c>
      <c r="F1576" s="2"/>
      <c r="G1576" s="59">
        <v>239</v>
      </c>
      <c r="H1576" s="71" t="str">
        <f t="shared" si="35"/>
        <v xml:space="preserve"> </v>
      </c>
      <c r="I1576" s="11">
        <v>15.481171548117</v>
      </c>
      <c r="J1576" s="3">
        <v>26.359832635983</v>
      </c>
      <c r="K1576" s="3">
        <v>41.422594142259001</v>
      </c>
      <c r="L1576" s="3">
        <v>15.481171548117</v>
      </c>
      <c r="M1576" s="3">
        <v>1.2552301255230001</v>
      </c>
      <c r="N1576" s="14">
        <v>0</v>
      </c>
    </row>
    <row r="1577" spans="3:14" ht="24" x14ac:dyDescent="0.2">
      <c r="C1577" s="90"/>
      <c r="D1577" s="87"/>
      <c r="E1577" s="1" t="s">
        <v>67</v>
      </c>
      <c r="F1577" s="2"/>
      <c r="G1577" s="59">
        <v>143</v>
      </c>
      <c r="H1577" s="71" t="str">
        <f t="shared" si="35"/>
        <v xml:space="preserve"> </v>
      </c>
      <c r="I1577" s="11">
        <v>16.083916083916002</v>
      </c>
      <c r="J1577" s="3">
        <v>29.370629370629</v>
      </c>
      <c r="K1577" s="3">
        <v>43.356643356642998</v>
      </c>
      <c r="L1577" s="3">
        <v>9.7902097902099996</v>
      </c>
      <c r="M1577" s="3">
        <v>1.398601398601</v>
      </c>
      <c r="N1577" s="14">
        <v>0</v>
      </c>
    </row>
    <row r="1578" spans="3:14" ht="24" x14ac:dyDescent="0.2">
      <c r="C1578" s="90"/>
      <c r="D1578" s="87"/>
      <c r="E1578" s="1" t="s">
        <v>68</v>
      </c>
      <c r="F1578" s="2"/>
      <c r="G1578" s="59">
        <v>56</v>
      </c>
      <c r="H1578" s="71" t="str">
        <f t="shared" si="35"/>
        <v xml:space="preserve"> </v>
      </c>
      <c r="I1578" s="11">
        <v>19.642857142857</v>
      </c>
      <c r="J1578" s="3">
        <v>28.571428571428999</v>
      </c>
      <c r="K1578" s="3">
        <v>30.357142857143</v>
      </c>
      <c r="L1578" s="3">
        <v>19.642857142857</v>
      </c>
      <c r="M1578" s="3">
        <v>1.785714285714</v>
      </c>
      <c r="N1578" s="14">
        <v>0</v>
      </c>
    </row>
    <row r="1579" spans="3:14" ht="24" x14ac:dyDescent="0.2">
      <c r="C1579" s="90"/>
      <c r="D1579" s="87"/>
      <c r="E1579" s="1" t="s">
        <v>69</v>
      </c>
      <c r="F1579" s="2"/>
      <c r="G1579" s="59">
        <v>51</v>
      </c>
      <c r="H1579" s="71" t="str">
        <f t="shared" si="35"/>
        <v xml:space="preserve"> </v>
      </c>
      <c r="I1579" s="11">
        <v>19.607843137254999</v>
      </c>
      <c r="J1579" s="3">
        <v>27.450980392157</v>
      </c>
      <c r="K1579" s="3">
        <v>37.254901960783997</v>
      </c>
      <c r="L1579" s="3">
        <v>13.725490196078001</v>
      </c>
      <c r="M1579" s="3">
        <v>1.9607843137250001</v>
      </c>
      <c r="N1579" s="14">
        <v>0</v>
      </c>
    </row>
    <row r="1580" spans="3:14" ht="24" x14ac:dyDescent="0.2">
      <c r="C1580" s="90"/>
      <c r="D1580" s="87"/>
      <c r="E1580" s="1" t="s">
        <v>70</v>
      </c>
      <c r="F1580" s="2"/>
      <c r="G1580" s="59">
        <v>312</v>
      </c>
      <c r="H1580" s="71" t="str">
        <f t="shared" si="35"/>
        <v xml:space="preserve"> </v>
      </c>
      <c r="I1580" s="11">
        <v>16.025641025641001</v>
      </c>
      <c r="J1580" s="3">
        <v>26.923076923077002</v>
      </c>
      <c r="K1580" s="3">
        <v>40.705128205127998</v>
      </c>
      <c r="L1580" s="3">
        <v>13.782051282051</v>
      </c>
      <c r="M1580" s="3">
        <v>2.2435897435899999</v>
      </c>
      <c r="N1580" s="8">
        <v>0.32051282051300001</v>
      </c>
    </row>
    <row r="1581" spans="3:14" x14ac:dyDescent="0.2">
      <c r="C1581" s="90"/>
      <c r="D1581" s="87"/>
      <c r="E1581" s="1" t="s">
        <v>32</v>
      </c>
      <c r="F1581" s="2"/>
      <c r="G1581" s="59">
        <v>51</v>
      </c>
      <c r="H1581" s="71" t="str">
        <f t="shared" si="35"/>
        <v xml:space="preserve"> </v>
      </c>
      <c r="I1581" s="11">
        <v>19.607843137254999</v>
      </c>
      <c r="J1581" s="3">
        <v>27.450980392157</v>
      </c>
      <c r="K1581" s="3">
        <v>25.490196078431001</v>
      </c>
      <c r="L1581" s="3">
        <v>23.529411764706001</v>
      </c>
      <c r="M1581" s="3">
        <v>1.9607843137250001</v>
      </c>
      <c r="N1581" s="8">
        <v>1.9607843137250001</v>
      </c>
    </row>
    <row r="1582" spans="3:14" ht="24" x14ac:dyDescent="0.2">
      <c r="C1582" s="90"/>
      <c r="D1582" s="87"/>
      <c r="E1582" s="1" t="s">
        <v>71</v>
      </c>
      <c r="F1582" s="2"/>
      <c r="G1582" s="59">
        <v>1237</v>
      </c>
      <c r="H1582" s="71" t="str">
        <f t="shared" si="35"/>
        <v xml:space="preserve"> </v>
      </c>
      <c r="I1582" s="11">
        <v>16.248989490703</v>
      </c>
      <c r="J1582" s="3">
        <v>25.060630557801002</v>
      </c>
      <c r="K1582" s="3">
        <v>40.177849636216997</v>
      </c>
      <c r="L1582" s="3">
        <v>16.572352465643</v>
      </c>
      <c r="M1582" s="3">
        <v>1.778496362167</v>
      </c>
      <c r="N1582" s="8">
        <v>0.16168148747</v>
      </c>
    </row>
    <row r="1583" spans="3:14" ht="24" x14ac:dyDescent="0.2">
      <c r="C1583" s="90"/>
      <c r="D1583" s="87"/>
      <c r="E1583" s="1" t="s">
        <v>72</v>
      </c>
      <c r="F1583" s="2"/>
      <c r="G1583" s="59">
        <v>1015</v>
      </c>
      <c r="H1583" s="71" t="str">
        <f t="shared" si="35"/>
        <v xml:space="preserve"> </v>
      </c>
      <c r="I1583" s="11">
        <v>10.443349753694999</v>
      </c>
      <c r="J1583" s="3">
        <v>15.467980295566999</v>
      </c>
      <c r="K1583" s="3">
        <v>40.591133004926</v>
      </c>
      <c r="L1583" s="3">
        <v>25.812807881773001</v>
      </c>
      <c r="M1583" s="3">
        <v>7.192118226601</v>
      </c>
      <c r="N1583" s="8">
        <v>0.49261083743799999</v>
      </c>
    </row>
    <row r="1584" spans="3:14" x14ac:dyDescent="0.2">
      <c r="C1584" s="90"/>
      <c r="D1584" s="87"/>
      <c r="E1584" s="1" t="s">
        <v>22</v>
      </c>
      <c r="F1584" s="2"/>
      <c r="G1584" s="59">
        <v>183</v>
      </c>
      <c r="H1584" s="71" t="str">
        <f t="shared" si="35"/>
        <v xml:space="preserve"> </v>
      </c>
      <c r="I1584" s="11">
        <v>4.371584699454</v>
      </c>
      <c r="J1584" s="3">
        <v>14.207650273224001</v>
      </c>
      <c r="K1584" s="3">
        <v>39.344262295081997</v>
      </c>
      <c r="L1584" s="3">
        <v>31.693989071038001</v>
      </c>
      <c r="M1584" s="3">
        <v>9.83606557377</v>
      </c>
      <c r="N1584" s="8">
        <v>0.54644808743200002</v>
      </c>
    </row>
    <row r="1585" spans="3:14" x14ac:dyDescent="0.2">
      <c r="C1585" s="91" t="s">
        <v>73</v>
      </c>
      <c r="D1585" s="86" t="s">
        <v>17</v>
      </c>
      <c r="E1585" s="6" t="s">
        <v>74</v>
      </c>
      <c r="F1585" s="5"/>
      <c r="G1585" s="58">
        <v>247</v>
      </c>
      <c r="H1585" s="70" t="str">
        <f t="shared" si="35"/>
        <v xml:space="preserve"> </v>
      </c>
      <c r="I1585" s="12">
        <v>10.121457489879001</v>
      </c>
      <c r="J1585" s="4">
        <v>23.076923076922998</v>
      </c>
      <c r="K1585" s="4">
        <v>42.105263157895003</v>
      </c>
      <c r="L1585" s="4">
        <v>20.242914979757</v>
      </c>
      <c r="M1585" s="4">
        <v>4.0485829959509996</v>
      </c>
      <c r="N1585" s="13">
        <v>0.40485829959500003</v>
      </c>
    </row>
    <row r="1586" spans="3:14" x14ac:dyDescent="0.2">
      <c r="C1586" s="90"/>
      <c r="D1586" s="87"/>
      <c r="E1586" s="1" t="s">
        <v>75</v>
      </c>
      <c r="F1586" s="2"/>
      <c r="G1586" s="59">
        <v>531</v>
      </c>
      <c r="H1586" s="71" t="str">
        <f t="shared" si="35"/>
        <v xml:space="preserve"> </v>
      </c>
      <c r="I1586" s="11">
        <v>13.182674199622999</v>
      </c>
      <c r="J1586" s="3">
        <v>24.858757062146999</v>
      </c>
      <c r="K1586" s="3">
        <v>42.749529190206999</v>
      </c>
      <c r="L1586" s="3">
        <v>16.760828625235</v>
      </c>
      <c r="M1586" s="3">
        <v>2.0715630885120002</v>
      </c>
      <c r="N1586" s="8">
        <v>0.37664783427499998</v>
      </c>
    </row>
    <row r="1587" spans="3:14" x14ac:dyDescent="0.2">
      <c r="C1587" s="90"/>
      <c r="D1587" s="87"/>
      <c r="E1587" s="1" t="s">
        <v>76</v>
      </c>
      <c r="F1587" s="2"/>
      <c r="G1587" s="59">
        <v>58</v>
      </c>
      <c r="H1587" s="71" t="str">
        <f t="shared" si="35"/>
        <v xml:space="preserve"> </v>
      </c>
      <c r="I1587" s="11">
        <v>12.068965517241001</v>
      </c>
      <c r="J1587" s="3">
        <v>29.310344827586</v>
      </c>
      <c r="K1587" s="3">
        <v>41.379310344827999</v>
      </c>
      <c r="L1587" s="3">
        <v>17.241379310345</v>
      </c>
      <c r="M1587" s="7">
        <v>0</v>
      </c>
      <c r="N1587" s="14">
        <v>0</v>
      </c>
    </row>
    <row r="1588" spans="3:14" x14ac:dyDescent="0.2">
      <c r="C1588" s="90"/>
      <c r="D1588" s="87"/>
      <c r="E1588" s="1" t="s">
        <v>77</v>
      </c>
      <c r="F1588" s="2"/>
      <c r="G1588" s="59">
        <v>400</v>
      </c>
      <c r="H1588" s="71" t="str">
        <f t="shared" si="35"/>
        <v xml:space="preserve"> </v>
      </c>
      <c r="I1588" s="11">
        <v>17</v>
      </c>
      <c r="J1588" s="3">
        <v>24.5</v>
      </c>
      <c r="K1588" s="3">
        <v>35.75</v>
      </c>
      <c r="L1588" s="3">
        <v>20</v>
      </c>
      <c r="M1588" s="3">
        <v>2.75</v>
      </c>
      <c r="N1588" s="14">
        <v>0</v>
      </c>
    </row>
    <row r="1589" spans="3:14" ht="24" x14ac:dyDescent="0.2">
      <c r="C1589" s="90"/>
      <c r="D1589" s="87"/>
      <c r="E1589" s="1" t="s">
        <v>78</v>
      </c>
      <c r="F1589" s="2"/>
      <c r="G1589" s="59">
        <v>422</v>
      </c>
      <c r="H1589" s="71" t="str">
        <f t="shared" si="35"/>
        <v xml:space="preserve"> </v>
      </c>
      <c r="I1589" s="11">
        <v>17.535545023697001</v>
      </c>
      <c r="J1589" s="3">
        <v>26.303317535544998</v>
      </c>
      <c r="K1589" s="3">
        <v>42.654028436018997</v>
      </c>
      <c r="L1589" s="3">
        <v>11.848341232227</v>
      </c>
      <c r="M1589" s="3">
        <v>1.421800947867</v>
      </c>
      <c r="N1589" s="8">
        <v>0.23696682464499999</v>
      </c>
    </row>
    <row r="1590" spans="3:14" ht="24" x14ac:dyDescent="0.2">
      <c r="C1590" s="90"/>
      <c r="D1590" s="87"/>
      <c r="E1590" s="1" t="s">
        <v>79</v>
      </c>
      <c r="F1590" s="2"/>
      <c r="G1590" s="59">
        <v>102</v>
      </c>
      <c r="H1590" s="71" t="str">
        <f t="shared" si="35"/>
        <v xml:space="preserve"> </v>
      </c>
      <c r="I1590" s="11">
        <v>22.549019607843</v>
      </c>
      <c r="J1590" s="3">
        <v>28.431372549020001</v>
      </c>
      <c r="K1590" s="3">
        <v>28.431372549020001</v>
      </c>
      <c r="L1590" s="3">
        <v>15.686274509804001</v>
      </c>
      <c r="M1590" s="3">
        <v>3.9215686274510002</v>
      </c>
      <c r="N1590" s="8">
        <v>0.98039215686299996</v>
      </c>
    </row>
    <row r="1591" spans="3:14" ht="24" x14ac:dyDescent="0.2">
      <c r="C1591" s="90"/>
      <c r="D1591" s="87"/>
      <c r="E1591" s="1" t="s">
        <v>80</v>
      </c>
      <c r="F1591" s="2"/>
      <c r="G1591" s="59">
        <v>44</v>
      </c>
      <c r="H1591" s="71" t="str">
        <f t="shared" si="35"/>
        <v>*</v>
      </c>
      <c r="I1591" s="11">
        <v>22.727272727273</v>
      </c>
      <c r="J1591" s="3">
        <v>34.090909090909001</v>
      </c>
      <c r="K1591" s="3">
        <v>34.090909090909001</v>
      </c>
      <c r="L1591" s="3">
        <v>9.0909090909089993</v>
      </c>
      <c r="M1591" s="7">
        <v>0</v>
      </c>
      <c r="N1591" s="14">
        <v>0</v>
      </c>
    </row>
    <row r="1592" spans="3:14" ht="24" x14ac:dyDescent="0.2">
      <c r="C1592" s="90"/>
      <c r="D1592" s="87"/>
      <c r="E1592" s="1" t="s">
        <v>81</v>
      </c>
      <c r="F1592" s="2"/>
      <c r="G1592" s="59">
        <v>99</v>
      </c>
      <c r="H1592" s="71" t="str">
        <f t="shared" ref="H1592:H1655" si="36">IF(G1592&lt;49,"*"," ")</f>
        <v xml:space="preserve"> </v>
      </c>
      <c r="I1592" s="11">
        <v>10.101010101010001</v>
      </c>
      <c r="J1592" s="3">
        <v>22.222222222222001</v>
      </c>
      <c r="K1592" s="3">
        <v>48.484848484848001</v>
      </c>
      <c r="L1592" s="3">
        <v>15.151515151515</v>
      </c>
      <c r="M1592" s="3">
        <v>2.0202020202019999</v>
      </c>
      <c r="N1592" s="8">
        <v>2.0202020202019999</v>
      </c>
    </row>
    <row r="1593" spans="3:14" ht="24" x14ac:dyDescent="0.2">
      <c r="C1593" s="90"/>
      <c r="D1593" s="87"/>
      <c r="E1593" s="1" t="s">
        <v>82</v>
      </c>
      <c r="F1593" s="2"/>
      <c r="G1593" s="59">
        <v>128</v>
      </c>
      <c r="H1593" s="71" t="str">
        <f t="shared" si="36"/>
        <v xml:space="preserve"> </v>
      </c>
      <c r="I1593" s="11">
        <v>21.09375</v>
      </c>
      <c r="J1593" s="3">
        <v>34.375</v>
      </c>
      <c r="K1593" s="3">
        <v>36.71875</v>
      </c>
      <c r="L1593" s="3">
        <v>7.03125</v>
      </c>
      <c r="M1593" s="3">
        <v>0.78125</v>
      </c>
      <c r="N1593" s="14">
        <v>0</v>
      </c>
    </row>
    <row r="1594" spans="3:14" x14ac:dyDescent="0.2">
      <c r="C1594" s="90"/>
      <c r="D1594" s="87"/>
      <c r="E1594" s="1" t="s">
        <v>83</v>
      </c>
      <c r="F1594" s="2"/>
      <c r="G1594" s="59">
        <v>47</v>
      </c>
      <c r="H1594" s="71" t="str">
        <f t="shared" si="36"/>
        <v>*</v>
      </c>
      <c r="I1594" s="11">
        <v>14.893617021277</v>
      </c>
      <c r="J1594" s="3">
        <v>29.787234042552999</v>
      </c>
      <c r="K1594" s="3">
        <v>36.170212765956997</v>
      </c>
      <c r="L1594" s="3">
        <v>19.148936170212998</v>
      </c>
      <c r="M1594" s="7">
        <v>0</v>
      </c>
      <c r="N1594" s="14">
        <v>0</v>
      </c>
    </row>
    <row r="1595" spans="3:14" ht="24" x14ac:dyDescent="0.2">
      <c r="C1595" s="90"/>
      <c r="D1595" s="87"/>
      <c r="E1595" s="1" t="s">
        <v>84</v>
      </c>
      <c r="F1595" s="2"/>
      <c r="G1595" s="59">
        <v>151</v>
      </c>
      <c r="H1595" s="71" t="str">
        <f t="shared" si="36"/>
        <v xml:space="preserve"> </v>
      </c>
      <c r="I1595" s="11">
        <v>11.920529801324999</v>
      </c>
      <c r="J1595" s="3">
        <v>27.814569536423999</v>
      </c>
      <c r="K1595" s="3">
        <v>45.033112582781001</v>
      </c>
      <c r="L1595" s="3">
        <v>13.245033112583</v>
      </c>
      <c r="M1595" s="3">
        <v>1.9867549668869999</v>
      </c>
      <c r="N1595" s="14">
        <v>0</v>
      </c>
    </row>
    <row r="1596" spans="3:14" ht="24" x14ac:dyDescent="0.2">
      <c r="C1596" s="90"/>
      <c r="D1596" s="87"/>
      <c r="E1596" s="1" t="s">
        <v>85</v>
      </c>
      <c r="F1596" s="2"/>
      <c r="G1596" s="59">
        <v>60</v>
      </c>
      <c r="H1596" s="71" t="str">
        <f t="shared" si="36"/>
        <v xml:space="preserve"> </v>
      </c>
      <c r="I1596" s="11">
        <v>20</v>
      </c>
      <c r="J1596" s="3">
        <v>26.666666666666998</v>
      </c>
      <c r="K1596" s="3">
        <v>40</v>
      </c>
      <c r="L1596" s="3">
        <v>8.333333333333</v>
      </c>
      <c r="M1596" s="3">
        <v>5</v>
      </c>
      <c r="N1596" s="14">
        <v>0</v>
      </c>
    </row>
    <row r="1597" spans="3:14" x14ac:dyDescent="0.2">
      <c r="C1597" s="90"/>
      <c r="D1597" s="87"/>
      <c r="E1597" s="1" t="s">
        <v>32</v>
      </c>
      <c r="F1597" s="2"/>
      <c r="G1597" s="59">
        <v>49</v>
      </c>
      <c r="H1597" s="71" t="s">
        <v>673</v>
      </c>
      <c r="I1597" s="11">
        <v>4.0816326530609999</v>
      </c>
      <c r="J1597" s="3">
        <v>20.408163265306001</v>
      </c>
      <c r="K1597" s="3">
        <v>42.857142857143003</v>
      </c>
      <c r="L1597" s="3">
        <v>20.408163265306001</v>
      </c>
      <c r="M1597" s="3">
        <v>10.204081632653001</v>
      </c>
      <c r="N1597" s="8">
        <v>2.040816326531</v>
      </c>
    </row>
    <row r="1598" spans="3:14" ht="24" x14ac:dyDescent="0.2">
      <c r="C1598" s="90"/>
      <c r="D1598" s="87"/>
      <c r="E1598" s="1" t="s">
        <v>86</v>
      </c>
      <c r="F1598" s="2"/>
      <c r="G1598" s="59">
        <v>1336</v>
      </c>
      <c r="H1598" s="71" t="str">
        <f t="shared" si="36"/>
        <v xml:space="preserve"> </v>
      </c>
      <c r="I1598" s="11">
        <v>14.670658682635001</v>
      </c>
      <c r="J1598" s="3">
        <v>23.877245508982</v>
      </c>
      <c r="K1598" s="3">
        <v>41.017964071855999</v>
      </c>
      <c r="L1598" s="3">
        <v>17.589820359280999</v>
      </c>
      <c r="M1598" s="3">
        <v>2.6197604790420002</v>
      </c>
      <c r="N1598" s="8">
        <v>0.22455089820400001</v>
      </c>
    </row>
    <row r="1599" spans="3:14" ht="24" x14ac:dyDescent="0.2">
      <c r="C1599" s="90"/>
      <c r="D1599" s="87"/>
      <c r="E1599" s="1" t="s">
        <v>87</v>
      </c>
      <c r="F1599" s="2"/>
      <c r="G1599" s="59">
        <v>311</v>
      </c>
      <c r="H1599" s="71" t="str">
        <f t="shared" si="36"/>
        <v xml:space="preserve"> </v>
      </c>
      <c r="I1599" s="11">
        <v>13.826366559486001</v>
      </c>
      <c r="J1599" s="3">
        <v>18.327974276527002</v>
      </c>
      <c r="K1599" s="3">
        <v>45.980707395498001</v>
      </c>
      <c r="L1599" s="3">
        <v>18.971061093248</v>
      </c>
      <c r="M1599" s="3">
        <v>2.5723472668810001</v>
      </c>
      <c r="N1599" s="8">
        <v>0.32154340836</v>
      </c>
    </row>
    <row r="1600" spans="3:14" ht="24" x14ac:dyDescent="0.2">
      <c r="C1600" s="90"/>
      <c r="D1600" s="87"/>
      <c r="E1600" s="1" t="s">
        <v>88</v>
      </c>
      <c r="F1600" s="2"/>
      <c r="G1600" s="59">
        <v>620</v>
      </c>
      <c r="H1600" s="71" t="str">
        <f t="shared" si="36"/>
        <v xml:space="preserve"> </v>
      </c>
      <c r="I1600" s="11">
        <v>10</v>
      </c>
      <c r="J1600" s="3">
        <v>15.322580645161</v>
      </c>
      <c r="K1600" s="3">
        <v>35.806451612902997</v>
      </c>
      <c r="L1600" s="3">
        <v>29.516129032258</v>
      </c>
      <c r="M1600" s="3">
        <v>9.0322580645160002</v>
      </c>
      <c r="N1600" s="8">
        <v>0.32258064516099999</v>
      </c>
    </row>
    <row r="1601" spans="3:14" x14ac:dyDescent="0.2">
      <c r="C1601" s="90"/>
      <c r="D1601" s="87"/>
      <c r="E1601" s="1" t="s">
        <v>22</v>
      </c>
      <c r="F1601" s="2"/>
      <c r="G1601" s="59">
        <v>168</v>
      </c>
      <c r="H1601" s="71" t="str">
        <f t="shared" si="36"/>
        <v xml:space="preserve"> </v>
      </c>
      <c r="I1601" s="11">
        <v>8.333333333333</v>
      </c>
      <c r="J1601" s="3">
        <v>13.095238095238001</v>
      </c>
      <c r="K1601" s="3">
        <v>40.476190476189998</v>
      </c>
      <c r="L1601" s="3">
        <v>28.571428571428999</v>
      </c>
      <c r="M1601" s="3">
        <v>8.333333333333</v>
      </c>
      <c r="N1601" s="8">
        <v>1.190476190476</v>
      </c>
    </row>
    <row r="1602" spans="3:14" ht="24" x14ac:dyDescent="0.2">
      <c r="C1602" s="91" t="s">
        <v>89</v>
      </c>
      <c r="D1602" s="86" t="s">
        <v>17</v>
      </c>
      <c r="E1602" s="6" t="s">
        <v>90</v>
      </c>
      <c r="F1602" s="5"/>
      <c r="G1602" s="58">
        <v>166</v>
      </c>
      <c r="H1602" s="70" t="str">
        <f t="shared" si="36"/>
        <v xml:space="preserve"> </v>
      </c>
      <c r="I1602" s="12">
        <v>19.879518072288999</v>
      </c>
      <c r="J1602" s="4">
        <v>27.710843373494001</v>
      </c>
      <c r="K1602" s="4">
        <v>31.325301204818999</v>
      </c>
      <c r="L1602" s="4">
        <v>17.469879518071998</v>
      </c>
      <c r="M1602" s="4">
        <v>3.0120481927710001</v>
      </c>
      <c r="N1602" s="13">
        <v>0.60240963855399998</v>
      </c>
    </row>
    <row r="1603" spans="3:14" ht="48" x14ac:dyDescent="0.2">
      <c r="C1603" s="90"/>
      <c r="D1603" s="87"/>
      <c r="E1603" s="1" t="s">
        <v>91</v>
      </c>
      <c r="F1603" s="2"/>
      <c r="G1603" s="59">
        <v>97</v>
      </c>
      <c r="H1603" s="71" t="str">
        <f t="shared" si="36"/>
        <v xml:space="preserve"> </v>
      </c>
      <c r="I1603" s="11">
        <v>18.556701030928</v>
      </c>
      <c r="J1603" s="3">
        <v>23.711340206186001</v>
      </c>
      <c r="K1603" s="3">
        <v>43.298969072165001</v>
      </c>
      <c r="L1603" s="3">
        <v>11.340206185567</v>
      </c>
      <c r="M1603" s="3">
        <v>3.0927835051549999</v>
      </c>
      <c r="N1603" s="14">
        <v>0</v>
      </c>
    </row>
    <row r="1604" spans="3:14" ht="36" x14ac:dyDescent="0.2">
      <c r="C1604" s="90"/>
      <c r="D1604" s="87"/>
      <c r="E1604" s="1" t="s">
        <v>92</v>
      </c>
      <c r="F1604" s="2"/>
      <c r="G1604" s="59">
        <v>88</v>
      </c>
      <c r="H1604" s="71" t="str">
        <f t="shared" si="36"/>
        <v xml:space="preserve"> </v>
      </c>
      <c r="I1604" s="11">
        <v>18.181818181817999</v>
      </c>
      <c r="J1604" s="3">
        <v>34.090909090909001</v>
      </c>
      <c r="K1604" s="3">
        <v>36.363636363635997</v>
      </c>
      <c r="L1604" s="3">
        <v>9.0909090909089993</v>
      </c>
      <c r="M1604" s="3">
        <v>2.2727272727269998</v>
      </c>
      <c r="N1604" s="14">
        <v>0</v>
      </c>
    </row>
    <row r="1605" spans="3:14" ht="48" x14ac:dyDescent="0.2">
      <c r="C1605" s="90"/>
      <c r="D1605" s="87"/>
      <c r="E1605" s="1" t="s">
        <v>93</v>
      </c>
      <c r="F1605" s="2"/>
      <c r="G1605" s="59">
        <v>157</v>
      </c>
      <c r="H1605" s="71" t="str">
        <f t="shared" si="36"/>
        <v xml:space="preserve"> </v>
      </c>
      <c r="I1605" s="11">
        <v>17.197452229299</v>
      </c>
      <c r="J1605" s="3">
        <v>17.197452229299</v>
      </c>
      <c r="K1605" s="3">
        <v>38.853503184712999</v>
      </c>
      <c r="L1605" s="3">
        <v>20.382165605095999</v>
      </c>
      <c r="M1605" s="3">
        <v>4.4585987261150004</v>
      </c>
      <c r="N1605" s="8">
        <v>1.9108280254779999</v>
      </c>
    </row>
    <row r="1606" spans="3:14" x14ac:dyDescent="0.2">
      <c r="C1606" s="90"/>
      <c r="D1606" s="87"/>
      <c r="E1606" s="1" t="s">
        <v>94</v>
      </c>
      <c r="F1606" s="2"/>
      <c r="G1606" s="59">
        <v>9</v>
      </c>
      <c r="H1606" s="71" t="str">
        <f t="shared" si="36"/>
        <v>*</v>
      </c>
      <c r="I1606" s="11">
        <v>22.222222222222001</v>
      </c>
      <c r="J1606" s="3">
        <v>22.222222222222001</v>
      </c>
      <c r="K1606" s="3">
        <v>44.444444444444002</v>
      </c>
      <c r="L1606" s="3">
        <v>11.111111111111001</v>
      </c>
      <c r="M1606" s="7">
        <v>0</v>
      </c>
      <c r="N1606" s="14">
        <v>0</v>
      </c>
    </row>
    <row r="1607" spans="3:14" x14ac:dyDescent="0.2">
      <c r="C1607" s="90"/>
      <c r="D1607" s="87"/>
      <c r="E1607" s="1" t="s">
        <v>95</v>
      </c>
      <c r="F1607" s="2"/>
      <c r="G1607" s="59">
        <v>5</v>
      </c>
      <c r="H1607" s="71" t="str">
        <f t="shared" si="36"/>
        <v>*</v>
      </c>
      <c r="I1607" s="11">
        <v>40</v>
      </c>
      <c r="J1607" s="3">
        <v>20</v>
      </c>
      <c r="K1607" s="3">
        <v>40</v>
      </c>
      <c r="L1607" s="7">
        <v>0</v>
      </c>
      <c r="M1607" s="7">
        <v>0</v>
      </c>
      <c r="N1607" s="14">
        <v>0</v>
      </c>
    </row>
    <row r="1608" spans="3:14" x14ac:dyDescent="0.2">
      <c r="C1608" s="90"/>
      <c r="D1608" s="87"/>
      <c r="E1608" s="1" t="s">
        <v>32</v>
      </c>
      <c r="F1608" s="2"/>
      <c r="G1608" s="59">
        <v>41</v>
      </c>
      <c r="H1608" s="71" t="str">
        <f t="shared" si="36"/>
        <v>*</v>
      </c>
      <c r="I1608" s="11">
        <v>17.073170731706998</v>
      </c>
      <c r="J1608" s="3">
        <v>34.146341463414998</v>
      </c>
      <c r="K1608" s="3">
        <v>21.951219512194999</v>
      </c>
      <c r="L1608" s="3">
        <v>17.073170731706998</v>
      </c>
      <c r="M1608" s="3">
        <v>9.7560975609760003</v>
      </c>
      <c r="N1608" s="14">
        <v>0</v>
      </c>
    </row>
    <row r="1609" spans="3:14" ht="24" x14ac:dyDescent="0.2">
      <c r="C1609" s="90"/>
      <c r="D1609" s="87"/>
      <c r="E1609" s="1" t="s">
        <v>96</v>
      </c>
      <c r="F1609" s="2"/>
      <c r="G1609" s="59">
        <v>455</v>
      </c>
      <c r="H1609" s="71" t="str">
        <f t="shared" si="36"/>
        <v xml:space="preserve"> </v>
      </c>
      <c r="I1609" s="11">
        <v>17.362637362636999</v>
      </c>
      <c r="J1609" s="3">
        <v>25.274725274725</v>
      </c>
      <c r="K1609" s="3">
        <v>36.703296703296999</v>
      </c>
      <c r="L1609" s="3">
        <v>15.604395604396</v>
      </c>
      <c r="M1609" s="3">
        <v>4.3956043956039998</v>
      </c>
      <c r="N1609" s="8">
        <v>0.65934065934099995</v>
      </c>
    </row>
    <row r="1610" spans="3:14" ht="24" x14ac:dyDescent="0.2">
      <c r="C1610" s="90"/>
      <c r="D1610" s="87"/>
      <c r="E1610" s="1" t="s">
        <v>87</v>
      </c>
      <c r="F1610" s="2"/>
      <c r="G1610" s="59">
        <v>623</v>
      </c>
      <c r="H1610" s="71" t="str">
        <f t="shared" si="36"/>
        <v xml:space="preserve"> </v>
      </c>
      <c r="I1610" s="11">
        <v>15.088282504013</v>
      </c>
      <c r="J1610" s="3">
        <v>23.595505617977999</v>
      </c>
      <c r="K1610" s="3">
        <v>42.696629213483</v>
      </c>
      <c r="L1610" s="3">
        <v>16.532905296949998</v>
      </c>
      <c r="M1610" s="3">
        <v>1.926163723917</v>
      </c>
      <c r="N1610" s="8">
        <v>0.16051364366000001</v>
      </c>
    </row>
    <row r="1611" spans="3:14" ht="24" x14ac:dyDescent="0.2">
      <c r="C1611" s="90"/>
      <c r="D1611" s="87"/>
      <c r="E1611" s="1" t="s">
        <v>88</v>
      </c>
      <c r="F1611" s="2"/>
      <c r="G1611" s="59">
        <v>1112</v>
      </c>
      <c r="H1611" s="71" t="str">
        <f t="shared" si="36"/>
        <v xml:space="preserve"> </v>
      </c>
      <c r="I1611" s="11">
        <v>10.701438848921001</v>
      </c>
      <c r="J1611" s="3">
        <v>16.546762589928001</v>
      </c>
      <c r="K1611" s="3">
        <v>40.647482014387997</v>
      </c>
      <c r="L1611" s="3">
        <v>26.079136690647001</v>
      </c>
      <c r="M1611" s="3">
        <v>5.755395683453</v>
      </c>
      <c r="N1611" s="8">
        <v>0.269784172662</v>
      </c>
    </row>
    <row r="1612" spans="3:14" x14ac:dyDescent="0.2">
      <c r="C1612" s="90"/>
      <c r="D1612" s="87"/>
      <c r="E1612" s="1" t="s">
        <v>22</v>
      </c>
      <c r="F1612" s="2"/>
      <c r="G1612" s="59">
        <v>245</v>
      </c>
      <c r="H1612" s="71" t="str">
        <f t="shared" si="36"/>
        <v xml:space="preserve"> </v>
      </c>
      <c r="I1612" s="11">
        <v>9.3877551020409999</v>
      </c>
      <c r="J1612" s="3">
        <v>19.183673469388001</v>
      </c>
      <c r="K1612" s="3">
        <v>39.183673469387998</v>
      </c>
      <c r="L1612" s="3">
        <v>24.897959183672999</v>
      </c>
      <c r="M1612" s="3">
        <v>6.9387755102039996</v>
      </c>
      <c r="N1612" s="8">
        <v>0.408163265306</v>
      </c>
    </row>
    <row r="1613" spans="3:14" x14ac:dyDescent="0.2">
      <c r="C1613" s="91" t="s">
        <v>97</v>
      </c>
      <c r="D1613" s="86" t="s">
        <v>17</v>
      </c>
      <c r="E1613" s="6" t="s">
        <v>98</v>
      </c>
      <c r="F1613" s="5"/>
      <c r="G1613" s="58">
        <v>83</v>
      </c>
      <c r="H1613" s="70" t="str">
        <f t="shared" si="36"/>
        <v xml:space="preserve"> </v>
      </c>
      <c r="I1613" s="12">
        <v>37.349397590361001</v>
      </c>
      <c r="J1613" s="4">
        <v>16.867469879518001</v>
      </c>
      <c r="K1613" s="4">
        <v>31.325301204818999</v>
      </c>
      <c r="L1613" s="4">
        <v>12.048192771084</v>
      </c>
      <c r="M1613" s="4">
        <v>2.409638554217</v>
      </c>
      <c r="N1613" s="33">
        <v>0</v>
      </c>
    </row>
    <row r="1614" spans="3:14" x14ac:dyDescent="0.2">
      <c r="C1614" s="90"/>
      <c r="D1614" s="87"/>
      <c r="E1614" s="1" t="s">
        <v>99</v>
      </c>
      <c r="F1614" s="2"/>
      <c r="G1614" s="59">
        <v>401</v>
      </c>
      <c r="H1614" s="71" t="str">
        <f t="shared" si="36"/>
        <v xml:space="preserve"> </v>
      </c>
      <c r="I1614" s="11">
        <v>18.952618453865</v>
      </c>
      <c r="J1614" s="3">
        <v>26.43391521197</v>
      </c>
      <c r="K1614" s="3">
        <v>37.905236907731002</v>
      </c>
      <c r="L1614" s="3">
        <v>13.715710723192</v>
      </c>
      <c r="M1614" s="3">
        <v>2.743142144638</v>
      </c>
      <c r="N1614" s="8">
        <v>0.24937655860300001</v>
      </c>
    </row>
    <row r="1615" spans="3:14" x14ac:dyDescent="0.2">
      <c r="C1615" s="90"/>
      <c r="D1615" s="87"/>
      <c r="E1615" s="1" t="s">
        <v>100</v>
      </c>
      <c r="F1615" s="2"/>
      <c r="G1615" s="59">
        <v>686</v>
      </c>
      <c r="H1615" s="71" t="str">
        <f t="shared" si="36"/>
        <v xml:space="preserve"> </v>
      </c>
      <c r="I1615" s="11">
        <v>10.495626822157</v>
      </c>
      <c r="J1615" s="3">
        <v>22.740524781341001</v>
      </c>
      <c r="K1615" s="3">
        <v>46.355685131195003</v>
      </c>
      <c r="L1615" s="3">
        <v>17.930029154519001</v>
      </c>
      <c r="M1615" s="3">
        <v>2.1865889212830001</v>
      </c>
      <c r="N1615" s="8">
        <v>0.29154518950399999</v>
      </c>
    </row>
    <row r="1616" spans="3:14" x14ac:dyDescent="0.2">
      <c r="C1616" s="90"/>
      <c r="D1616" s="87"/>
      <c r="E1616" s="1" t="s">
        <v>101</v>
      </c>
      <c r="F1616" s="2"/>
      <c r="G1616" s="59">
        <v>1118</v>
      </c>
      <c r="H1616" s="71" t="str">
        <f t="shared" si="36"/>
        <v xml:space="preserve"> </v>
      </c>
      <c r="I1616" s="11">
        <v>10.733452593918001</v>
      </c>
      <c r="J1616" s="3">
        <v>17.084078711985999</v>
      </c>
      <c r="K1616" s="3">
        <v>39.087656529516998</v>
      </c>
      <c r="L1616" s="3">
        <v>26.386404293380998</v>
      </c>
      <c r="M1616" s="3">
        <v>6.4400715563509996</v>
      </c>
      <c r="N1616" s="8">
        <v>0.26833631484800002</v>
      </c>
    </row>
    <row r="1617" spans="3:14" x14ac:dyDescent="0.2">
      <c r="C1617" s="90"/>
      <c r="D1617" s="87"/>
      <c r="E1617" s="1" t="s">
        <v>22</v>
      </c>
      <c r="F1617" s="2"/>
      <c r="G1617" s="59">
        <v>147</v>
      </c>
      <c r="H1617" s="71" t="str">
        <f t="shared" si="36"/>
        <v xml:space="preserve"> </v>
      </c>
      <c r="I1617" s="11">
        <v>10.884353741497</v>
      </c>
      <c r="J1617" s="3">
        <v>17.687074829932001</v>
      </c>
      <c r="K1617" s="3">
        <v>32.653061224490003</v>
      </c>
      <c r="L1617" s="3">
        <v>28.571428571428999</v>
      </c>
      <c r="M1617" s="3">
        <v>8.8435374149660007</v>
      </c>
      <c r="N1617" s="8">
        <v>1.360544217687</v>
      </c>
    </row>
    <row r="1618" spans="3:14" x14ac:dyDescent="0.2">
      <c r="C1618" s="91" t="s">
        <v>102</v>
      </c>
      <c r="D1618" s="86" t="s">
        <v>17</v>
      </c>
      <c r="E1618" s="6" t="s">
        <v>103</v>
      </c>
      <c r="F1618" s="5"/>
      <c r="G1618" s="58">
        <v>562</v>
      </c>
      <c r="H1618" s="70" t="str">
        <f t="shared" si="36"/>
        <v xml:space="preserve"> </v>
      </c>
      <c r="I1618" s="12">
        <v>28.113879003558999</v>
      </c>
      <c r="J1618" s="4">
        <v>25.266903914591001</v>
      </c>
      <c r="K1618" s="4">
        <v>34.341637010676003</v>
      </c>
      <c r="L1618" s="4">
        <v>11.032028469750999</v>
      </c>
      <c r="M1618" s="4">
        <v>0.71174377224200003</v>
      </c>
      <c r="N1618" s="13">
        <v>0.533807829181</v>
      </c>
    </row>
    <row r="1619" spans="3:14" x14ac:dyDescent="0.2">
      <c r="C1619" s="90"/>
      <c r="D1619" s="87"/>
      <c r="E1619" s="1" t="s">
        <v>104</v>
      </c>
      <c r="F1619" s="2"/>
      <c r="G1619" s="59">
        <v>1221</v>
      </c>
      <c r="H1619" s="71" t="str">
        <f t="shared" si="36"/>
        <v xml:space="preserve"> </v>
      </c>
      <c r="I1619" s="11">
        <v>10.401310401310001</v>
      </c>
      <c r="J1619" s="3">
        <v>23.587223587223999</v>
      </c>
      <c r="K1619" s="3">
        <v>43.980343980344003</v>
      </c>
      <c r="L1619" s="3">
        <v>19.328419328418999</v>
      </c>
      <c r="M1619" s="3">
        <v>2.620802620803</v>
      </c>
      <c r="N1619" s="8">
        <v>8.1900081900000005E-2</v>
      </c>
    </row>
    <row r="1620" spans="3:14" x14ac:dyDescent="0.2">
      <c r="C1620" s="90"/>
      <c r="D1620" s="87"/>
      <c r="E1620" s="1" t="s">
        <v>105</v>
      </c>
      <c r="F1620" s="2"/>
      <c r="G1620" s="59">
        <v>430</v>
      </c>
      <c r="H1620" s="71" t="str">
        <f t="shared" si="36"/>
        <v xml:space="preserve"> </v>
      </c>
      <c r="I1620" s="11">
        <v>3.9534883720930001</v>
      </c>
      <c r="J1620" s="3">
        <v>8.6046511627910007</v>
      </c>
      <c r="K1620" s="3">
        <v>40.930232558139998</v>
      </c>
      <c r="L1620" s="3">
        <v>35.116279069767003</v>
      </c>
      <c r="M1620" s="3">
        <v>10.465116279069999</v>
      </c>
      <c r="N1620" s="8">
        <v>0.93023255814000005</v>
      </c>
    </row>
    <row r="1621" spans="3:14" x14ac:dyDescent="0.2">
      <c r="C1621" s="90"/>
      <c r="D1621" s="87"/>
      <c r="E1621" s="1" t="s">
        <v>106</v>
      </c>
      <c r="F1621" s="2"/>
      <c r="G1621" s="59">
        <v>63</v>
      </c>
      <c r="H1621" s="71" t="str">
        <f t="shared" si="36"/>
        <v xml:space="preserve"> </v>
      </c>
      <c r="I1621" s="11">
        <v>1.587301587302</v>
      </c>
      <c r="J1621" s="3">
        <v>3.1746031746029999</v>
      </c>
      <c r="K1621" s="3">
        <v>19.047619047619001</v>
      </c>
      <c r="L1621" s="3">
        <v>46.031746031746003</v>
      </c>
      <c r="M1621" s="3">
        <v>30.158730158729998</v>
      </c>
      <c r="N1621" s="14">
        <v>0</v>
      </c>
    </row>
    <row r="1622" spans="3:14" x14ac:dyDescent="0.2">
      <c r="C1622" s="90"/>
      <c r="D1622" s="87"/>
      <c r="E1622" s="1" t="s">
        <v>22</v>
      </c>
      <c r="F1622" s="2"/>
      <c r="G1622" s="59">
        <v>159</v>
      </c>
      <c r="H1622" s="71" t="str">
        <f t="shared" si="36"/>
        <v xml:space="preserve"> </v>
      </c>
      <c r="I1622" s="11">
        <v>7.547169811321</v>
      </c>
      <c r="J1622" s="3">
        <v>15.094339622642</v>
      </c>
      <c r="K1622" s="3">
        <v>39.622641509433997</v>
      </c>
      <c r="L1622" s="3">
        <v>29.559748427673</v>
      </c>
      <c r="M1622" s="3">
        <v>8.1761006289309996</v>
      </c>
      <c r="N1622" s="14">
        <v>0</v>
      </c>
    </row>
    <row r="1623" spans="3:14" x14ac:dyDescent="0.2">
      <c r="C1623" s="90"/>
      <c r="D1623" s="87"/>
      <c r="E1623" s="1" t="s">
        <v>107</v>
      </c>
      <c r="F1623" s="2"/>
      <c r="G1623" s="59">
        <v>1783</v>
      </c>
      <c r="H1623" s="71" t="str">
        <f t="shared" si="36"/>
        <v xml:space="preserve"> </v>
      </c>
      <c r="I1623" s="11">
        <v>15.984296130118</v>
      </c>
      <c r="J1623" s="3">
        <v>24.116657319125</v>
      </c>
      <c r="K1623" s="3">
        <v>40.942232192932998</v>
      </c>
      <c r="L1623" s="3">
        <v>16.713404374648999</v>
      </c>
      <c r="M1623" s="3">
        <v>2.0190689848569998</v>
      </c>
      <c r="N1623" s="8">
        <v>0.224340998317</v>
      </c>
    </row>
    <row r="1624" spans="3:14" x14ac:dyDescent="0.2">
      <c r="C1624" s="90"/>
      <c r="D1624" s="87"/>
      <c r="E1624" s="1" t="s">
        <v>108</v>
      </c>
      <c r="F1624" s="2"/>
      <c r="G1624" s="59">
        <v>493</v>
      </c>
      <c r="H1624" s="71" t="str">
        <f t="shared" si="36"/>
        <v xml:space="preserve"> </v>
      </c>
      <c r="I1624" s="11">
        <v>3.6511156186610001</v>
      </c>
      <c r="J1624" s="3">
        <v>7.9107505070990003</v>
      </c>
      <c r="K1624" s="3">
        <v>38.133874239351002</v>
      </c>
      <c r="L1624" s="3">
        <v>36.511156186613</v>
      </c>
      <c r="M1624" s="3">
        <v>12.981744421907001</v>
      </c>
      <c r="N1624" s="8">
        <v>0.81135902636900004</v>
      </c>
    </row>
    <row r="1625" spans="3:14" x14ac:dyDescent="0.2">
      <c r="C1625" s="91" t="s">
        <v>109</v>
      </c>
      <c r="D1625" s="86" t="s">
        <v>17</v>
      </c>
      <c r="E1625" s="6" t="s">
        <v>110</v>
      </c>
      <c r="F1625" s="5"/>
      <c r="G1625" s="58">
        <v>551</v>
      </c>
      <c r="H1625" s="70" t="str">
        <f t="shared" si="36"/>
        <v xml:space="preserve"> </v>
      </c>
      <c r="I1625" s="12">
        <v>20.326678765880001</v>
      </c>
      <c r="J1625" s="4">
        <v>27.586206896552</v>
      </c>
      <c r="K1625" s="4">
        <v>40.290381125227</v>
      </c>
      <c r="L1625" s="4">
        <v>10.344827586207</v>
      </c>
      <c r="M1625" s="4">
        <v>1.0889292196010001</v>
      </c>
      <c r="N1625" s="13">
        <v>0.36297640653399998</v>
      </c>
    </row>
    <row r="1626" spans="3:14" ht="24" x14ac:dyDescent="0.2">
      <c r="C1626" s="90"/>
      <c r="D1626" s="87"/>
      <c r="E1626" s="1" t="s">
        <v>111</v>
      </c>
      <c r="F1626" s="2"/>
      <c r="G1626" s="59">
        <v>298</v>
      </c>
      <c r="H1626" s="71" t="str">
        <f t="shared" si="36"/>
        <v xml:space="preserve"> </v>
      </c>
      <c r="I1626" s="11">
        <v>23.489932885906001</v>
      </c>
      <c r="J1626" s="3">
        <v>30.201342281879</v>
      </c>
      <c r="K1626" s="3">
        <v>29.865771812081</v>
      </c>
      <c r="L1626" s="3">
        <v>13.422818791946</v>
      </c>
      <c r="M1626" s="3">
        <v>2.3489932885910001</v>
      </c>
      <c r="N1626" s="8">
        <v>0.67114093959700005</v>
      </c>
    </row>
    <row r="1627" spans="3:14" ht="24" x14ac:dyDescent="0.2">
      <c r="C1627" s="90"/>
      <c r="D1627" s="87"/>
      <c r="E1627" s="1" t="s">
        <v>112</v>
      </c>
      <c r="F1627" s="2"/>
      <c r="G1627" s="59">
        <v>954</v>
      </c>
      <c r="H1627" s="71" t="str">
        <f t="shared" si="36"/>
        <v xml:space="preserve"> </v>
      </c>
      <c r="I1627" s="11">
        <v>18.448637316561999</v>
      </c>
      <c r="J1627" s="3">
        <v>25.890985324948002</v>
      </c>
      <c r="K1627" s="3">
        <v>40.461215932914001</v>
      </c>
      <c r="L1627" s="3">
        <v>13.626834381550999</v>
      </c>
      <c r="M1627" s="3">
        <v>1.2578616352200001</v>
      </c>
      <c r="N1627" s="8">
        <v>0.31446540880500001</v>
      </c>
    </row>
    <row r="1628" spans="3:14" x14ac:dyDescent="0.2">
      <c r="C1628" s="90"/>
      <c r="D1628" s="87"/>
      <c r="E1628" s="1" t="s">
        <v>113</v>
      </c>
      <c r="F1628" s="2"/>
      <c r="G1628" s="59">
        <v>616</v>
      </c>
      <c r="H1628" s="71" t="str">
        <f t="shared" si="36"/>
        <v xml:space="preserve"> </v>
      </c>
      <c r="I1628" s="11">
        <v>19.642857142857</v>
      </c>
      <c r="J1628" s="3">
        <v>25.324675324674999</v>
      </c>
      <c r="K1628" s="3">
        <v>37.5</v>
      </c>
      <c r="L1628" s="3">
        <v>14.935064935065</v>
      </c>
      <c r="M1628" s="3">
        <v>2.2727272727269998</v>
      </c>
      <c r="N1628" s="8">
        <v>0.32467532467499999</v>
      </c>
    </row>
    <row r="1629" spans="3:14" x14ac:dyDescent="0.2">
      <c r="C1629" s="90"/>
      <c r="D1629" s="87"/>
      <c r="E1629" s="1" t="s">
        <v>114</v>
      </c>
      <c r="F1629" s="2"/>
      <c r="G1629" s="59">
        <v>986</v>
      </c>
      <c r="H1629" s="71" t="str">
        <f t="shared" si="36"/>
        <v xml:space="preserve"> </v>
      </c>
      <c r="I1629" s="11">
        <v>18.15415821501</v>
      </c>
      <c r="J1629" s="3">
        <v>22.819472616633</v>
      </c>
      <c r="K1629" s="3">
        <v>39.756592292089003</v>
      </c>
      <c r="L1629" s="3">
        <v>17.139959432049</v>
      </c>
      <c r="M1629" s="3">
        <v>1.8255578093310001</v>
      </c>
      <c r="N1629" s="8">
        <v>0.30425963488800001</v>
      </c>
    </row>
    <row r="1630" spans="3:14" ht="24" x14ac:dyDescent="0.2">
      <c r="C1630" s="90"/>
      <c r="D1630" s="87"/>
      <c r="E1630" s="1" t="s">
        <v>115</v>
      </c>
      <c r="F1630" s="2"/>
      <c r="G1630" s="59">
        <v>938</v>
      </c>
      <c r="H1630" s="71" t="str">
        <f t="shared" si="36"/>
        <v xml:space="preserve"> </v>
      </c>
      <c r="I1630" s="11">
        <v>15.884861407249</v>
      </c>
      <c r="J1630" s="3">
        <v>24.840085287846001</v>
      </c>
      <c r="K1630" s="3">
        <v>42.643923240938001</v>
      </c>
      <c r="L1630" s="3">
        <v>14.605543710020999</v>
      </c>
      <c r="M1630" s="3">
        <v>1.8123667377399999</v>
      </c>
      <c r="N1630" s="8">
        <v>0.21321961620499999</v>
      </c>
    </row>
    <row r="1631" spans="3:14" ht="24" x14ac:dyDescent="0.2">
      <c r="C1631" s="90"/>
      <c r="D1631" s="87"/>
      <c r="E1631" s="1" t="s">
        <v>116</v>
      </c>
      <c r="F1631" s="2"/>
      <c r="G1631" s="59">
        <v>771</v>
      </c>
      <c r="H1631" s="71" t="str">
        <f t="shared" si="36"/>
        <v xml:space="preserve"> </v>
      </c>
      <c r="I1631" s="11">
        <v>14.137483787289</v>
      </c>
      <c r="J1631" s="3">
        <v>22.568093385213999</v>
      </c>
      <c r="K1631" s="3">
        <v>40.077821011673002</v>
      </c>
      <c r="L1631" s="3">
        <v>19.584954604410001</v>
      </c>
      <c r="M1631" s="3">
        <v>3.3722438391699998</v>
      </c>
      <c r="N1631" s="8">
        <v>0.25940337224400001</v>
      </c>
    </row>
    <row r="1632" spans="3:14" ht="24" x14ac:dyDescent="0.2">
      <c r="C1632" s="90"/>
      <c r="D1632" s="87"/>
      <c r="E1632" s="1" t="s">
        <v>117</v>
      </c>
      <c r="F1632" s="2"/>
      <c r="G1632" s="59">
        <v>223</v>
      </c>
      <c r="H1632" s="71" t="str">
        <f t="shared" si="36"/>
        <v xml:space="preserve"> </v>
      </c>
      <c r="I1632" s="11">
        <v>20.179372197309</v>
      </c>
      <c r="J1632" s="3">
        <v>30.044843049327</v>
      </c>
      <c r="K1632" s="3">
        <v>34.529147982063002</v>
      </c>
      <c r="L1632" s="3">
        <v>12.107623318386</v>
      </c>
      <c r="M1632" s="3">
        <v>2.690582959641</v>
      </c>
      <c r="N1632" s="8">
        <v>0.44843049327399997</v>
      </c>
    </row>
    <row r="1633" spans="3:14" x14ac:dyDescent="0.2">
      <c r="C1633" s="90"/>
      <c r="D1633" s="87"/>
      <c r="E1633" s="1" t="s">
        <v>118</v>
      </c>
      <c r="F1633" s="2"/>
      <c r="G1633" s="59">
        <v>710</v>
      </c>
      <c r="H1633" s="71" t="str">
        <f t="shared" si="36"/>
        <v xml:space="preserve"> </v>
      </c>
      <c r="I1633" s="11">
        <v>18.309859154929999</v>
      </c>
      <c r="J1633" s="3">
        <v>25.774647887324001</v>
      </c>
      <c r="K1633" s="3">
        <v>40.140845070422998</v>
      </c>
      <c r="L1633" s="3">
        <v>14.084507042254</v>
      </c>
      <c r="M1633" s="3">
        <v>1.4084507042250001</v>
      </c>
      <c r="N1633" s="8">
        <v>0.28169014084499999</v>
      </c>
    </row>
    <row r="1634" spans="3:14" x14ac:dyDescent="0.2">
      <c r="C1634" s="90"/>
      <c r="D1634" s="87"/>
      <c r="E1634" s="1" t="s">
        <v>119</v>
      </c>
      <c r="F1634" s="2"/>
      <c r="G1634" s="59">
        <v>565</v>
      </c>
      <c r="H1634" s="71" t="str">
        <f t="shared" si="36"/>
        <v xml:space="preserve"> </v>
      </c>
      <c r="I1634" s="11">
        <v>17.168141592920001</v>
      </c>
      <c r="J1634" s="3">
        <v>27.256637168141999</v>
      </c>
      <c r="K1634" s="3">
        <v>39.469026548673</v>
      </c>
      <c r="L1634" s="3">
        <v>14.336283185840999</v>
      </c>
      <c r="M1634" s="3">
        <v>1.41592920354</v>
      </c>
      <c r="N1634" s="8">
        <v>0.35398230088499999</v>
      </c>
    </row>
    <row r="1635" spans="3:14" x14ac:dyDescent="0.2">
      <c r="C1635" s="90"/>
      <c r="D1635" s="87"/>
      <c r="E1635" s="1" t="s">
        <v>120</v>
      </c>
      <c r="F1635" s="2"/>
      <c r="G1635" s="59">
        <v>443</v>
      </c>
      <c r="H1635" s="71" t="str">
        <f t="shared" si="36"/>
        <v xml:space="preserve"> </v>
      </c>
      <c r="I1635" s="11">
        <v>15.801354401806</v>
      </c>
      <c r="J1635" s="3">
        <v>25.507900677201</v>
      </c>
      <c r="K1635" s="3">
        <v>39.729119638825999</v>
      </c>
      <c r="L1635" s="3">
        <v>16.704288939051999</v>
      </c>
      <c r="M1635" s="3">
        <v>1.8058690744920001</v>
      </c>
      <c r="N1635" s="8">
        <v>0.45146726862300002</v>
      </c>
    </row>
    <row r="1636" spans="3:14" x14ac:dyDescent="0.2">
      <c r="C1636" s="90"/>
      <c r="D1636" s="87"/>
      <c r="E1636" s="1" t="s">
        <v>121</v>
      </c>
      <c r="F1636" s="2"/>
      <c r="G1636" s="59">
        <v>977</v>
      </c>
      <c r="H1636" s="71" t="str">
        <f t="shared" si="36"/>
        <v xml:space="preserve"> </v>
      </c>
      <c r="I1636" s="11">
        <v>15.762538382804999</v>
      </c>
      <c r="J1636" s="3">
        <v>23.234390992834999</v>
      </c>
      <c r="K1636" s="3">
        <v>41.248720573183</v>
      </c>
      <c r="L1636" s="3">
        <v>17.400204708291</v>
      </c>
      <c r="M1636" s="3">
        <v>1.944728761515</v>
      </c>
      <c r="N1636" s="8">
        <v>0.40941658137199999</v>
      </c>
    </row>
    <row r="1637" spans="3:14" x14ac:dyDescent="0.2">
      <c r="C1637" s="90"/>
      <c r="D1637" s="87"/>
      <c r="E1637" s="1" t="s">
        <v>122</v>
      </c>
      <c r="F1637" s="2"/>
      <c r="G1637" s="59">
        <v>179</v>
      </c>
      <c r="H1637" s="71" t="str">
        <f t="shared" si="36"/>
        <v xml:space="preserve"> </v>
      </c>
      <c r="I1637" s="11">
        <v>22.905027932961001</v>
      </c>
      <c r="J1637" s="3">
        <v>27.932960893855</v>
      </c>
      <c r="K1637" s="3">
        <v>31.843575418994</v>
      </c>
      <c r="L1637" s="3">
        <v>13.966480446926999</v>
      </c>
      <c r="M1637" s="3">
        <v>2.7932960893850001</v>
      </c>
      <c r="N1637" s="8">
        <v>0.55865921787700001</v>
      </c>
    </row>
    <row r="1638" spans="3:14" x14ac:dyDescent="0.2">
      <c r="C1638" s="90"/>
      <c r="D1638" s="87"/>
      <c r="E1638" s="1" t="s">
        <v>32</v>
      </c>
      <c r="F1638" s="2"/>
      <c r="G1638" s="59">
        <v>22</v>
      </c>
      <c r="H1638" s="71" t="str">
        <f t="shared" si="36"/>
        <v>*</v>
      </c>
      <c r="I1638" s="11">
        <v>13.636363636364001</v>
      </c>
      <c r="J1638" s="3">
        <v>18.181818181817999</v>
      </c>
      <c r="K1638" s="3">
        <v>36.363636363635997</v>
      </c>
      <c r="L1638" s="3">
        <v>31.818181818182001</v>
      </c>
      <c r="M1638" s="7">
        <v>0</v>
      </c>
      <c r="N1638" s="14">
        <v>0</v>
      </c>
    </row>
    <row r="1639" spans="3:14" x14ac:dyDescent="0.2">
      <c r="C1639" s="90"/>
      <c r="D1639" s="87"/>
      <c r="E1639" s="1" t="s">
        <v>22</v>
      </c>
      <c r="F1639" s="2"/>
      <c r="G1639" s="59">
        <v>13</v>
      </c>
      <c r="H1639" s="71" t="str">
        <f t="shared" si="36"/>
        <v>*</v>
      </c>
      <c r="I1639" s="11">
        <v>15.384615384615</v>
      </c>
      <c r="J1639" s="3">
        <v>38.461538461537998</v>
      </c>
      <c r="K1639" s="3">
        <v>30.769230769231001</v>
      </c>
      <c r="L1639" s="3">
        <v>15.384615384615</v>
      </c>
      <c r="M1639" s="7">
        <v>0</v>
      </c>
      <c r="N1639" s="14">
        <v>0</v>
      </c>
    </row>
    <row r="1640" spans="3:14" ht="24" x14ac:dyDescent="0.2">
      <c r="C1640" s="91" t="s">
        <v>123</v>
      </c>
      <c r="D1640" s="86" t="s">
        <v>17</v>
      </c>
      <c r="E1640" s="6" t="s">
        <v>124</v>
      </c>
      <c r="F1640" s="5"/>
      <c r="G1640" s="58">
        <v>55</v>
      </c>
      <c r="H1640" s="70" t="str">
        <f t="shared" si="36"/>
        <v xml:space="preserve"> </v>
      </c>
      <c r="I1640" s="12">
        <v>12.727272727273</v>
      </c>
      <c r="J1640" s="4">
        <v>14.545454545455</v>
      </c>
      <c r="K1640" s="4">
        <v>45.454545454544999</v>
      </c>
      <c r="L1640" s="4">
        <v>20</v>
      </c>
      <c r="M1640" s="4">
        <v>7.2727272727269998</v>
      </c>
      <c r="N1640" s="33">
        <v>0</v>
      </c>
    </row>
    <row r="1641" spans="3:14" ht="24" x14ac:dyDescent="0.2">
      <c r="C1641" s="92"/>
      <c r="D1641" s="87"/>
      <c r="E1641" s="1" t="s">
        <v>125</v>
      </c>
      <c r="F1641" s="2"/>
      <c r="G1641" s="59">
        <v>205</v>
      </c>
      <c r="H1641" s="71" t="str">
        <f t="shared" si="36"/>
        <v xml:space="preserve"> </v>
      </c>
      <c r="I1641" s="11">
        <v>14.146341463415</v>
      </c>
      <c r="J1641" s="3">
        <v>17.073170731706998</v>
      </c>
      <c r="K1641" s="3">
        <v>46.341463414633999</v>
      </c>
      <c r="L1641" s="3">
        <v>18.536585365853998</v>
      </c>
      <c r="M1641" s="3">
        <v>2.9268292682929999</v>
      </c>
      <c r="N1641" s="8">
        <v>0.97560975609800005</v>
      </c>
    </row>
    <row r="1642" spans="3:14" ht="24" x14ac:dyDescent="0.2">
      <c r="C1642" s="92"/>
      <c r="D1642" s="87"/>
      <c r="E1642" s="1" t="s">
        <v>126</v>
      </c>
      <c r="F1642" s="2"/>
      <c r="G1642" s="59">
        <v>114</v>
      </c>
      <c r="H1642" s="71" t="str">
        <f t="shared" si="36"/>
        <v xml:space="preserve"> </v>
      </c>
      <c r="I1642" s="11">
        <v>14.035087719298</v>
      </c>
      <c r="J1642" s="3">
        <v>31.578947368421002</v>
      </c>
      <c r="K1642" s="3">
        <v>35.964912280702002</v>
      </c>
      <c r="L1642" s="3">
        <v>13.157894736842</v>
      </c>
      <c r="M1642" s="3">
        <v>5.2631578947369997</v>
      </c>
      <c r="N1642" s="14">
        <v>0</v>
      </c>
    </row>
    <row r="1643" spans="3:14" ht="24" x14ac:dyDescent="0.2">
      <c r="C1643" s="92"/>
      <c r="D1643" s="87"/>
      <c r="E1643" s="1" t="s">
        <v>127</v>
      </c>
      <c r="F1643" s="2"/>
      <c r="G1643" s="59">
        <v>187</v>
      </c>
      <c r="H1643" s="71" t="str">
        <f t="shared" si="36"/>
        <v xml:space="preserve"> </v>
      </c>
      <c r="I1643" s="11">
        <v>20.855614973262</v>
      </c>
      <c r="J1643" s="3">
        <v>33.155080213904</v>
      </c>
      <c r="K1643" s="3">
        <v>32.085561497325997</v>
      </c>
      <c r="L1643" s="3">
        <v>12.299465240642</v>
      </c>
      <c r="M1643" s="3">
        <v>1.6042780748659999</v>
      </c>
      <c r="N1643" s="14">
        <v>0</v>
      </c>
    </row>
    <row r="1644" spans="3:14" ht="24" x14ac:dyDescent="0.2">
      <c r="C1644" s="92"/>
      <c r="D1644" s="87"/>
      <c r="E1644" s="1" t="s">
        <v>128</v>
      </c>
      <c r="F1644" s="2"/>
      <c r="G1644" s="59">
        <v>1599</v>
      </c>
      <c r="H1644" s="71" t="str">
        <f t="shared" si="36"/>
        <v xml:space="preserve"> </v>
      </c>
      <c r="I1644" s="11">
        <v>14.321450906817001</v>
      </c>
      <c r="J1644" s="3">
        <v>22.826766729206</v>
      </c>
      <c r="K1644" s="3">
        <v>41.275797373358003</v>
      </c>
      <c r="L1644" s="3">
        <v>18.261413383364999</v>
      </c>
      <c r="M1644" s="3">
        <v>3.0644152595369998</v>
      </c>
      <c r="N1644" s="8">
        <v>0.25015634771700002</v>
      </c>
    </row>
    <row r="1645" spans="3:14" ht="24" x14ac:dyDescent="0.2">
      <c r="C1645" s="92"/>
      <c r="D1645" s="87"/>
      <c r="E1645" s="1" t="s">
        <v>129</v>
      </c>
      <c r="F1645" s="2"/>
      <c r="G1645" s="59">
        <v>1199</v>
      </c>
      <c r="H1645" s="71" t="str">
        <f t="shared" si="36"/>
        <v xml:space="preserve"> </v>
      </c>
      <c r="I1645" s="11">
        <v>12.844036697248001</v>
      </c>
      <c r="J1645" s="3">
        <v>21.684737281067999</v>
      </c>
      <c r="K1645" s="3">
        <v>42.118432026689</v>
      </c>
      <c r="L1645" s="3">
        <v>19.683069224354</v>
      </c>
      <c r="M1645" s="3">
        <v>3.3361134278570002</v>
      </c>
      <c r="N1645" s="8">
        <v>0.33361134278600002</v>
      </c>
    </row>
    <row r="1646" spans="3:14" ht="24" x14ac:dyDescent="0.2">
      <c r="C1646" s="92"/>
      <c r="D1646" s="87"/>
      <c r="E1646" s="1" t="s">
        <v>130</v>
      </c>
      <c r="F1646" s="2"/>
      <c r="G1646" s="59">
        <v>950</v>
      </c>
      <c r="H1646" s="71" t="str">
        <f t="shared" si="36"/>
        <v xml:space="preserve"> </v>
      </c>
      <c r="I1646" s="11">
        <v>12.736842105262999</v>
      </c>
      <c r="J1646" s="3">
        <v>23.473684210525999</v>
      </c>
      <c r="K1646" s="3">
        <v>39.052631578947</v>
      </c>
      <c r="L1646" s="3">
        <v>20.105263157894999</v>
      </c>
      <c r="M1646" s="3">
        <v>4.4210526315790002</v>
      </c>
      <c r="N1646" s="8">
        <v>0.210526315789</v>
      </c>
    </row>
    <row r="1647" spans="3:14" x14ac:dyDescent="0.2">
      <c r="C1647" s="92"/>
      <c r="D1647" s="87"/>
      <c r="E1647" s="1" t="s">
        <v>131</v>
      </c>
      <c r="F1647" s="2"/>
      <c r="G1647" s="59">
        <v>424</v>
      </c>
      <c r="H1647" s="71" t="str">
        <f t="shared" si="36"/>
        <v xml:space="preserve"> </v>
      </c>
      <c r="I1647" s="11">
        <v>16.745283018868001</v>
      </c>
      <c r="J1647" s="3">
        <v>21.933962264150999</v>
      </c>
      <c r="K1647" s="3">
        <v>42.452830188679002</v>
      </c>
      <c r="L1647" s="3">
        <v>14.858490566038</v>
      </c>
      <c r="M1647" s="3">
        <v>3.3018867924530002</v>
      </c>
      <c r="N1647" s="8">
        <v>0.70754716981099997</v>
      </c>
    </row>
    <row r="1648" spans="3:14" ht="24" x14ac:dyDescent="0.2">
      <c r="C1648" s="92"/>
      <c r="D1648" s="87"/>
      <c r="E1648" s="1" t="s">
        <v>132</v>
      </c>
      <c r="F1648" s="2"/>
      <c r="G1648" s="59">
        <v>213</v>
      </c>
      <c r="H1648" s="71" t="str">
        <f t="shared" si="36"/>
        <v xml:space="preserve"> </v>
      </c>
      <c r="I1648" s="11">
        <v>9.8591549295770005</v>
      </c>
      <c r="J1648" s="3">
        <v>19.718309859154999</v>
      </c>
      <c r="K1648" s="3">
        <v>35.680751173708998</v>
      </c>
      <c r="L1648" s="3">
        <v>27.699530516431999</v>
      </c>
      <c r="M1648" s="3">
        <v>6.5727699530520001</v>
      </c>
      <c r="N1648" s="8">
        <v>0.46948356807500002</v>
      </c>
    </row>
    <row r="1649" spans="2:14" ht="24" x14ac:dyDescent="0.2">
      <c r="C1649" s="92"/>
      <c r="D1649" s="87"/>
      <c r="E1649" s="1" t="s">
        <v>133</v>
      </c>
      <c r="F1649" s="2"/>
      <c r="G1649" s="59">
        <v>214</v>
      </c>
      <c r="H1649" s="71" t="str">
        <f t="shared" si="36"/>
        <v xml:space="preserve"> </v>
      </c>
      <c r="I1649" s="11">
        <v>2.3364485981310001</v>
      </c>
      <c r="J1649" s="3">
        <v>9.3457943925230005</v>
      </c>
      <c r="K1649" s="3">
        <v>34.579439252336002</v>
      </c>
      <c r="L1649" s="3">
        <v>42.056074766355003</v>
      </c>
      <c r="M1649" s="3">
        <v>11.214953271028</v>
      </c>
      <c r="N1649" s="8">
        <v>0.46728971962600002</v>
      </c>
    </row>
    <row r="1650" spans="2:14" ht="24" x14ac:dyDescent="0.2">
      <c r="C1650" s="92"/>
      <c r="D1650" s="87"/>
      <c r="E1650" s="1" t="s">
        <v>134</v>
      </c>
      <c r="F1650" s="2"/>
      <c r="G1650" s="59">
        <v>15</v>
      </c>
      <c r="H1650" s="71" t="str">
        <f t="shared" si="36"/>
        <v>*</v>
      </c>
      <c r="I1650" s="26">
        <v>0</v>
      </c>
      <c r="J1650" s="3">
        <v>6.666666666667</v>
      </c>
      <c r="K1650" s="3">
        <v>40</v>
      </c>
      <c r="L1650" s="3">
        <v>20</v>
      </c>
      <c r="M1650" s="3">
        <v>26.666666666666998</v>
      </c>
      <c r="N1650" s="8">
        <v>6.666666666667</v>
      </c>
    </row>
    <row r="1651" spans="2:14" ht="24" x14ac:dyDescent="0.2">
      <c r="C1651" s="92"/>
      <c r="D1651" s="87"/>
      <c r="E1651" s="1" t="s">
        <v>135</v>
      </c>
      <c r="F1651" s="2"/>
      <c r="G1651" s="59">
        <v>587</v>
      </c>
      <c r="H1651" s="71" t="str">
        <f t="shared" si="36"/>
        <v xml:space="preserve"> </v>
      </c>
      <c r="I1651" s="11">
        <v>15.502555366269</v>
      </c>
      <c r="J1651" s="3">
        <v>22.998296422487002</v>
      </c>
      <c r="K1651" s="3">
        <v>38.841567291312003</v>
      </c>
      <c r="L1651" s="3">
        <v>19.591141396933999</v>
      </c>
      <c r="M1651" s="3">
        <v>2.8960817717210001</v>
      </c>
      <c r="N1651" s="8">
        <v>0.17035775127800001</v>
      </c>
    </row>
    <row r="1652" spans="2:14" x14ac:dyDescent="0.2">
      <c r="C1652" s="92"/>
      <c r="D1652" s="87"/>
      <c r="E1652" s="1" t="s">
        <v>136</v>
      </c>
      <c r="F1652" s="2"/>
      <c r="G1652" s="59">
        <v>63</v>
      </c>
      <c r="H1652" s="71" t="str">
        <f t="shared" si="36"/>
        <v xml:space="preserve"> </v>
      </c>
      <c r="I1652" s="11">
        <v>9.5238095238099998</v>
      </c>
      <c r="J1652" s="3">
        <v>20.634920634920999</v>
      </c>
      <c r="K1652" s="3">
        <v>33.333333333333002</v>
      </c>
      <c r="L1652" s="3">
        <v>30.158730158729998</v>
      </c>
      <c r="M1652" s="3">
        <v>4.7619047619049999</v>
      </c>
      <c r="N1652" s="8">
        <v>1.587301587302</v>
      </c>
    </row>
    <row r="1653" spans="2:14" x14ac:dyDescent="0.2">
      <c r="C1653" s="92"/>
      <c r="D1653" s="87"/>
      <c r="E1653" s="1" t="s">
        <v>137</v>
      </c>
      <c r="F1653" s="2"/>
      <c r="G1653" s="59">
        <v>290</v>
      </c>
      <c r="H1653" s="71" t="str">
        <f t="shared" si="36"/>
        <v xml:space="preserve"> </v>
      </c>
      <c r="I1653" s="11">
        <v>10.344827586207</v>
      </c>
      <c r="J1653" s="3">
        <v>15.517241379310001</v>
      </c>
      <c r="K1653" s="3">
        <v>40</v>
      </c>
      <c r="L1653" s="3">
        <v>27.586206896552</v>
      </c>
      <c r="M1653" s="3">
        <v>5.8620689655170004</v>
      </c>
      <c r="N1653" s="8">
        <v>0.68965517241399998</v>
      </c>
    </row>
    <row r="1654" spans="2:14" x14ac:dyDescent="0.2">
      <c r="C1654" s="92"/>
      <c r="D1654" s="87"/>
      <c r="E1654" s="1" t="s">
        <v>22</v>
      </c>
      <c r="F1654" s="2"/>
      <c r="G1654" s="59">
        <v>42</v>
      </c>
      <c r="H1654" s="71" t="str">
        <f t="shared" si="36"/>
        <v>*</v>
      </c>
      <c r="I1654" s="11">
        <v>4.7619047619049999</v>
      </c>
      <c r="J1654" s="3">
        <v>11.904761904761999</v>
      </c>
      <c r="K1654" s="3">
        <v>38.095238095238003</v>
      </c>
      <c r="L1654" s="3">
        <v>33.333333333333002</v>
      </c>
      <c r="M1654" s="3">
        <v>9.5238095238099998</v>
      </c>
      <c r="N1654" s="8">
        <v>2.3809523809519999</v>
      </c>
    </row>
    <row r="1655" spans="2:14" ht="24" x14ac:dyDescent="0.2">
      <c r="C1655" s="92"/>
      <c r="D1655" s="87"/>
      <c r="E1655" s="1" t="s">
        <v>138</v>
      </c>
      <c r="F1655" s="2"/>
      <c r="G1655" s="59">
        <v>246</v>
      </c>
      <c r="H1655" s="71" t="str">
        <f t="shared" si="36"/>
        <v xml:space="preserve"> </v>
      </c>
      <c r="I1655" s="11">
        <v>14.227642276423</v>
      </c>
      <c r="J1655" s="3">
        <v>16.666666666666998</v>
      </c>
      <c r="K1655" s="3">
        <v>46.341463414633999</v>
      </c>
      <c r="L1655" s="3">
        <v>18.69918699187</v>
      </c>
      <c r="M1655" s="3">
        <v>3.2520325203249998</v>
      </c>
      <c r="N1655" s="8">
        <v>0.81300813008100004</v>
      </c>
    </row>
    <row r="1656" spans="2:14" ht="24" x14ac:dyDescent="0.2">
      <c r="C1656" s="92"/>
      <c r="D1656" s="87"/>
      <c r="E1656" s="1" t="s">
        <v>139</v>
      </c>
      <c r="F1656" s="2"/>
      <c r="G1656" s="59">
        <v>248</v>
      </c>
      <c r="H1656" s="71" t="str">
        <f t="shared" ref="H1656:H1658" si="37">IF(G1656&lt;49,"*"," ")</f>
        <v xml:space="preserve"> </v>
      </c>
      <c r="I1656" s="11">
        <v>18.145161290322999</v>
      </c>
      <c r="J1656" s="3">
        <v>31.048387096774</v>
      </c>
      <c r="K1656" s="3">
        <v>35.483870967742</v>
      </c>
      <c r="L1656" s="3">
        <v>12.903225806451999</v>
      </c>
      <c r="M1656" s="3">
        <v>2.4193548387099999</v>
      </c>
      <c r="N1656" s="14">
        <v>0</v>
      </c>
    </row>
    <row r="1657" spans="2:14" ht="24" x14ac:dyDescent="0.2">
      <c r="C1657" s="92"/>
      <c r="D1657" s="87"/>
      <c r="E1657" s="1" t="s">
        <v>140</v>
      </c>
      <c r="F1657" s="2"/>
      <c r="G1657" s="59">
        <v>1582</v>
      </c>
      <c r="H1657" s="71" t="str">
        <f t="shared" si="37"/>
        <v xml:space="preserve"> </v>
      </c>
      <c r="I1657" s="11">
        <v>12.895069532238001</v>
      </c>
      <c r="J1657" s="3">
        <v>21.871049304677999</v>
      </c>
      <c r="K1657" s="3">
        <v>40.834386852085998</v>
      </c>
      <c r="L1657" s="3">
        <v>20.164348925411002</v>
      </c>
      <c r="M1657" s="3">
        <v>3.982300884956</v>
      </c>
      <c r="N1657" s="8">
        <v>0.25284450063199998</v>
      </c>
    </row>
    <row r="1658" spans="2:14" ht="24" x14ac:dyDescent="0.2">
      <c r="C1658" s="93"/>
      <c r="D1658" s="88"/>
      <c r="E1658" s="27" t="s">
        <v>141</v>
      </c>
      <c r="F1658" s="30"/>
      <c r="G1658" s="60">
        <v>414</v>
      </c>
      <c r="H1658" s="72" t="str">
        <f t="shared" si="37"/>
        <v xml:space="preserve"> </v>
      </c>
      <c r="I1658" s="35">
        <v>6.0386473429949996</v>
      </c>
      <c r="J1658" s="16">
        <v>14.734299516908001</v>
      </c>
      <c r="K1658" s="16">
        <v>35.748792270530998</v>
      </c>
      <c r="L1658" s="16">
        <v>33.816425120772998</v>
      </c>
      <c r="M1658" s="16">
        <v>9.4202898550719993</v>
      </c>
      <c r="N1658" s="36">
        <v>0.24154589371999999</v>
      </c>
    </row>
    <row r="1659" spans="2:14" x14ac:dyDescent="0.2">
      <c r="G1659" s="61"/>
      <c r="H1659" s="73"/>
    </row>
    <row r="1660" spans="2:14" x14ac:dyDescent="0.2">
      <c r="B1660" s="22" t="str">
        <f xml:space="preserve"> HYPERLINK("#'目次'!B19", "[13]")</f>
        <v>[13]</v>
      </c>
      <c r="C1660" s="17" t="s">
        <v>249</v>
      </c>
      <c r="G1660" s="61"/>
      <c r="H1660" s="73"/>
    </row>
    <row r="1661" spans="2:14" x14ac:dyDescent="0.2">
      <c r="G1661" s="61"/>
      <c r="H1661" s="73"/>
    </row>
    <row r="1662" spans="2:14" x14ac:dyDescent="0.2">
      <c r="G1662" s="61"/>
      <c r="H1662" s="73"/>
    </row>
    <row r="1663" spans="2:14" x14ac:dyDescent="0.2">
      <c r="C1663" s="17" t="s">
        <v>12</v>
      </c>
      <c r="G1663" s="61"/>
      <c r="H1663" s="73"/>
    </row>
    <row r="1664" spans="2:14" ht="48" x14ac:dyDescent="0.2">
      <c r="C1664" s="82"/>
      <c r="D1664" s="83"/>
      <c r="E1664" s="83"/>
      <c r="F1664" s="83"/>
      <c r="G1664" s="55" t="s">
        <v>13</v>
      </c>
      <c r="H1664" s="68"/>
      <c r="I1664" s="20" t="s">
        <v>250</v>
      </c>
      <c r="J1664" s="10" t="s">
        <v>251</v>
      </c>
      <c r="K1664" s="10" t="s">
        <v>252</v>
      </c>
      <c r="L1664" s="23" t="s">
        <v>253</v>
      </c>
    </row>
    <row r="1665" spans="3:12" x14ac:dyDescent="0.2">
      <c r="C1665" s="84"/>
      <c r="D1665" s="85"/>
      <c r="E1665" s="85"/>
      <c r="F1665" s="85"/>
      <c r="G1665" s="56"/>
      <c r="H1665" s="69"/>
      <c r="I1665" s="24"/>
      <c r="J1665" s="9"/>
      <c r="K1665" s="9"/>
      <c r="L1665" s="21"/>
    </row>
    <row r="1666" spans="3:12" x14ac:dyDescent="0.2">
      <c r="C1666" s="28"/>
      <c r="D1666" s="29"/>
      <c r="E1666" s="32" t="s">
        <v>13</v>
      </c>
      <c r="F1666" s="31"/>
      <c r="G1666" s="57">
        <v>2435</v>
      </c>
      <c r="H1666" s="66" t="str">
        <f t="shared" ref="H1666:H1729" si="38">IF(G1666&lt;49,"*"," ")</f>
        <v xml:space="preserve"> </v>
      </c>
      <c r="I1666" s="15">
        <v>24.969199178644999</v>
      </c>
      <c r="J1666" s="15">
        <v>42.546201232032999</v>
      </c>
      <c r="K1666" s="15">
        <v>23.285420944559</v>
      </c>
      <c r="L1666" s="34">
        <v>9.1991786447640003</v>
      </c>
    </row>
    <row r="1667" spans="3:12" x14ac:dyDescent="0.2">
      <c r="C1667" s="89" t="s">
        <v>16</v>
      </c>
      <c r="D1667" s="86" t="s">
        <v>17</v>
      </c>
      <c r="E1667" s="6" t="s">
        <v>18</v>
      </c>
      <c r="F1667" s="5"/>
      <c r="G1667" s="58">
        <v>344</v>
      </c>
      <c r="H1667" s="70" t="str">
        <f t="shared" si="38"/>
        <v xml:space="preserve"> </v>
      </c>
      <c r="I1667" s="12">
        <v>26.744186046511999</v>
      </c>
      <c r="J1667" s="4">
        <v>45.639534883720998</v>
      </c>
      <c r="K1667" s="4">
        <v>19.476744186047</v>
      </c>
      <c r="L1667" s="13">
        <v>8.1395348837209998</v>
      </c>
    </row>
    <row r="1668" spans="3:12" x14ac:dyDescent="0.2">
      <c r="C1668" s="90"/>
      <c r="D1668" s="87"/>
      <c r="E1668" s="1" t="s">
        <v>19</v>
      </c>
      <c r="F1668" s="2"/>
      <c r="G1668" s="59">
        <v>1502</v>
      </c>
      <c r="H1668" s="71" t="str">
        <f t="shared" si="38"/>
        <v xml:space="preserve"> </v>
      </c>
      <c r="I1668" s="11">
        <v>24.101198402129999</v>
      </c>
      <c r="J1668" s="3">
        <v>42.476697736352001</v>
      </c>
      <c r="K1668" s="3">
        <v>24.234354194407</v>
      </c>
      <c r="L1668" s="8">
        <v>9.1877496671109995</v>
      </c>
    </row>
    <row r="1669" spans="3:12" x14ac:dyDescent="0.2">
      <c r="C1669" s="90"/>
      <c r="D1669" s="87"/>
      <c r="E1669" s="1" t="s">
        <v>20</v>
      </c>
      <c r="F1669" s="2"/>
      <c r="G1669" s="59">
        <v>465</v>
      </c>
      <c r="H1669" s="71" t="str">
        <f t="shared" si="38"/>
        <v xml:space="preserve"> </v>
      </c>
      <c r="I1669" s="11">
        <v>26.021505376343999</v>
      </c>
      <c r="J1669" s="3">
        <v>40.860215053763</v>
      </c>
      <c r="K1669" s="3">
        <v>22.795698924730999</v>
      </c>
      <c r="L1669" s="8">
        <v>10.322580645161</v>
      </c>
    </row>
    <row r="1670" spans="3:12" x14ac:dyDescent="0.2">
      <c r="C1670" s="90"/>
      <c r="D1670" s="87"/>
      <c r="E1670" s="1" t="s">
        <v>21</v>
      </c>
      <c r="F1670" s="2"/>
      <c r="G1670" s="59">
        <v>107</v>
      </c>
      <c r="H1670" s="71" t="str">
        <f t="shared" si="38"/>
        <v xml:space="preserve"> </v>
      </c>
      <c r="I1670" s="11">
        <v>27.102803738317998</v>
      </c>
      <c r="J1670" s="3">
        <v>37.383177570092997</v>
      </c>
      <c r="K1670" s="3">
        <v>27.102803738317998</v>
      </c>
      <c r="L1670" s="8">
        <v>8.4112149532709992</v>
      </c>
    </row>
    <row r="1671" spans="3:12" x14ac:dyDescent="0.2">
      <c r="C1671" s="90"/>
      <c r="D1671" s="87"/>
      <c r="E1671" s="1" t="s">
        <v>22</v>
      </c>
      <c r="F1671" s="2"/>
      <c r="G1671" s="59">
        <v>17</v>
      </c>
      <c r="H1671" s="71" t="str">
        <f t="shared" si="38"/>
        <v>*</v>
      </c>
      <c r="I1671" s="11">
        <v>23.529411764706001</v>
      </c>
      <c r="J1671" s="3">
        <v>64.705882352941003</v>
      </c>
      <c r="K1671" s="3">
        <v>5.8823529411760003</v>
      </c>
      <c r="L1671" s="8">
        <v>5.8823529411760003</v>
      </c>
    </row>
    <row r="1672" spans="3:12" x14ac:dyDescent="0.2">
      <c r="C1672" s="91" t="s">
        <v>23</v>
      </c>
      <c r="D1672" s="86" t="s">
        <v>17</v>
      </c>
      <c r="E1672" s="6" t="s">
        <v>24</v>
      </c>
      <c r="F1672" s="5"/>
      <c r="G1672" s="58">
        <v>383</v>
      </c>
      <c r="H1672" s="70" t="str">
        <f t="shared" si="38"/>
        <v xml:space="preserve"> </v>
      </c>
      <c r="I1672" s="12">
        <v>21.409921671018001</v>
      </c>
      <c r="J1672" s="4">
        <v>38.642297650130999</v>
      </c>
      <c r="K1672" s="4">
        <v>27.154046997388999</v>
      </c>
      <c r="L1672" s="13">
        <v>12.793733681461999</v>
      </c>
    </row>
    <row r="1673" spans="3:12" x14ac:dyDescent="0.2">
      <c r="C1673" s="90"/>
      <c r="D1673" s="87"/>
      <c r="E1673" s="1" t="s">
        <v>25</v>
      </c>
      <c r="F1673" s="2"/>
      <c r="G1673" s="59">
        <v>333</v>
      </c>
      <c r="H1673" s="71" t="str">
        <f t="shared" si="38"/>
        <v xml:space="preserve"> </v>
      </c>
      <c r="I1673" s="11">
        <v>17.117117117117001</v>
      </c>
      <c r="J1673" s="3">
        <v>40.840840840840997</v>
      </c>
      <c r="K1673" s="3">
        <v>30.33033033033</v>
      </c>
      <c r="L1673" s="8">
        <v>11.711711711712001</v>
      </c>
    </row>
    <row r="1674" spans="3:12" ht="24" x14ac:dyDescent="0.2">
      <c r="C1674" s="90"/>
      <c r="D1674" s="87"/>
      <c r="E1674" s="1" t="s">
        <v>26</v>
      </c>
      <c r="F1674" s="2"/>
      <c r="G1674" s="59">
        <v>464</v>
      </c>
      <c r="H1674" s="71" t="str">
        <f t="shared" si="38"/>
        <v xml:space="preserve"> </v>
      </c>
      <c r="I1674" s="11">
        <v>18.75</v>
      </c>
      <c r="J1674" s="3">
        <v>38.577586206897003</v>
      </c>
      <c r="K1674" s="3">
        <v>28.663793103448</v>
      </c>
      <c r="L1674" s="8">
        <v>14.008620689655</v>
      </c>
    </row>
    <row r="1675" spans="3:12" ht="24" x14ac:dyDescent="0.2">
      <c r="C1675" s="90"/>
      <c r="D1675" s="87"/>
      <c r="E1675" s="1" t="s">
        <v>27</v>
      </c>
      <c r="F1675" s="2"/>
      <c r="G1675" s="59">
        <v>163</v>
      </c>
      <c r="H1675" s="71" t="str">
        <f t="shared" si="38"/>
        <v xml:space="preserve"> </v>
      </c>
      <c r="I1675" s="11">
        <v>15.337423312883001</v>
      </c>
      <c r="J1675" s="3">
        <v>36.196319018404999</v>
      </c>
      <c r="K1675" s="3">
        <v>31.901840490798001</v>
      </c>
      <c r="L1675" s="8">
        <v>16.564417177913999</v>
      </c>
    </row>
    <row r="1676" spans="3:12" x14ac:dyDescent="0.2">
      <c r="C1676" s="90"/>
      <c r="D1676" s="87"/>
      <c r="E1676" s="1" t="s">
        <v>28</v>
      </c>
      <c r="F1676" s="2"/>
      <c r="G1676" s="59">
        <v>161</v>
      </c>
      <c r="H1676" s="71" t="str">
        <f t="shared" si="38"/>
        <v xml:space="preserve"> </v>
      </c>
      <c r="I1676" s="11">
        <v>17.391304347826001</v>
      </c>
      <c r="J1676" s="3">
        <v>31.677018633540001</v>
      </c>
      <c r="K1676" s="3">
        <v>35.403726708074998</v>
      </c>
      <c r="L1676" s="8">
        <v>15.527950310559</v>
      </c>
    </row>
    <row r="1677" spans="3:12" x14ac:dyDescent="0.2">
      <c r="C1677" s="90"/>
      <c r="D1677" s="87"/>
      <c r="E1677" s="1" t="s">
        <v>29</v>
      </c>
      <c r="F1677" s="2"/>
      <c r="G1677" s="59">
        <v>1174</v>
      </c>
      <c r="H1677" s="71" t="str">
        <f t="shared" si="38"/>
        <v xml:space="preserve"> </v>
      </c>
      <c r="I1677" s="11">
        <v>17.461669505962998</v>
      </c>
      <c r="J1677" s="3">
        <v>41.311754684838</v>
      </c>
      <c r="K1677" s="3">
        <v>29.3867120954</v>
      </c>
      <c r="L1677" s="8">
        <v>11.839863713799</v>
      </c>
    </row>
    <row r="1678" spans="3:12" x14ac:dyDescent="0.2">
      <c r="C1678" s="90"/>
      <c r="D1678" s="87"/>
      <c r="E1678" s="1" t="s">
        <v>30</v>
      </c>
      <c r="F1678" s="2"/>
      <c r="G1678" s="59">
        <v>1349</v>
      </c>
      <c r="H1678" s="71" t="str">
        <f t="shared" si="38"/>
        <v xml:space="preserve"> </v>
      </c>
      <c r="I1678" s="11">
        <v>21.645663454411</v>
      </c>
      <c r="J1678" s="3">
        <v>42.105263157895003</v>
      </c>
      <c r="K1678" s="3">
        <v>25.722757598221001</v>
      </c>
      <c r="L1678" s="8">
        <v>10.526315789473999</v>
      </c>
    </row>
    <row r="1679" spans="3:12" x14ac:dyDescent="0.2">
      <c r="C1679" s="90"/>
      <c r="D1679" s="87"/>
      <c r="E1679" s="1" t="s">
        <v>31</v>
      </c>
      <c r="F1679" s="2"/>
      <c r="G1679" s="59">
        <v>2034</v>
      </c>
      <c r="H1679" s="71" t="str">
        <f t="shared" si="38"/>
        <v xml:space="preserve"> </v>
      </c>
      <c r="I1679" s="11">
        <v>25.073746312684001</v>
      </c>
      <c r="J1679" s="3">
        <v>42.576204523107002</v>
      </c>
      <c r="K1679" s="3">
        <v>22.959685349066</v>
      </c>
      <c r="L1679" s="8">
        <v>9.3903638151429991</v>
      </c>
    </row>
    <row r="1680" spans="3:12" x14ac:dyDescent="0.2">
      <c r="C1680" s="90"/>
      <c r="D1680" s="87"/>
      <c r="E1680" s="1" t="s">
        <v>32</v>
      </c>
      <c r="F1680" s="2"/>
      <c r="G1680" s="59">
        <v>68</v>
      </c>
      <c r="H1680" s="71" t="str">
        <f t="shared" si="38"/>
        <v xml:space="preserve"> </v>
      </c>
      <c r="I1680" s="11">
        <v>22.058823529411999</v>
      </c>
      <c r="J1680" s="3">
        <v>47.058823529412003</v>
      </c>
      <c r="K1680" s="3">
        <v>25</v>
      </c>
      <c r="L1680" s="8">
        <v>5.8823529411760003</v>
      </c>
    </row>
    <row r="1681" spans="3:12" x14ac:dyDescent="0.2">
      <c r="C1681" s="90"/>
      <c r="D1681" s="87"/>
      <c r="E1681" s="1" t="s">
        <v>22</v>
      </c>
      <c r="F1681" s="2"/>
      <c r="G1681" s="59">
        <v>17</v>
      </c>
      <c r="H1681" s="71" t="str">
        <f t="shared" si="38"/>
        <v>*</v>
      </c>
      <c r="I1681" s="11">
        <v>41.176470588234999</v>
      </c>
      <c r="J1681" s="3">
        <v>47.058823529412003</v>
      </c>
      <c r="K1681" s="3">
        <v>11.764705882353001</v>
      </c>
      <c r="L1681" s="14">
        <v>0</v>
      </c>
    </row>
    <row r="1682" spans="3:12" x14ac:dyDescent="0.2">
      <c r="C1682" s="91" t="s">
        <v>33</v>
      </c>
      <c r="D1682" s="86" t="s">
        <v>17</v>
      </c>
      <c r="E1682" s="6" t="s">
        <v>34</v>
      </c>
      <c r="F1682" s="5"/>
      <c r="G1682" s="58">
        <v>120</v>
      </c>
      <c r="H1682" s="70" t="str">
        <f t="shared" si="38"/>
        <v xml:space="preserve"> </v>
      </c>
      <c r="I1682" s="12">
        <v>27.5</v>
      </c>
      <c r="J1682" s="4">
        <v>39.166666666666998</v>
      </c>
      <c r="K1682" s="4">
        <v>25</v>
      </c>
      <c r="L1682" s="13">
        <v>8.333333333333</v>
      </c>
    </row>
    <row r="1683" spans="3:12" x14ac:dyDescent="0.2">
      <c r="C1683" s="90"/>
      <c r="D1683" s="87"/>
      <c r="E1683" s="1" t="s">
        <v>35</v>
      </c>
      <c r="F1683" s="2"/>
      <c r="G1683" s="59">
        <v>932</v>
      </c>
      <c r="H1683" s="71" t="str">
        <f t="shared" si="38"/>
        <v xml:space="preserve"> </v>
      </c>
      <c r="I1683" s="11">
        <v>22.532188841202</v>
      </c>
      <c r="J1683" s="3">
        <v>40.772532188840998</v>
      </c>
      <c r="K1683" s="3">
        <v>27.038626609442002</v>
      </c>
      <c r="L1683" s="8">
        <v>9.6566523605150003</v>
      </c>
    </row>
    <row r="1684" spans="3:12" x14ac:dyDescent="0.2">
      <c r="C1684" s="90"/>
      <c r="D1684" s="87"/>
      <c r="E1684" s="1" t="s">
        <v>36</v>
      </c>
      <c r="F1684" s="2"/>
      <c r="G1684" s="59">
        <v>854</v>
      </c>
      <c r="H1684" s="71" t="str">
        <f t="shared" si="38"/>
        <v xml:space="preserve"> </v>
      </c>
      <c r="I1684" s="11">
        <v>25.292740046837999</v>
      </c>
      <c r="J1684" s="3">
        <v>43.793911007025997</v>
      </c>
      <c r="K1684" s="3">
        <v>22.014051522248</v>
      </c>
      <c r="L1684" s="8">
        <v>8.8992974238879992</v>
      </c>
    </row>
    <row r="1685" spans="3:12" ht="24" x14ac:dyDescent="0.2">
      <c r="C1685" s="90"/>
      <c r="D1685" s="87"/>
      <c r="E1685" s="1" t="s">
        <v>37</v>
      </c>
      <c r="F1685" s="2"/>
      <c r="G1685" s="59">
        <v>356</v>
      </c>
      <c r="H1685" s="71" t="str">
        <f t="shared" si="38"/>
        <v xml:space="preserve"> </v>
      </c>
      <c r="I1685" s="11">
        <v>28.089887640449</v>
      </c>
      <c r="J1685" s="3">
        <v>44.943820224718998</v>
      </c>
      <c r="K1685" s="3">
        <v>18.258426966291999</v>
      </c>
      <c r="L1685" s="8">
        <v>8.7078651685389996</v>
      </c>
    </row>
    <row r="1686" spans="3:12" x14ac:dyDescent="0.2">
      <c r="C1686" s="90"/>
      <c r="D1686" s="87"/>
      <c r="E1686" s="1" t="s">
        <v>38</v>
      </c>
      <c r="F1686" s="2"/>
      <c r="G1686" s="59">
        <v>157</v>
      </c>
      <c r="H1686" s="71" t="str">
        <f t="shared" si="38"/>
        <v xml:space="preserve"> </v>
      </c>
      <c r="I1686" s="11">
        <v>28.025477707006001</v>
      </c>
      <c r="J1686" s="3">
        <v>43.312101910827998</v>
      </c>
      <c r="K1686" s="3">
        <v>19.108280254777</v>
      </c>
      <c r="L1686" s="8">
        <v>9.5541401273889992</v>
      </c>
    </row>
    <row r="1687" spans="3:12" x14ac:dyDescent="0.2">
      <c r="C1687" s="90"/>
      <c r="D1687" s="87"/>
      <c r="E1687" s="1" t="s">
        <v>22</v>
      </c>
      <c r="F1687" s="2"/>
      <c r="G1687" s="59">
        <v>16</v>
      </c>
      <c r="H1687" s="71" t="str">
        <f t="shared" si="38"/>
        <v>*</v>
      </c>
      <c r="I1687" s="11">
        <v>31.25</v>
      </c>
      <c r="J1687" s="3">
        <v>43.75</v>
      </c>
      <c r="K1687" s="3">
        <v>12.5</v>
      </c>
      <c r="L1687" s="8">
        <v>12.5</v>
      </c>
    </row>
    <row r="1688" spans="3:12" x14ac:dyDescent="0.2">
      <c r="C1688" s="91" t="s">
        <v>39</v>
      </c>
      <c r="D1688" s="86" t="s">
        <v>17</v>
      </c>
      <c r="E1688" s="6" t="s">
        <v>40</v>
      </c>
      <c r="F1688" s="5"/>
      <c r="G1688" s="58">
        <v>350</v>
      </c>
      <c r="H1688" s="70" t="str">
        <f t="shared" si="38"/>
        <v xml:space="preserve"> </v>
      </c>
      <c r="I1688" s="12">
        <v>22.285714285714</v>
      </c>
      <c r="J1688" s="4">
        <v>41.142857142856997</v>
      </c>
      <c r="K1688" s="4">
        <v>28</v>
      </c>
      <c r="L1688" s="13">
        <v>8.5714285714289993</v>
      </c>
    </row>
    <row r="1689" spans="3:12" ht="24" x14ac:dyDescent="0.2">
      <c r="C1689" s="90"/>
      <c r="D1689" s="87"/>
      <c r="E1689" s="1" t="s">
        <v>41</v>
      </c>
      <c r="F1689" s="2"/>
      <c r="G1689" s="59">
        <v>1147</v>
      </c>
      <c r="H1689" s="71" t="str">
        <f t="shared" si="38"/>
        <v xml:space="preserve"> </v>
      </c>
      <c r="I1689" s="11">
        <v>25.457715780295999</v>
      </c>
      <c r="J1689" s="3">
        <v>42.545771578029999</v>
      </c>
      <c r="K1689" s="3">
        <v>23.975588491718</v>
      </c>
      <c r="L1689" s="8">
        <v>8.0209241499560004</v>
      </c>
    </row>
    <row r="1690" spans="3:12" x14ac:dyDescent="0.2">
      <c r="C1690" s="90"/>
      <c r="D1690" s="87"/>
      <c r="E1690" s="1" t="s">
        <v>42</v>
      </c>
      <c r="F1690" s="2"/>
      <c r="G1690" s="59">
        <v>816</v>
      </c>
      <c r="H1690" s="71" t="str">
        <f t="shared" si="38"/>
        <v xml:space="preserve"> </v>
      </c>
      <c r="I1690" s="11">
        <v>25.490196078431001</v>
      </c>
      <c r="J1690" s="3">
        <v>43.259803921569002</v>
      </c>
      <c r="K1690" s="3">
        <v>20.710784313725</v>
      </c>
      <c r="L1690" s="8">
        <v>10.539215686275</v>
      </c>
    </row>
    <row r="1691" spans="3:12" x14ac:dyDescent="0.2">
      <c r="C1691" s="90"/>
      <c r="D1691" s="87"/>
      <c r="E1691" s="1" t="s">
        <v>43</v>
      </c>
      <c r="F1691" s="2"/>
      <c r="G1691" s="59">
        <v>78</v>
      </c>
      <c r="H1691" s="71" t="str">
        <f t="shared" si="38"/>
        <v xml:space="preserve"> </v>
      </c>
      <c r="I1691" s="11">
        <v>20.512820512821001</v>
      </c>
      <c r="J1691" s="3">
        <v>46.153846153845997</v>
      </c>
      <c r="K1691" s="3">
        <v>23.076923076922998</v>
      </c>
      <c r="L1691" s="8">
        <v>10.25641025641</v>
      </c>
    </row>
    <row r="1692" spans="3:12" x14ac:dyDescent="0.2">
      <c r="C1692" s="90"/>
      <c r="D1692" s="87"/>
      <c r="E1692" s="1" t="s">
        <v>22</v>
      </c>
      <c r="F1692" s="2"/>
      <c r="G1692" s="59">
        <v>44</v>
      </c>
      <c r="H1692" s="71" t="str">
        <f t="shared" si="38"/>
        <v>*</v>
      </c>
      <c r="I1692" s="11">
        <v>31.818181818182001</v>
      </c>
      <c r="J1692" s="3">
        <v>34.090909090909001</v>
      </c>
      <c r="K1692" s="3">
        <v>15.909090909091001</v>
      </c>
      <c r="L1692" s="8">
        <v>18.181818181817999</v>
      </c>
    </row>
    <row r="1693" spans="3:12" x14ac:dyDescent="0.2">
      <c r="C1693" s="91" t="s">
        <v>44</v>
      </c>
      <c r="D1693" s="86" t="s">
        <v>17</v>
      </c>
      <c r="E1693" s="6" t="s">
        <v>45</v>
      </c>
      <c r="F1693" s="5"/>
      <c r="G1693" s="58">
        <v>1358</v>
      </c>
      <c r="H1693" s="70" t="str">
        <f t="shared" si="38"/>
        <v xml:space="preserve"> </v>
      </c>
      <c r="I1693" s="12">
        <v>25.846833578792001</v>
      </c>
      <c r="J1693" s="4">
        <v>42.120765832106002</v>
      </c>
      <c r="K1693" s="4">
        <v>22.901325478644999</v>
      </c>
      <c r="L1693" s="13">
        <v>9.1310751104569992</v>
      </c>
    </row>
    <row r="1694" spans="3:12" x14ac:dyDescent="0.2">
      <c r="C1694" s="90"/>
      <c r="D1694" s="87"/>
      <c r="E1694" s="1" t="s">
        <v>46</v>
      </c>
      <c r="F1694" s="2"/>
      <c r="G1694" s="59">
        <v>735</v>
      </c>
      <c r="H1694" s="71" t="str">
        <f t="shared" si="38"/>
        <v xml:space="preserve"> </v>
      </c>
      <c r="I1694" s="11">
        <v>23.129251700680001</v>
      </c>
      <c r="J1694" s="3">
        <v>44.081632653061</v>
      </c>
      <c r="K1694" s="3">
        <v>23.129251700680001</v>
      </c>
      <c r="L1694" s="8">
        <v>9.6598639455779995</v>
      </c>
    </row>
    <row r="1695" spans="3:12" x14ac:dyDescent="0.2">
      <c r="C1695" s="90"/>
      <c r="D1695" s="87"/>
      <c r="E1695" s="1" t="s">
        <v>47</v>
      </c>
      <c r="F1695" s="2"/>
      <c r="G1695" s="59">
        <v>177</v>
      </c>
      <c r="H1695" s="71" t="str">
        <f t="shared" si="38"/>
        <v xml:space="preserve"> </v>
      </c>
      <c r="I1695" s="11">
        <v>27.118644067797</v>
      </c>
      <c r="J1695" s="3">
        <v>40.677966101694999</v>
      </c>
      <c r="K1695" s="3">
        <v>25.423728813558998</v>
      </c>
      <c r="L1695" s="8">
        <v>6.7796610169490004</v>
      </c>
    </row>
    <row r="1696" spans="3:12" x14ac:dyDescent="0.2">
      <c r="C1696" s="90"/>
      <c r="D1696" s="87"/>
      <c r="E1696" s="1" t="s">
        <v>48</v>
      </c>
      <c r="F1696" s="2"/>
      <c r="G1696" s="59">
        <v>128</v>
      </c>
      <c r="H1696" s="71" t="str">
        <f t="shared" si="38"/>
        <v xml:space="preserve"> </v>
      </c>
      <c r="I1696" s="11">
        <v>25.78125</v>
      </c>
      <c r="J1696" s="3">
        <v>39.84375</v>
      </c>
      <c r="K1696" s="3">
        <v>24.21875</v>
      </c>
      <c r="L1696" s="8">
        <v>10.15625</v>
      </c>
    </row>
    <row r="1697" spans="3:12" x14ac:dyDescent="0.2">
      <c r="C1697" s="90"/>
      <c r="D1697" s="87"/>
      <c r="E1697" s="1" t="s">
        <v>22</v>
      </c>
      <c r="F1697" s="2"/>
      <c r="G1697" s="59">
        <v>37</v>
      </c>
      <c r="H1697" s="71" t="str">
        <f t="shared" si="38"/>
        <v>*</v>
      </c>
      <c r="I1697" s="11">
        <v>16.216216216216001</v>
      </c>
      <c r="J1697" s="3">
        <v>45.945945945946001</v>
      </c>
      <c r="K1697" s="3">
        <v>27.027027027027</v>
      </c>
      <c r="L1697" s="8">
        <v>10.810810810811001</v>
      </c>
    </row>
    <row r="1698" spans="3:12" ht="24" x14ac:dyDescent="0.2">
      <c r="C1698" s="91" t="s">
        <v>49</v>
      </c>
      <c r="D1698" s="86" t="s">
        <v>17</v>
      </c>
      <c r="E1698" s="6" t="s">
        <v>50</v>
      </c>
      <c r="F1698" s="5"/>
      <c r="G1698" s="58">
        <v>141</v>
      </c>
      <c r="H1698" s="70" t="str">
        <f t="shared" si="38"/>
        <v xml:space="preserve"> </v>
      </c>
      <c r="I1698" s="12">
        <v>28.368794326241002</v>
      </c>
      <c r="J1698" s="4">
        <v>44.680851063829998</v>
      </c>
      <c r="K1698" s="4">
        <v>19.148936170212998</v>
      </c>
      <c r="L1698" s="13">
        <v>7.8014184397159996</v>
      </c>
    </row>
    <row r="1699" spans="3:12" ht="36" x14ac:dyDescent="0.2">
      <c r="C1699" s="90"/>
      <c r="D1699" s="87"/>
      <c r="E1699" s="1" t="s">
        <v>51</v>
      </c>
      <c r="F1699" s="2"/>
      <c r="G1699" s="59">
        <v>349</v>
      </c>
      <c r="H1699" s="71" t="str">
        <f t="shared" si="38"/>
        <v xml:space="preserve"> </v>
      </c>
      <c r="I1699" s="11">
        <v>32.091690544412998</v>
      </c>
      <c r="J1699" s="3">
        <v>41.833810888252003</v>
      </c>
      <c r="K1699" s="3">
        <v>18.338108882520999</v>
      </c>
      <c r="L1699" s="8">
        <v>7.7363896848140001</v>
      </c>
    </row>
    <row r="1700" spans="3:12" ht="48" x14ac:dyDescent="0.2">
      <c r="C1700" s="90"/>
      <c r="D1700" s="87"/>
      <c r="E1700" s="1" t="s">
        <v>52</v>
      </c>
      <c r="F1700" s="2"/>
      <c r="G1700" s="59">
        <v>1860</v>
      </c>
      <c r="H1700" s="71" t="str">
        <f t="shared" si="38"/>
        <v xml:space="preserve"> </v>
      </c>
      <c r="I1700" s="11">
        <v>25.591397849461998</v>
      </c>
      <c r="J1700" s="3">
        <v>42.043010752687998</v>
      </c>
      <c r="K1700" s="3">
        <v>23.333333333333002</v>
      </c>
      <c r="L1700" s="8">
        <v>9.0322580645160002</v>
      </c>
    </row>
    <row r="1701" spans="3:12" ht="24" x14ac:dyDescent="0.2">
      <c r="C1701" s="90"/>
      <c r="D1701" s="87"/>
      <c r="E1701" s="1" t="s">
        <v>53</v>
      </c>
      <c r="F1701" s="2"/>
      <c r="G1701" s="59">
        <v>719</v>
      </c>
      <c r="H1701" s="71" t="str">
        <f t="shared" si="38"/>
        <v xml:space="preserve"> </v>
      </c>
      <c r="I1701" s="11">
        <v>31.154381084840001</v>
      </c>
      <c r="J1701" s="3">
        <v>42.280945757997003</v>
      </c>
      <c r="K1701" s="3">
        <v>18.219749652295</v>
      </c>
      <c r="L1701" s="8">
        <v>8.3449235048679995</v>
      </c>
    </row>
    <row r="1702" spans="3:12" ht="48" x14ac:dyDescent="0.2">
      <c r="C1702" s="90"/>
      <c r="D1702" s="87"/>
      <c r="E1702" s="1" t="s">
        <v>54</v>
      </c>
      <c r="F1702" s="2"/>
      <c r="G1702" s="59">
        <v>404</v>
      </c>
      <c r="H1702" s="71" t="str">
        <f t="shared" si="38"/>
        <v xml:space="preserve"> </v>
      </c>
      <c r="I1702" s="11">
        <v>25.247524752475002</v>
      </c>
      <c r="J1702" s="3">
        <v>45.297029702970001</v>
      </c>
      <c r="K1702" s="3">
        <v>21.534653465346999</v>
      </c>
      <c r="L1702" s="8">
        <v>7.9207920792079998</v>
      </c>
    </row>
    <row r="1703" spans="3:12" ht="36" x14ac:dyDescent="0.2">
      <c r="C1703" s="90"/>
      <c r="D1703" s="87"/>
      <c r="E1703" s="1" t="s">
        <v>55</v>
      </c>
      <c r="F1703" s="2"/>
      <c r="G1703" s="59">
        <v>41</v>
      </c>
      <c r="H1703" s="71" t="str">
        <f t="shared" si="38"/>
        <v>*</v>
      </c>
      <c r="I1703" s="11">
        <v>26.829268292683</v>
      </c>
      <c r="J1703" s="3">
        <v>53.658536585366001</v>
      </c>
      <c r="K1703" s="3">
        <v>12.195121951220001</v>
      </c>
      <c r="L1703" s="8">
        <v>7.3170731707319998</v>
      </c>
    </row>
    <row r="1704" spans="3:12" ht="36" x14ac:dyDescent="0.2">
      <c r="C1704" s="90"/>
      <c r="D1704" s="87"/>
      <c r="E1704" s="1" t="s">
        <v>56</v>
      </c>
      <c r="F1704" s="2"/>
      <c r="G1704" s="59">
        <v>168</v>
      </c>
      <c r="H1704" s="71" t="str">
        <f t="shared" si="38"/>
        <v xml:space="preserve"> </v>
      </c>
      <c r="I1704" s="11">
        <v>35.714285714286</v>
      </c>
      <c r="J1704" s="3">
        <v>39.285714285714</v>
      </c>
      <c r="K1704" s="3">
        <v>18.452380952380999</v>
      </c>
      <c r="L1704" s="8">
        <v>6.5476190476190004</v>
      </c>
    </row>
    <row r="1705" spans="3:12" ht="36" x14ac:dyDescent="0.2">
      <c r="C1705" s="90"/>
      <c r="D1705" s="87"/>
      <c r="E1705" s="1" t="s">
        <v>57</v>
      </c>
      <c r="F1705" s="2"/>
      <c r="G1705" s="59">
        <v>146</v>
      </c>
      <c r="H1705" s="71" t="str">
        <f t="shared" si="38"/>
        <v xml:space="preserve"> </v>
      </c>
      <c r="I1705" s="11">
        <v>30.136986301370001</v>
      </c>
      <c r="J1705" s="3">
        <v>48.630136986300997</v>
      </c>
      <c r="K1705" s="3">
        <v>14.383561643836</v>
      </c>
      <c r="L1705" s="8">
        <v>6.8493150684930004</v>
      </c>
    </row>
    <row r="1706" spans="3:12" x14ac:dyDescent="0.2">
      <c r="C1706" s="90"/>
      <c r="D1706" s="87"/>
      <c r="E1706" s="1" t="s">
        <v>58</v>
      </c>
      <c r="F1706" s="2"/>
      <c r="G1706" s="59">
        <v>364</v>
      </c>
      <c r="H1706" s="71" t="str">
        <f t="shared" si="38"/>
        <v xml:space="preserve"> </v>
      </c>
      <c r="I1706" s="11">
        <v>21.428571428571001</v>
      </c>
      <c r="J1706" s="3">
        <v>43.956043956043999</v>
      </c>
      <c r="K1706" s="3">
        <v>23.626373626374001</v>
      </c>
      <c r="L1706" s="8">
        <v>10.989010989011</v>
      </c>
    </row>
    <row r="1707" spans="3:12" x14ac:dyDescent="0.2">
      <c r="C1707" s="90"/>
      <c r="D1707" s="87"/>
      <c r="E1707" s="1" t="s">
        <v>22</v>
      </c>
      <c r="F1707" s="2"/>
      <c r="G1707" s="59">
        <v>134</v>
      </c>
      <c r="H1707" s="71" t="str">
        <f t="shared" si="38"/>
        <v xml:space="preserve"> </v>
      </c>
      <c r="I1707" s="11">
        <v>26.119402985074998</v>
      </c>
      <c r="J1707" s="3">
        <v>44.029850746268998</v>
      </c>
      <c r="K1707" s="3">
        <v>22.388059701492999</v>
      </c>
      <c r="L1707" s="8">
        <v>7.4626865671639999</v>
      </c>
    </row>
    <row r="1708" spans="3:12" ht="24" x14ac:dyDescent="0.2">
      <c r="C1708" s="90"/>
      <c r="D1708" s="87"/>
      <c r="E1708" s="1" t="s">
        <v>59</v>
      </c>
      <c r="F1708" s="2"/>
      <c r="G1708" s="59">
        <v>1920</v>
      </c>
      <c r="H1708" s="71" t="str">
        <f t="shared" si="38"/>
        <v xml:space="preserve"> </v>
      </c>
      <c r="I1708" s="11">
        <v>25.677083333333002</v>
      </c>
      <c r="J1708" s="3">
        <v>41.979166666666998</v>
      </c>
      <c r="K1708" s="3">
        <v>23.333333333333002</v>
      </c>
      <c r="L1708" s="8">
        <v>9.010416666667</v>
      </c>
    </row>
    <row r="1709" spans="3:12" ht="24" x14ac:dyDescent="0.2">
      <c r="C1709" s="90"/>
      <c r="D1709" s="87"/>
      <c r="E1709" s="1" t="s">
        <v>60</v>
      </c>
      <c r="F1709" s="2"/>
      <c r="G1709" s="59">
        <v>479</v>
      </c>
      <c r="H1709" s="71" t="str">
        <f t="shared" si="38"/>
        <v xml:space="preserve"> </v>
      </c>
      <c r="I1709" s="11">
        <v>27.557411273486</v>
      </c>
      <c r="J1709" s="3">
        <v>43.632567849687</v>
      </c>
      <c r="K1709" s="3">
        <v>21.294363256785001</v>
      </c>
      <c r="L1709" s="8">
        <v>7.515657620042</v>
      </c>
    </row>
    <row r="1710" spans="3:12" ht="24" x14ac:dyDescent="0.2">
      <c r="C1710" s="91" t="s">
        <v>61</v>
      </c>
      <c r="D1710" s="86" t="s">
        <v>17</v>
      </c>
      <c r="E1710" s="6" t="s">
        <v>62</v>
      </c>
      <c r="F1710" s="5"/>
      <c r="G1710" s="58">
        <v>354</v>
      </c>
      <c r="H1710" s="70" t="str">
        <f t="shared" si="38"/>
        <v xml:space="preserve"> </v>
      </c>
      <c r="I1710" s="12">
        <v>26.83615819209</v>
      </c>
      <c r="J1710" s="4">
        <v>38.983050847458003</v>
      </c>
      <c r="K1710" s="4">
        <v>23.446327683616001</v>
      </c>
      <c r="L1710" s="13">
        <v>10.734463276835999</v>
      </c>
    </row>
    <row r="1711" spans="3:12" ht="24" x14ac:dyDescent="0.2">
      <c r="C1711" s="90"/>
      <c r="D1711" s="87"/>
      <c r="E1711" s="1" t="s">
        <v>63</v>
      </c>
      <c r="F1711" s="2"/>
      <c r="G1711" s="59">
        <v>645</v>
      </c>
      <c r="H1711" s="71" t="str">
        <f t="shared" si="38"/>
        <v xml:space="preserve"> </v>
      </c>
      <c r="I1711" s="11">
        <v>24.031007751937999</v>
      </c>
      <c r="J1711" s="3">
        <v>44.186046511628</v>
      </c>
      <c r="K1711" s="3">
        <v>23.875968992248001</v>
      </c>
      <c r="L1711" s="8">
        <v>7.9069767441860002</v>
      </c>
    </row>
    <row r="1712" spans="3:12" ht="36" x14ac:dyDescent="0.2">
      <c r="C1712" s="90"/>
      <c r="D1712" s="87"/>
      <c r="E1712" s="1" t="s">
        <v>64</v>
      </c>
      <c r="F1712" s="2"/>
      <c r="G1712" s="59">
        <v>166</v>
      </c>
      <c r="H1712" s="71" t="str">
        <f t="shared" si="38"/>
        <v xml:space="preserve"> </v>
      </c>
      <c r="I1712" s="11">
        <v>17.469879518071998</v>
      </c>
      <c r="J1712" s="3">
        <v>38.554216867469997</v>
      </c>
      <c r="K1712" s="3">
        <v>28.915662650601998</v>
      </c>
      <c r="L1712" s="8">
        <v>15.060240963855</v>
      </c>
    </row>
    <row r="1713" spans="3:12" ht="36" x14ac:dyDescent="0.2">
      <c r="C1713" s="90"/>
      <c r="D1713" s="87"/>
      <c r="E1713" s="1" t="s">
        <v>65</v>
      </c>
      <c r="F1713" s="2"/>
      <c r="G1713" s="59">
        <v>110</v>
      </c>
      <c r="H1713" s="71" t="str">
        <f t="shared" si="38"/>
        <v xml:space="preserve"> </v>
      </c>
      <c r="I1713" s="11">
        <v>23.636363636363999</v>
      </c>
      <c r="J1713" s="3">
        <v>40.909090909090999</v>
      </c>
      <c r="K1713" s="3">
        <v>30</v>
      </c>
      <c r="L1713" s="8">
        <v>5.4545454545450003</v>
      </c>
    </row>
    <row r="1714" spans="3:12" ht="36" x14ac:dyDescent="0.2">
      <c r="C1714" s="90"/>
      <c r="D1714" s="87"/>
      <c r="E1714" s="1" t="s">
        <v>66</v>
      </c>
      <c r="F1714" s="2"/>
      <c r="G1714" s="59">
        <v>239</v>
      </c>
      <c r="H1714" s="71" t="str">
        <f t="shared" si="38"/>
        <v xml:space="preserve"> </v>
      </c>
      <c r="I1714" s="11">
        <v>13.389121338912</v>
      </c>
      <c r="J1714" s="3">
        <v>41.841004184100001</v>
      </c>
      <c r="K1714" s="3">
        <v>32.635983263598</v>
      </c>
      <c r="L1714" s="8">
        <v>12.133891213388999</v>
      </c>
    </row>
    <row r="1715" spans="3:12" ht="24" x14ac:dyDescent="0.2">
      <c r="C1715" s="90"/>
      <c r="D1715" s="87"/>
      <c r="E1715" s="1" t="s">
        <v>67</v>
      </c>
      <c r="F1715" s="2"/>
      <c r="G1715" s="59">
        <v>143</v>
      </c>
      <c r="H1715" s="71" t="str">
        <f t="shared" si="38"/>
        <v xml:space="preserve"> </v>
      </c>
      <c r="I1715" s="11">
        <v>17.482517482517</v>
      </c>
      <c r="J1715" s="3">
        <v>42.657342657343001</v>
      </c>
      <c r="K1715" s="3">
        <v>31.468531468531001</v>
      </c>
      <c r="L1715" s="8">
        <v>8.3916083916080009</v>
      </c>
    </row>
    <row r="1716" spans="3:12" ht="24" x14ac:dyDescent="0.2">
      <c r="C1716" s="90"/>
      <c r="D1716" s="87"/>
      <c r="E1716" s="1" t="s">
        <v>68</v>
      </c>
      <c r="F1716" s="2"/>
      <c r="G1716" s="59">
        <v>56</v>
      </c>
      <c r="H1716" s="71" t="str">
        <f t="shared" si="38"/>
        <v xml:space="preserve"> </v>
      </c>
      <c r="I1716" s="11">
        <v>19.642857142857</v>
      </c>
      <c r="J1716" s="3">
        <v>41.071428571429003</v>
      </c>
      <c r="K1716" s="3">
        <v>26.785714285714</v>
      </c>
      <c r="L1716" s="8">
        <v>12.5</v>
      </c>
    </row>
    <row r="1717" spans="3:12" ht="24" x14ac:dyDescent="0.2">
      <c r="C1717" s="90"/>
      <c r="D1717" s="87"/>
      <c r="E1717" s="1" t="s">
        <v>69</v>
      </c>
      <c r="F1717" s="2"/>
      <c r="G1717" s="59">
        <v>51</v>
      </c>
      <c r="H1717" s="71" t="str">
        <f t="shared" si="38"/>
        <v xml:space="preserve"> </v>
      </c>
      <c r="I1717" s="11">
        <v>27.450980392157</v>
      </c>
      <c r="J1717" s="3">
        <v>41.176470588234999</v>
      </c>
      <c r="K1717" s="3">
        <v>23.529411764706001</v>
      </c>
      <c r="L1717" s="8">
        <v>7.8431372549020004</v>
      </c>
    </row>
    <row r="1718" spans="3:12" ht="24" x14ac:dyDescent="0.2">
      <c r="C1718" s="90"/>
      <c r="D1718" s="87"/>
      <c r="E1718" s="1" t="s">
        <v>70</v>
      </c>
      <c r="F1718" s="2"/>
      <c r="G1718" s="59">
        <v>312</v>
      </c>
      <c r="H1718" s="71" t="str">
        <f t="shared" si="38"/>
        <v xml:space="preserve"> </v>
      </c>
      <c r="I1718" s="11">
        <v>18.589743589744</v>
      </c>
      <c r="J1718" s="3">
        <v>41.025641025641001</v>
      </c>
      <c r="K1718" s="3">
        <v>31.730769230768999</v>
      </c>
      <c r="L1718" s="8">
        <v>8.6538461538460005</v>
      </c>
    </row>
    <row r="1719" spans="3:12" x14ac:dyDescent="0.2">
      <c r="C1719" s="90"/>
      <c r="D1719" s="87"/>
      <c r="E1719" s="1" t="s">
        <v>32</v>
      </c>
      <c r="F1719" s="2"/>
      <c r="G1719" s="59">
        <v>51</v>
      </c>
      <c r="H1719" s="71" t="str">
        <f t="shared" si="38"/>
        <v xml:space="preserve"> </v>
      </c>
      <c r="I1719" s="11">
        <v>23.529411764706001</v>
      </c>
      <c r="J1719" s="3">
        <v>33.333333333333002</v>
      </c>
      <c r="K1719" s="3">
        <v>33.333333333333002</v>
      </c>
      <c r="L1719" s="8">
        <v>9.8039215686270005</v>
      </c>
    </row>
    <row r="1720" spans="3:12" ht="24" x14ac:dyDescent="0.2">
      <c r="C1720" s="90"/>
      <c r="D1720" s="87"/>
      <c r="E1720" s="1" t="s">
        <v>71</v>
      </c>
      <c r="F1720" s="2"/>
      <c r="G1720" s="59">
        <v>1237</v>
      </c>
      <c r="H1720" s="71" t="str">
        <f t="shared" si="38"/>
        <v xml:space="preserve"> </v>
      </c>
      <c r="I1720" s="11">
        <v>22.716248989491</v>
      </c>
      <c r="J1720" s="3">
        <v>41.713823767179001</v>
      </c>
      <c r="K1720" s="3">
        <v>26.354082457558999</v>
      </c>
      <c r="L1720" s="8">
        <v>9.2158447857719992</v>
      </c>
    </row>
    <row r="1721" spans="3:12" ht="24" x14ac:dyDescent="0.2">
      <c r="C1721" s="90"/>
      <c r="D1721" s="87"/>
      <c r="E1721" s="1" t="s">
        <v>72</v>
      </c>
      <c r="F1721" s="2"/>
      <c r="G1721" s="59">
        <v>1015</v>
      </c>
      <c r="H1721" s="71" t="str">
        <f t="shared" si="38"/>
        <v xml:space="preserve"> </v>
      </c>
      <c r="I1721" s="11">
        <v>27.783251231527</v>
      </c>
      <c r="J1721" s="3">
        <v>42.758620689654997</v>
      </c>
      <c r="K1721" s="3">
        <v>20.098522167487999</v>
      </c>
      <c r="L1721" s="8">
        <v>9.3596059113300001</v>
      </c>
    </row>
    <row r="1722" spans="3:12" x14ac:dyDescent="0.2">
      <c r="C1722" s="90"/>
      <c r="D1722" s="87"/>
      <c r="E1722" s="1" t="s">
        <v>22</v>
      </c>
      <c r="F1722" s="2"/>
      <c r="G1722" s="59">
        <v>183</v>
      </c>
      <c r="H1722" s="71" t="str">
        <f t="shared" si="38"/>
        <v xml:space="preserve"> </v>
      </c>
      <c r="I1722" s="11">
        <v>24.590163934425998</v>
      </c>
      <c r="J1722" s="3">
        <v>46.994535519126003</v>
      </c>
      <c r="K1722" s="3">
        <v>20.218579234972999</v>
      </c>
      <c r="L1722" s="8">
        <v>8.1967213114750006</v>
      </c>
    </row>
    <row r="1723" spans="3:12" x14ac:dyDescent="0.2">
      <c r="C1723" s="91" t="s">
        <v>73</v>
      </c>
      <c r="D1723" s="86" t="s">
        <v>17</v>
      </c>
      <c r="E1723" s="6" t="s">
        <v>74</v>
      </c>
      <c r="F1723" s="5"/>
      <c r="G1723" s="58">
        <v>247</v>
      </c>
      <c r="H1723" s="70" t="str">
        <f t="shared" si="38"/>
        <v xml:space="preserve"> </v>
      </c>
      <c r="I1723" s="12">
        <v>11.336032388664</v>
      </c>
      <c r="J1723" s="4">
        <v>38.461538461537998</v>
      </c>
      <c r="K1723" s="4">
        <v>31.983805668016</v>
      </c>
      <c r="L1723" s="13">
        <v>18.218623481781002</v>
      </c>
    </row>
    <row r="1724" spans="3:12" x14ac:dyDescent="0.2">
      <c r="C1724" s="90"/>
      <c r="D1724" s="87"/>
      <c r="E1724" s="1" t="s">
        <v>75</v>
      </c>
      <c r="F1724" s="2"/>
      <c r="G1724" s="59">
        <v>531</v>
      </c>
      <c r="H1724" s="71" t="str">
        <f t="shared" si="38"/>
        <v xml:space="preserve"> </v>
      </c>
      <c r="I1724" s="11">
        <v>18.455743879473001</v>
      </c>
      <c r="J1724" s="3">
        <v>44.256120527306997</v>
      </c>
      <c r="K1724" s="3">
        <v>25.988700564972</v>
      </c>
      <c r="L1724" s="8">
        <v>11.299435028249</v>
      </c>
    </row>
    <row r="1725" spans="3:12" x14ac:dyDescent="0.2">
      <c r="C1725" s="90"/>
      <c r="D1725" s="87"/>
      <c r="E1725" s="1" t="s">
        <v>76</v>
      </c>
      <c r="F1725" s="2"/>
      <c r="G1725" s="59">
        <v>58</v>
      </c>
      <c r="H1725" s="71" t="str">
        <f t="shared" si="38"/>
        <v xml:space="preserve"> </v>
      </c>
      <c r="I1725" s="11">
        <v>8.6206896551720007</v>
      </c>
      <c r="J1725" s="3">
        <v>39.655172413792997</v>
      </c>
      <c r="K1725" s="3">
        <v>34.482758620689999</v>
      </c>
      <c r="L1725" s="8">
        <v>17.241379310345</v>
      </c>
    </row>
    <row r="1726" spans="3:12" x14ac:dyDescent="0.2">
      <c r="C1726" s="90"/>
      <c r="D1726" s="87"/>
      <c r="E1726" s="1" t="s">
        <v>77</v>
      </c>
      <c r="F1726" s="2"/>
      <c r="G1726" s="59">
        <v>400</v>
      </c>
      <c r="H1726" s="71" t="str">
        <f t="shared" si="38"/>
        <v xml:space="preserve"> </v>
      </c>
      <c r="I1726" s="11">
        <v>22</v>
      </c>
      <c r="J1726" s="3">
        <v>43.25</v>
      </c>
      <c r="K1726" s="3">
        <v>25.5</v>
      </c>
      <c r="L1726" s="8">
        <v>9.25</v>
      </c>
    </row>
    <row r="1727" spans="3:12" ht="24" x14ac:dyDescent="0.2">
      <c r="C1727" s="90"/>
      <c r="D1727" s="87"/>
      <c r="E1727" s="1" t="s">
        <v>78</v>
      </c>
      <c r="F1727" s="2"/>
      <c r="G1727" s="59">
        <v>422</v>
      </c>
      <c r="H1727" s="71" t="str">
        <f t="shared" si="38"/>
        <v xml:space="preserve"> </v>
      </c>
      <c r="I1727" s="11">
        <v>24.644549763033002</v>
      </c>
      <c r="J1727" s="3">
        <v>44.786729857819999</v>
      </c>
      <c r="K1727" s="3">
        <v>23.45971563981</v>
      </c>
      <c r="L1727" s="8">
        <v>7.1090047393360001</v>
      </c>
    </row>
    <row r="1728" spans="3:12" ht="24" x14ac:dyDescent="0.2">
      <c r="C1728" s="90"/>
      <c r="D1728" s="87"/>
      <c r="E1728" s="1" t="s">
        <v>79</v>
      </c>
      <c r="F1728" s="2"/>
      <c r="G1728" s="59">
        <v>102</v>
      </c>
      <c r="H1728" s="71" t="str">
        <f t="shared" si="38"/>
        <v xml:space="preserve"> </v>
      </c>
      <c r="I1728" s="11">
        <v>23.529411764706001</v>
      </c>
      <c r="J1728" s="3">
        <v>42.156862745098003</v>
      </c>
      <c r="K1728" s="3">
        <v>23.529411764706001</v>
      </c>
      <c r="L1728" s="8">
        <v>10.78431372549</v>
      </c>
    </row>
    <row r="1729" spans="3:12" ht="24" x14ac:dyDescent="0.2">
      <c r="C1729" s="90"/>
      <c r="D1729" s="87"/>
      <c r="E1729" s="1" t="s">
        <v>80</v>
      </c>
      <c r="F1729" s="2"/>
      <c r="G1729" s="59">
        <v>44</v>
      </c>
      <c r="H1729" s="71" t="str">
        <f t="shared" si="38"/>
        <v>*</v>
      </c>
      <c r="I1729" s="11">
        <v>27.272727272727</v>
      </c>
      <c r="J1729" s="3">
        <v>43.181818181818002</v>
      </c>
      <c r="K1729" s="3">
        <v>22.727272727273</v>
      </c>
      <c r="L1729" s="8">
        <v>6.8181818181820004</v>
      </c>
    </row>
    <row r="1730" spans="3:12" ht="24" x14ac:dyDescent="0.2">
      <c r="C1730" s="90"/>
      <c r="D1730" s="87"/>
      <c r="E1730" s="1" t="s">
        <v>81</v>
      </c>
      <c r="F1730" s="2"/>
      <c r="G1730" s="59">
        <v>99</v>
      </c>
      <c r="H1730" s="71" t="str">
        <f t="shared" ref="H1730:H1793" si="39">IF(G1730&lt;49,"*"," ")</f>
        <v xml:space="preserve"> </v>
      </c>
      <c r="I1730" s="11">
        <v>28.282828282828</v>
      </c>
      <c r="J1730" s="3">
        <v>41.414141414141</v>
      </c>
      <c r="K1730" s="3">
        <v>23.232323232323001</v>
      </c>
      <c r="L1730" s="8">
        <v>7.0707070707069999</v>
      </c>
    </row>
    <row r="1731" spans="3:12" ht="24" x14ac:dyDescent="0.2">
      <c r="C1731" s="90"/>
      <c r="D1731" s="87"/>
      <c r="E1731" s="1" t="s">
        <v>82</v>
      </c>
      <c r="F1731" s="2"/>
      <c r="G1731" s="59">
        <v>128</v>
      </c>
      <c r="H1731" s="71" t="str">
        <f t="shared" si="39"/>
        <v xml:space="preserve"> </v>
      </c>
      <c r="I1731" s="11">
        <v>22.65625</v>
      </c>
      <c r="J1731" s="3">
        <v>32.03125</v>
      </c>
      <c r="K1731" s="3">
        <v>31.25</v>
      </c>
      <c r="L1731" s="8">
        <v>14.0625</v>
      </c>
    </row>
    <row r="1732" spans="3:12" x14ac:dyDescent="0.2">
      <c r="C1732" s="90"/>
      <c r="D1732" s="87"/>
      <c r="E1732" s="1" t="s">
        <v>83</v>
      </c>
      <c r="F1732" s="2"/>
      <c r="G1732" s="59">
        <v>47</v>
      </c>
      <c r="H1732" s="71" t="str">
        <f t="shared" si="39"/>
        <v>*</v>
      </c>
      <c r="I1732" s="11">
        <v>19.148936170212998</v>
      </c>
      <c r="J1732" s="3">
        <v>27.659574468085001</v>
      </c>
      <c r="K1732" s="3">
        <v>25.531914893617</v>
      </c>
      <c r="L1732" s="8">
        <v>27.659574468085001</v>
      </c>
    </row>
    <row r="1733" spans="3:12" ht="24" x14ac:dyDescent="0.2">
      <c r="C1733" s="90"/>
      <c r="D1733" s="87"/>
      <c r="E1733" s="1" t="s">
        <v>84</v>
      </c>
      <c r="F1733" s="2"/>
      <c r="G1733" s="59">
        <v>151</v>
      </c>
      <c r="H1733" s="71" t="str">
        <f t="shared" si="39"/>
        <v xml:space="preserve"> </v>
      </c>
      <c r="I1733" s="11">
        <v>21.854304635761999</v>
      </c>
      <c r="J1733" s="3">
        <v>40.397350993377003</v>
      </c>
      <c r="K1733" s="3">
        <v>27.152317880795</v>
      </c>
      <c r="L1733" s="8">
        <v>10.596026490066</v>
      </c>
    </row>
    <row r="1734" spans="3:12" ht="24" x14ac:dyDescent="0.2">
      <c r="C1734" s="90"/>
      <c r="D1734" s="87"/>
      <c r="E1734" s="1" t="s">
        <v>85</v>
      </c>
      <c r="F1734" s="2"/>
      <c r="G1734" s="59">
        <v>60</v>
      </c>
      <c r="H1734" s="71" t="str">
        <f t="shared" si="39"/>
        <v xml:space="preserve"> </v>
      </c>
      <c r="I1734" s="11">
        <v>20</v>
      </c>
      <c r="J1734" s="3">
        <v>41.666666666666998</v>
      </c>
      <c r="K1734" s="3">
        <v>26.666666666666998</v>
      </c>
      <c r="L1734" s="8">
        <v>11.666666666667</v>
      </c>
    </row>
    <row r="1735" spans="3:12" x14ac:dyDescent="0.2">
      <c r="C1735" s="90"/>
      <c r="D1735" s="87"/>
      <c r="E1735" s="1" t="s">
        <v>32</v>
      </c>
      <c r="F1735" s="2"/>
      <c r="G1735" s="59">
        <v>49</v>
      </c>
      <c r="H1735" s="71" t="s">
        <v>673</v>
      </c>
      <c r="I1735" s="11">
        <v>26.530612244897998</v>
      </c>
      <c r="J1735" s="3">
        <v>40.816326530612002</v>
      </c>
      <c r="K1735" s="3">
        <v>12.244897959184</v>
      </c>
      <c r="L1735" s="8">
        <v>20.408163265306001</v>
      </c>
    </row>
    <row r="1736" spans="3:12" ht="24" x14ac:dyDescent="0.2">
      <c r="C1736" s="90"/>
      <c r="D1736" s="87"/>
      <c r="E1736" s="1" t="s">
        <v>86</v>
      </c>
      <c r="F1736" s="2"/>
      <c r="G1736" s="59">
        <v>1336</v>
      </c>
      <c r="H1736" s="71" t="str">
        <f t="shared" si="39"/>
        <v xml:space="preserve"> </v>
      </c>
      <c r="I1736" s="11">
        <v>22.230538922156001</v>
      </c>
      <c r="J1736" s="3">
        <v>42.440119760479</v>
      </c>
      <c r="K1736" s="3">
        <v>25.374251497006</v>
      </c>
      <c r="L1736" s="8">
        <v>9.9550898203589995</v>
      </c>
    </row>
    <row r="1737" spans="3:12" ht="24" x14ac:dyDescent="0.2">
      <c r="C1737" s="90"/>
      <c r="D1737" s="87"/>
      <c r="E1737" s="1" t="s">
        <v>87</v>
      </c>
      <c r="F1737" s="2"/>
      <c r="G1737" s="59">
        <v>311</v>
      </c>
      <c r="H1737" s="71" t="str">
        <f t="shared" si="39"/>
        <v xml:space="preserve"> </v>
      </c>
      <c r="I1737" s="11">
        <v>28.617363344051</v>
      </c>
      <c r="J1737" s="3">
        <v>45.016077170418001</v>
      </c>
      <c r="K1737" s="3">
        <v>18.971061093248</v>
      </c>
      <c r="L1737" s="8">
        <v>7.3954983922829998</v>
      </c>
    </row>
    <row r="1738" spans="3:12" ht="24" x14ac:dyDescent="0.2">
      <c r="C1738" s="90"/>
      <c r="D1738" s="87"/>
      <c r="E1738" s="1" t="s">
        <v>88</v>
      </c>
      <c r="F1738" s="2"/>
      <c r="G1738" s="59">
        <v>620</v>
      </c>
      <c r="H1738" s="71" t="str">
        <f t="shared" si="39"/>
        <v xml:space="preserve"> </v>
      </c>
      <c r="I1738" s="11">
        <v>28.225806451613</v>
      </c>
      <c r="J1738" s="3">
        <v>42.580645161290001</v>
      </c>
      <c r="K1738" s="3">
        <v>20.967741935484</v>
      </c>
      <c r="L1738" s="8">
        <v>8.2258064516129998</v>
      </c>
    </row>
    <row r="1739" spans="3:12" x14ac:dyDescent="0.2">
      <c r="C1739" s="90"/>
      <c r="D1739" s="87"/>
      <c r="E1739" s="1" t="s">
        <v>22</v>
      </c>
      <c r="F1739" s="2"/>
      <c r="G1739" s="59">
        <v>168</v>
      </c>
      <c r="H1739" s="71" t="str">
        <f t="shared" si="39"/>
        <v xml:space="preserve"> </v>
      </c>
      <c r="I1739" s="11">
        <v>27.976190476189998</v>
      </c>
      <c r="J1739" s="3">
        <v>38.690476190475998</v>
      </c>
      <c r="K1739" s="3">
        <v>23.214285714286</v>
      </c>
      <c r="L1739" s="8">
        <v>10.119047619048001</v>
      </c>
    </row>
    <row r="1740" spans="3:12" ht="24" x14ac:dyDescent="0.2">
      <c r="C1740" s="91" t="s">
        <v>89</v>
      </c>
      <c r="D1740" s="86" t="s">
        <v>17</v>
      </c>
      <c r="E1740" s="6" t="s">
        <v>90</v>
      </c>
      <c r="F1740" s="5"/>
      <c r="G1740" s="58">
        <v>166</v>
      </c>
      <c r="H1740" s="70" t="str">
        <f t="shared" si="39"/>
        <v xml:space="preserve"> </v>
      </c>
      <c r="I1740" s="12">
        <v>24.698795180723</v>
      </c>
      <c r="J1740" s="4">
        <v>43.975903614457998</v>
      </c>
      <c r="K1740" s="4">
        <v>24.096385542168999</v>
      </c>
      <c r="L1740" s="13">
        <v>7.2289156626509996</v>
      </c>
    </row>
    <row r="1741" spans="3:12" ht="48" x14ac:dyDescent="0.2">
      <c r="C1741" s="90"/>
      <c r="D1741" s="87"/>
      <c r="E1741" s="1" t="s">
        <v>91</v>
      </c>
      <c r="F1741" s="2"/>
      <c r="G1741" s="59">
        <v>97</v>
      </c>
      <c r="H1741" s="71" t="str">
        <f t="shared" si="39"/>
        <v xml:space="preserve"> </v>
      </c>
      <c r="I1741" s="11">
        <v>15.463917525773001</v>
      </c>
      <c r="J1741" s="3">
        <v>40.206185567010003</v>
      </c>
      <c r="K1741" s="3">
        <v>28.865979381443001</v>
      </c>
      <c r="L1741" s="8">
        <v>15.463917525773001</v>
      </c>
    </row>
    <row r="1742" spans="3:12" ht="36" x14ac:dyDescent="0.2">
      <c r="C1742" s="90"/>
      <c r="D1742" s="87"/>
      <c r="E1742" s="1" t="s">
        <v>92</v>
      </c>
      <c r="F1742" s="2"/>
      <c r="G1742" s="59">
        <v>88</v>
      </c>
      <c r="H1742" s="71" t="str">
        <f t="shared" si="39"/>
        <v xml:space="preserve"> </v>
      </c>
      <c r="I1742" s="11">
        <v>25</v>
      </c>
      <c r="J1742" s="3">
        <v>40.909090909090999</v>
      </c>
      <c r="K1742" s="3">
        <v>22.727272727273</v>
      </c>
      <c r="L1742" s="8">
        <v>11.363636363635999</v>
      </c>
    </row>
    <row r="1743" spans="3:12" ht="48" x14ac:dyDescent="0.2">
      <c r="C1743" s="90"/>
      <c r="D1743" s="87"/>
      <c r="E1743" s="1" t="s">
        <v>93</v>
      </c>
      <c r="F1743" s="2"/>
      <c r="G1743" s="59">
        <v>157</v>
      </c>
      <c r="H1743" s="71" t="str">
        <f t="shared" si="39"/>
        <v xml:space="preserve"> </v>
      </c>
      <c r="I1743" s="11">
        <v>30.573248407643</v>
      </c>
      <c r="J1743" s="3">
        <v>40.764331210191003</v>
      </c>
      <c r="K1743" s="3">
        <v>19.108280254777</v>
      </c>
      <c r="L1743" s="8">
        <v>9.5541401273889992</v>
      </c>
    </row>
    <row r="1744" spans="3:12" x14ac:dyDescent="0.2">
      <c r="C1744" s="90"/>
      <c r="D1744" s="87"/>
      <c r="E1744" s="1" t="s">
        <v>94</v>
      </c>
      <c r="F1744" s="2"/>
      <c r="G1744" s="59">
        <v>9</v>
      </c>
      <c r="H1744" s="71" t="str">
        <f t="shared" si="39"/>
        <v>*</v>
      </c>
      <c r="I1744" s="11">
        <v>33.333333333333002</v>
      </c>
      <c r="J1744" s="3">
        <v>44.444444444444002</v>
      </c>
      <c r="K1744" s="3">
        <v>11.111111111111001</v>
      </c>
      <c r="L1744" s="8">
        <v>11.111111111111001</v>
      </c>
    </row>
    <row r="1745" spans="3:12" x14ac:dyDescent="0.2">
      <c r="C1745" s="90"/>
      <c r="D1745" s="87"/>
      <c r="E1745" s="1" t="s">
        <v>95</v>
      </c>
      <c r="F1745" s="2"/>
      <c r="G1745" s="59">
        <v>5</v>
      </c>
      <c r="H1745" s="71" t="str">
        <f t="shared" si="39"/>
        <v>*</v>
      </c>
      <c r="I1745" s="11">
        <v>20</v>
      </c>
      <c r="J1745" s="3">
        <v>40</v>
      </c>
      <c r="K1745" s="3">
        <v>20</v>
      </c>
      <c r="L1745" s="8">
        <v>20</v>
      </c>
    </row>
    <row r="1746" spans="3:12" x14ac:dyDescent="0.2">
      <c r="C1746" s="90"/>
      <c r="D1746" s="87"/>
      <c r="E1746" s="1" t="s">
        <v>32</v>
      </c>
      <c r="F1746" s="2"/>
      <c r="G1746" s="59">
        <v>41</v>
      </c>
      <c r="H1746" s="71" t="str">
        <f t="shared" si="39"/>
        <v>*</v>
      </c>
      <c r="I1746" s="11">
        <v>26.829268292683</v>
      </c>
      <c r="J1746" s="3">
        <v>46.341463414633999</v>
      </c>
      <c r="K1746" s="3">
        <v>12.195121951220001</v>
      </c>
      <c r="L1746" s="8">
        <v>14.634146341463</v>
      </c>
    </row>
    <row r="1747" spans="3:12" ht="24" x14ac:dyDescent="0.2">
      <c r="C1747" s="90"/>
      <c r="D1747" s="87"/>
      <c r="E1747" s="1" t="s">
        <v>96</v>
      </c>
      <c r="F1747" s="2"/>
      <c r="G1747" s="59">
        <v>455</v>
      </c>
      <c r="H1747" s="71" t="str">
        <f t="shared" si="39"/>
        <v xml:space="preserve"> </v>
      </c>
      <c r="I1747" s="11">
        <v>25.054945054945001</v>
      </c>
      <c r="J1747" s="3">
        <v>42.857142857143003</v>
      </c>
      <c r="K1747" s="3">
        <v>22.197802197802002</v>
      </c>
      <c r="L1747" s="8">
        <v>9.8901098901100006</v>
      </c>
    </row>
    <row r="1748" spans="3:12" ht="24" x14ac:dyDescent="0.2">
      <c r="C1748" s="90"/>
      <c r="D1748" s="87"/>
      <c r="E1748" s="1" t="s">
        <v>87</v>
      </c>
      <c r="F1748" s="2"/>
      <c r="G1748" s="59">
        <v>623</v>
      </c>
      <c r="H1748" s="71" t="str">
        <f t="shared" si="39"/>
        <v xml:space="preserve"> </v>
      </c>
      <c r="I1748" s="11">
        <v>25.361155698234001</v>
      </c>
      <c r="J1748" s="3">
        <v>44.141252006420999</v>
      </c>
      <c r="K1748" s="3">
        <v>22.953451043339001</v>
      </c>
      <c r="L1748" s="8">
        <v>7.5441412520059998</v>
      </c>
    </row>
    <row r="1749" spans="3:12" ht="24" x14ac:dyDescent="0.2">
      <c r="C1749" s="90"/>
      <c r="D1749" s="87"/>
      <c r="E1749" s="1" t="s">
        <v>88</v>
      </c>
      <c r="F1749" s="2"/>
      <c r="G1749" s="59">
        <v>1112</v>
      </c>
      <c r="H1749" s="71" t="str">
        <f t="shared" si="39"/>
        <v xml:space="preserve"> </v>
      </c>
      <c r="I1749" s="11">
        <v>24.550359712230001</v>
      </c>
      <c r="J1749" s="3">
        <v>42.356115107914</v>
      </c>
      <c r="K1749" s="3">
        <v>23.920863309352999</v>
      </c>
      <c r="L1749" s="8">
        <v>9.1726618705039993</v>
      </c>
    </row>
    <row r="1750" spans="3:12" x14ac:dyDescent="0.2">
      <c r="C1750" s="90"/>
      <c r="D1750" s="87"/>
      <c r="E1750" s="1" t="s">
        <v>22</v>
      </c>
      <c r="F1750" s="2"/>
      <c r="G1750" s="59">
        <v>245</v>
      </c>
      <c r="H1750" s="71" t="str">
        <f t="shared" si="39"/>
        <v xml:space="preserve"> </v>
      </c>
      <c r="I1750" s="11">
        <v>25.714285714286</v>
      </c>
      <c r="J1750" s="3">
        <v>38.775510204082003</v>
      </c>
      <c r="K1750" s="3">
        <v>23.265306122449001</v>
      </c>
      <c r="L1750" s="8">
        <v>12.244897959184</v>
      </c>
    </row>
    <row r="1751" spans="3:12" x14ac:dyDescent="0.2">
      <c r="C1751" s="91" t="s">
        <v>97</v>
      </c>
      <c r="D1751" s="86" t="s">
        <v>17</v>
      </c>
      <c r="E1751" s="6" t="s">
        <v>98</v>
      </c>
      <c r="F1751" s="5"/>
      <c r="G1751" s="58">
        <v>83</v>
      </c>
      <c r="H1751" s="70" t="str">
        <f t="shared" si="39"/>
        <v xml:space="preserve"> </v>
      </c>
      <c r="I1751" s="12">
        <v>22.89156626506</v>
      </c>
      <c r="J1751" s="4">
        <v>48.192771084336997</v>
      </c>
      <c r="K1751" s="4">
        <v>21.686746987951999</v>
      </c>
      <c r="L1751" s="13">
        <v>7.2289156626509996</v>
      </c>
    </row>
    <row r="1752" spans="3:12" x14ac:dyDescent="0.2">
      <c r="C1752" s="90"/>
      <c r="D1752" s="87"/>
      <c r="E1752" s="1" t="s">
        <v>99</v>
      </c>
      <c r="F1752" s="2"/>
      <c r="G1752" s="59">
        <v>401</v>
      </c>
      <c r="H1752" s="71" t="str">
        <f t="shared" si="39"/>
        <v xml:space="preserve"> </v>
      </c>
      <c r="I1752" s="11">
        <v>22.194513715711</v>
      </c>
      <c r="J1752" s="3">
        <v>38.403990024937997</v>
      </c>
      <c r="K1752" s="3">
        <v>28.927680798004999</v>
      </c>
      <c r="L1752" s="8">
        <v>10.473815461347</v>
      </c>
    </row>
    <row r="1753" spans="3:12" x14ac:dyDescent="0.2">
      <c r="C1753" s="90"/>
      <c r="D1753" s="87"/>
      <c r="E1753" s="1" t="s">
        <v>100</v>
      </c>
      <c r="F1753" s="2"/>
      <c r="G1753" s="59">
        <v>686</v>
      </c>
      <c r="H1753" s="71" t="str">
        <f t="shared" si="39"/>
        <v xml:space="preserve"> </v>
      </c>
      <c r="I1753" s="11">
        <v>22.303206997084999</v>
      </c>
      <c r="J1753" s="3">
        <v>42.565597667638002</v>
      </c>
      <c r="K1753" s="3">
        <v>25.072886297376002</v>
      </c>
      <c r="L1753" s="8">
        <v>10.058309037900999</v>
      </c>
    </row>
    <row r="1754" spans="3:12" x14ac:dyDescent="0.2">
      <c r="C1754" s="90"/>
      <c r="D1754" s="87"/>
      <c r="E1754" s="1" t="s">
        <v>101</v>
      </c>
      <c r="F1754" s="2"/>
      <c r="G1754" s="59">
        <v>1118</v>
      </c>
      <c r="H1754" s="71" t="str">
        <f t="shared" si="39"/>
        <v xml:space="preserve"> </v>
      </c>
      <c r="I1754" s="11">
        <v>27.728085867621001</v>
      </c>
      <c r="J1754" s="3">
        <v>43.649373881932</v>
      </c>
      <c r="K1754" s="3">
        <v>20.393559928443999</v>
      </c>
      <c r="L1754" s="8">
        <v>8.2289803220040003</v>
      </c>
    </row>
    <row r="1755" spans="3:12" x14ac:dyDescent="0.2">
      <c r="C1755" s="90"/>
      <c r="D1755" s="87"/>
      <c r="E1755" s="1" t="s">
        <v>22</v>
      </c>
      <c r="F1755" s="2"/>
      <c r="G1755" s="59">
        <v>147</v>
      </c>
      <c r="H1755" s="71" t="str">
        <f t="shared" si="39"/>
        <v xml:space="preserve"> </v>
      </c>
      <c r="I1755" s="11">
        <v>25.170068027210998</v>
      </c>
      <c r="J1755" s="3">
        <v>42.176870748299002</v>
      </c>
      <c r="K1755" s="3">
        <v>22.448979591836999</v>
      </c>
      <c r="L1755" s="8">
        <v>10.204081632653001</v>
      </c>
    </row>
    <row r="1756" spans="3:12" x14ac:dyDescent="0.2">
      <c r="C1756" s="91" t="s">
        <v>102</v>
      </c>
      <c r="D1756" s="86" t="s">
        <v>17</v>
      </c>
      <c r="E1756" s="6" t="s">
        <v>103</v>
      </c>
      <c r="F1756" s="5"/>
      <c r="G1756" s="58">
        <v>562</v>
      </c>
      <c r="H1756" s="70" t="str">
        <f t="shared" si="39"/>
        <v xml:space="preserve"> </v>
      </c>
      <c r="I1756" s="12">
        <v>25.444839857651001</v>
      </c>
      <c r="J1756" s="4">
        <v>44.483985765124999</v>
      </c>
      <c r="K1756" s="4">
        <v>22.241992882561998</v>
      </c>
      <c r="L1756" s="13">
        <v>7.8291814946620004</v>
      </c>
    </row>
    <row r="1757" spans="3:12" x14ac:dyDescent="0.2">
      <c r="C1757" s="90"/>
      <c r="D1757" s="87"/>
      <c r="E1757" s="1" t="s">
        <v>104</v>
      </c>
      <c r="F1757" s="2"/>
      <c r="G1757" s="59">
        <v>1221</v>
      </c>
      <c r="H1757" s="71" t="str">
        <f t="shared" si="39"/>
        <v xml:space="preserve"> </v>
      </c>
      <c r="I1757" s="11">
        <v>23.832923832923999</v>
      </c>
      <c r="J1757" s="3">
        <v>42.424242424242003</v>
      </c>
      <c r="K1757" s="3">
        <v>24.078624078623999</v>
      </c>
      <c r="L1757" s="8">
        <v>9.6642096642100004</v>
      </c>
    </row>
    <row r="1758" spans="3:12" x14ac:dyDescent="0.2">
      <c r="C1758" s="90"/>
      <c r="D1758" s="87"/>
      <c r="E1758" s="1" t="s">
        <v>105</v>
      </c>
      <c r="F1758" s="2"/>
      <c r="G1758" s="59">
        <v>430</v>
      </c>
      <c r="H1758" s="71" t="str">
        <f t="shared" si="39"/>
        <v xml:space="preserve"> </v>
      </c>
      <c r="I1758" s="11">
        <v>26.976744186047</v>
      </c>
      <c r="J1758" s="3">
        <v>42.093023255814003</v>
      </c>
      <c r="K1758" s="3">
        <v>20.697674418605001</v>
      </c>
      <c r="L1758" s="8">
        <v>10.232558139535</v>
      </c>
    </row>
    <row r="1759" spans="3:12" x14ac:dyDescent="0.2">
      <c r="C1759" s="90"/>
      <c r="D1759" s="87"/>
      <c r="E1759" s="1" t="s">
        <v>106</v>
      </c>
      <c r="F1759" s="2"/>
      <c r="G1759" s="59">
        <v>63</v>
      </c>
      <c r="H1759" s="71" t="str">
        <f t="shared" si="39"/>
        <v xml:space="preserve"> </v>
      </c>
      <c r="I1759" s="11">
        <v>28.571428571428999</v>
      </c>
      <c r="J1759" s="3">
        <v>38.095238095238003</v>
      </c>
      <c r="K1759" s="3">
        <v>26.984126984126998</v>
      </c>
      <c r="L1759" s="8">
        <v>6.3492063492059998</v>
      </c>
    </row>
    <row r="1760" spans="3:12" x14ac:dyDescent="0.2">
      <c r="C1760" s="90"/>
      <c r="D1760" s="87"/>
      <c r="E1760" s="1" t="s">
        <v>22</v>
      </c>
      <c r="F1760" s="2"/>
      <c r="G1760" s="59">
        <v>159</v>
      </c>
      <c r="H1760" s="71" t="str">
        <f t="shared" si="39"/>
        <v xml:space="preserve"> </v>
      </c>
      <c r="I1760" s="11">
        <v>25.157232704403</v>
      </c>
      <c r="J1760" s="3">
        <v>39.622641509433997</v>
      </c>
      <c r="K1760" s="3">
        <v>26.415094339623</v>
      </c>
      <c r="L1760" s="8">
        <v>8.8050314465409993</v>
      </c>
    </row>
    <row r="1761" spans="3:12" x14ac:dyDescent="0.2">
      <c r="C1761" s="90"/>
      <c r="D1761" s="87"/>
      <c r="E1761" s="1" t="s">
        <v>107</v>
      </c>
      <c r="F1761" s="2"/>
      <c r="G1761" s="59">
        <v>1783</v>
      </c>
      <c r="H1761" s="71" t="str">
        <f t="shared" si="39"/>
        <v xml:space="preserve"> </v>
      </c>
      <c r="I1761" s="11">
        <v>24.340998317442999</v>
      </c>
      <c r="J1761" s="3">
        <v>43.073471676948998</v>
      </c>
      <c r="K1761" s="3">
        <v>23.499719573751999</v>
      </c>
      <c r="L1761" s="8">
        <v>9.0858104318560002</v>
      </c>
    </row>
    <row r="1762" spans="3:12" x14ac:dyDescent="0.2">
      <c r="C1762" s="90"/>
      <c r="D1762" s="87"/>
      <c r="E1762" s="1" t="s">
        <v>108</v>
      </c>
      <c r="F1762" s="2"/>
      <c r="G1762" s="59">
        <v>493</v>
      </c>
      <c r="H1762" s="71" t="str">
        <f t="shared" si="39"/>
        <v xml:space="preserve"> </v>
      </c>
      <c r="I1762" s="11">
        <v>27.180527383367</v>
      </c>
      <c r="J1762" s="3">
        <v>41.582150101419998</v>
      </c>
      <c r="K1762" s="3">
        <v>21.501014198783</v>
      </c>
      <c r="L1762" s="8">
        <v>9.7363083164299997</v>
      </c>
    </row>
    <row r="1763" spans="3:12" x14ac:dyDescent="0.2">
      <c r="C1763" s="91" t="s">
        <v>109</v>
      </c>
      <c r="D1763" s="86" t="s">
        <v>17</v>
      </c>
      <c r="E1763" s="6" t="s">
        <v>110</v>
      </c>
      <c r="F1763" s="5"/>
      <c r="G1763" s="58">
        <v>551</v>
      </c>
      <c r="H1763" s="70" t="str">
        <f t="shared" si="39"/>
        <v xml:space="preserve"> </v>
      </c>
      <c r="I1763" s="12">
        <v>20.689655172414</v>
      </c>
      <c r="J1763" s="4">
        <v>41.560798548093999</v>
      </c>
      <c r="K1763" s="4">
        <v>26.860254083485</v>
      </c>
      <c r="L1763" s="13">
        <v>10.889292196007</v>
      </c>
    </row>
    <row r="1764" spans="3:12" ht="24" x14ac:dyDescent="0.2">
      <c r="C1764" s="90"/>
      <c r="D1764" s="87"/>
      <c r="E1764" s="1" t="s">
        <v>111</v>
      </c>
      <c r="F1764" s="2"/>
      <c r="G1764" s="59">
        <v>298</v>
      </c>
      <c r="H1764" s="71" t="str">
        <f t="shared" si="39"/>
        <v xml:space="preserve"> </v>
      </c>
      <c r="I1764" s="11">
        <v>31.208053691275001</v>
      </c>
      <c r="J1764" s="3">
        <v>40.604026845638003</v>
      </c>
      <c r="K1764" s="3">
        <v>20.805369127517</v>
      </c>
      <c r="L1764" s="8">
        <v>7.3825503355700004</v>
      </c>
    </row>
    <row r="1765" spans="3:12" ht="24" x14ac:dyDescent="0.2">
      <c r="C1765" s="90"/>
      <c r="D1765" s="87"/>
      <c r="E1765" s="1" t="s">
        <v>112</v>
      </c>
      <c r="F1765" s="2"/>
      <c r="G1765" s="59">
        <v>954</v>
      </c>
      <c r="H1765" s="71" t="str">
        <f t="shared" si="39"/>
        <v xml:space="preserve"> </v>
      </c>
      <c r="I1765" s="11">
        <v>25.157232704403</v>
      </c>
      <c r="J1765" s="3">
        <v>41.614255765198997</v>
      </c>
      <c r="K1765" s="3">
        <v>23.480083857442001</v>
      </c>
      <c r="L1765" s="8">
        <v>9.7484276729559998</v>
      </c>
    </row>
    <row r="1766" spans="3:12" x14ac:dyDescent="0.2">
      <c r="C1766" s="90"/>
      <c r="D1766" s="87"/>
      <c r="E1766" s="1" t="s">
        <v>113</v>
      </c>
      <c r="F1766" s="2"/>
      <c r="G1766" s="59">
        <v>616</v>
      </c>
      <c r="H1766" s="71" t="str">
        <f t="shared" si="39"/>
        <v xml:space="preserve"> </v>
      </c>
      <c r="I1766" s="11">
        <v>24.025974025974001</v>
      </c>
      <c r="J1766" s="3">
        <v>43.831168831169002</v>
      </c>
      <c r="K1766" s="3">
        <v>23.701298701298999</v>
      </c>
      <c r="L1766" s="8">
        <v>8.4415584415579996</v>
      </c>
    </row>
    <row r="1767" spans="3:12" x14ac:dyDescent="0.2">
      <c r="C1767" s="90"/>
      <c r="D1767" s="87"/>
      <c r="E1767" s="1" t="s">
        <v>114</v>
      </c>
      <c r="F1767" s="2"/>
      <c r="G1767" s="59">
        <v>986</v>
      </c>
      <c r="H1767" s="71" t="str">
        <f t="shared" si="39"/>
        <v xml:space="preserve"> </v>
      </c>
      <c r="I1767" s="11">
        <v>23.123732251521002</v>
      </c>
      <c r="J1767" s="3">
        <v>42.900608519270001</v>
      </c>
      <c r="K1767" s="3">
        <v>25.354969574037</v>
      </c>
      <c r="L1767" s="8">
        <v>8.6206896551720007</v>
      </c>
    </row>
    <row r="1768" spans="3:12" ht="24" x14ac:dyDescent="0.2">
      <c r="C1768" s="90"/>
      <c r="D1768" s="87"/>
      <c r="E1768" s="1" t="s">
        <v>115</v>
      </c>
      <c r="F1768" s="2"/>
      <c r="G1768" s="59">
        <v>938</v>
      </c>
      <c r="H1768" s="71" t="str">
        <f t="shared" si="39"/>
        <v xml:space="preserve"> </v>
      </c>
      <c r="I1768" s="11">
        <v>25.266524520255999</v>
      </c>
      <c r="J1768" s="3">
        <v>41.577825159915001</v>
      </c>
      <c r="K1768" s="3">
        <v>25.053304904051</v>
      </c>
      <c r="L1768" s="8">
        <v>8.1023454157780002</v>
      </c>
    </row>
    <row r="1769" spans="3:12" ht="24" x14ac:dyDescent="0.2">
      <c r="C1769" s="90"/>
      <c r="D1769" s="87"/>
      <c r="E1769" s="1" t="s">
        <v>116</v>
      </c>
      <c r="F1769" s="2"/>
      <c r="G1769" s="59">
        <v>771</v>
      </c>
      <c r="H1769" s="71" t="str">
        <f t="shared" si="39"/>
        <v xml:space="preserve"> </v>
      </c>
      <c r="I1769" s="11">
        <v>23.735408560311001</v>
      </c>
      <c r="J1769" s="3">
        <v>43.579766536965003</v>
      </c>
      <c r="K1769" s="3">
        <v>24.124513618677</v>
      </c>
      <c r="L1769" s="8">
        <v>8.5603112840469997</v>
      </c>
    </row>
    <row r="1770" spans="3:12" ht="24" x14ac:dyDescent="0.2">
      <c r="C1770" s="90"/>
      <c r="D1770" s="87"/>
      <c r="E1770" s="1" t="s">
        <v>117</v>
      </c>
      <c r="F1770" s="2"/>
      <c r="G1770" s="59">
        <v>223</v>
      </c>
      <c r="H1770" s="71" t="str">
        <f t="shared" si="39"/>
        <v xml:space="preserve"> </v>
      </c>
      <c r="I1770" s="11">
        <v>21.076233183856999</v>
      </c>
      <c r="J1770" s="3">
        <v>39.461883408071998</v>
      </c>
      <c r="K1770" s="3">
        <v>28.251121076233002</v>
      </c>
      <c r="L1770" s="8">
        <v>11.210762331839</v>
      </c>
    </row>
    <row r="1771" spans="3:12" x14ac:dyDescent="0.2">
      <c r="C1771" s="90"/>
      <c r="D1771" s="87"/>
      <c r="E1771" s="1" t="s">
        <v>118</v>
      </c>
      <c r="F1771" s="2"/>
      <c r="G1771" s="59">
        <v>710</v>
      </c>
      <c r="H1771" s="71" t="str">
        <f t="shared" si="39"/>
        <v xml:space="preserve"> </v>
      </c>
      <c r="I1771" s="11">
        <v>26.338028169013999</v>
      </c>
      <c r="J1771" s="3">
        <v>43.521126760563</v>
      </c>
      <c r="K1771" s="3">
        <v>22.957746478872998</v>
      </c>
      <c r="L1771" s="8">
        <v>7.1830985915490002</v>
      </c>
    </row>
    <row r="1772" spans="3:12" x14ac:dyDescent="0.2">
      <c r="C1772" s="90"/>
      <c r="D1772" s="87"/>
      <c r="E1772" s="1" t="s">
        <v>119</v>
      </c>
      <c r="F1772" s="2"/>
      <c r="G1772" s="59">
        <v>565</v>
      </c>
      <c r="H1772" s="71" t="str">
        <f t="shared" si="39"/>
        <v xml:space="preserve"> </v>
      </c>
      <c r="I1772" s="11">
        <v>23.362831858406999</v>
      </c>
      <c r="J1772" s="3">
        <v>43.716814159291999</v>
      </c>
      <c r="K1772" s="3">
        <v>24.070796460177</v>
      </c>
      <c r="L1772" s="8">
        <v>8.8495575221239999</v>
      </c>
    </row>
    <row r="1773" spans="3:12" x14ac:dyDescent="0.2">
      <c r="C1773" s="90"/>
      <c r="D1773" s="87"/>
      <c r="E1773" s="1" t="s">
        <v>120</v>
      </c>
      <c r="F1773" s="2"/>
      <c r="G1773" s="59">
        <v>443</v>
      </c>
      <c r="H1773" s="71" t="str">
        <f t="shared" si="39"/>
        <v xml:space="preserve"> </v>
      </c>
      <c r="I1773" s="11">
        <v>24.604966139955</v>
      </c>
      <c r="J1773" s="3">
        <v>40.857787810384004</v>
      </c>
      <c r="K1773" s="3">
        <v>24.153498871332001</v>
      </c>
      <c r="L1773" s="8">
        <v>10.383747178329999</v>
      </c>
    </row>
    <row r="1774" spans="3:12" x14ac:dyDescent="0.2">
      <c r="C1774" s="90"/>
      <c r="D1774" s="87"/>
      <c r="E1774" s="1" t="s">
        <v>121</v>
      </c>
      <c r="F1774" s="2"/>
      <c r="G1774" s="59">
        <v>977</v>
      </c>
      <c r="H1774" s="71" t="str">
        <f t="shared" si="39"/>
        <v xml:space="preserve"> </v>
      </c>
      <c r="I1774" s="11">
        <v>25.486182190379001</v>
      </c>
      <c r="J1774" s="3">
        <v>42.988741044012002</v>
      </c>
      <c r="K1774" s="3">
        <v>22.517911975434998</v>
      </c>
      <c r="L1774" s="8">
        <v>9.0071647901740004</v>
      </c>
    </row>
    <row r="1775" spans="3:12" x14ac:dyDescent="0.2">
      <c r="C1775" s="90"/>
      <c r="D1775" s="87"/>
      <c r="E1775" s="1" t="s">
        <v>122</v>
      </c>
      <c r="F1775" s="2"/>
      <c r="G1775" s="59">
        <v>179</v>
      </c>
      <c r="H1775" s="71" t="str">
        <f t="shared" si="39"/>
        <v xml:space="preserve"> </v>
      </c>
      <c r="I1775" s="11">
        <v>23.463687150837998</v>
      </c>
      <c r="J1775" s="3">
        <v>45.810055865922003</v>
      </c>
      <c r="K1775" s="3">
        <v>20.670391061453</v>
      </c>
      <c r="L1775" s="8">
        <v>10.055865921788</v>
      </c>
    </row>
    <row r="1776" spans="3:12" x14ac:dyDescent="0.2">
      <c r="C1776" s="90"/>
      <c r="D1776" s="87"/>
      <c r="E1776" s="1" t="s">
        <v>32</v>
      </c>
      <c r="F1776" s="2"/>
      <c r="G1776" s="59">
        <v>22</v>
      </c>
      <c r="H1776" s="71" t="str">
        <f t="shared" si="39"/>
        <v>*</v>
      </c>
      <c r="I1776" s="11">
        <v>27.272727272727</v>
      </c>
      <c r="J1776" s="3">
        <v>36.363636363635997</v>
      </c>
      <c r="K1776" s="3">
        <v>13.636363636364001</v>
      </c>
      <c r="L1776" s="8">
        <v>22.727272727273</v>
      </c>
    </row>
    <row r="1777" spans="3:12" x14ac:dyDescent="0.2">
      <c r="C1777" s="90"/>
      <c r="D1777" s="87"/>
      <c r="E1777" s="1" t="s">
        <v>22</v>
      </c>
      <c r="F1777" s="2"/>
      <c r="G1777" s="59">
        <v>13</v>
      </c>
      <c r="H1777" s="71" t="str">
        <f t="shared" si="39"/>
        <v>*</v>
      </c>
      <c r="I1777" s="11">
        <v>46.153846153845997</v>
      </c>
      <c r="J1777" s="3">
        <v>38.461538461537998</v>
      </c>
      <c r="K1777" s="3">
        <v>7.6923076923079998</v>
      </c>
      <c r="L1777" s="8">
        <v>7.6923076923079998</v>
      </c>
    </row>
    <row r="1778" spans="3:12" ht="24" x14ac:dyDescent="0.2">
      <c r="C1778" s="91" t="s">
        <v>123</v>
      </c>
      <c r="D1778" s="86" t="s">
        <v>17</v>
      </c>
      <c r="E1778" s="6" t="s">
        <v>124</v>
      </c>
      <c r="F1778" s="5"/>
      <c r="G1778" s="58">
        <v>55</v>
      </c>
      <c r="H1778" s="70" t="str">
        <f t="shared" si="39"/>
        <v xml:space="preserve"> </v>
      </c>
      <c r="I1778" s="12">
        <v>25.454545454544999</v>
      </c>
      <c r="J1778" s="4">
        <v>34.545454545455001</v>
      </c>
      <c r="K1778" s="4">
        <v>27.272727272727</v>
      </c>
      <c r="L1778" s="13">
        <v>12.727272727273</v>
      </c>
    </row>
    <row r="1779" spans="3:12" ht="24" x14ac:dyDescent="0.2">
      <c r="C1779" s="92"/>
      <c r="D1779" s="87"/>
      <c r="E1779" s="1" t="s">
        <v>125</v>
      </c>
      <c r="F1779" s="2"/>
      <c r="G1779" s="59">
        <v>205</v>
      </c>
      <c r="H1779" s="71" t="str">
        <f t="shared" si="39"/>
        <v xml:space="preserve"> </v>
      </c>
      <c r="I1779" s="11">
        <v>26.829268292683</v>
      </c>
      <c r="J1779" s="3">
        <v>40.975609756098002</v>
      </c>
      <c r="K1779" s="3">
        <v>20.487804878049001</v>
      </c>
      <c r="L1779" s="8">
        <v>11.707317073171</v>
      </c>
    </row>
    <row r="1780" spans="3:12" ht="24" x14ac:dyDescent="0.2">
      <c r="C1780" s="92"/>
      <c r="D1780" s="87"/>
      <c r="E1780" s="1" t="s">
        <v>126</v>
      </c>
      <c r="F1780" s="2"/>
      <c r="G1780" s="59">
        <v>114</v>
      </c>
      <c r="H1780" s="71" t="str">
        <f t="shared" si="39"/>
        <v xml:space="preserve"> </v>
      </c>
      <c r="I1780" s="11">
        <v>20.175438596490999</v>
      </c>
      <c r="J1780" s="3">
        <v>44.736842105263001</v>
      </c>
      <c r="K1780" s="3">
        <v>24.561403508771999</v>
      </c>
      <c r="L1780" s="8">
        <v>10.526315789473999</v>
      </c>
    </row>
    <row r="1781" spans="3:12" ht="24" x14ac:dyDescent="0.2">
      <c r="C1781" s="92"/>
      <c r="D1781" s="87"/>
      <c r="E1781" s="1" t="s">
        <v>127</v>
      </c>
      <c r="F1781" s="2"/>
      <c r="G1781" s="59">
        <v>187</v>
      </c>
      <c r="H1781" s="71" t="str">
        <f t="shared" si="39"/>
        <v xml:space="preserve"> </v>
      </c>
      <c r="I1781" s="11">
        <v>21.925133689839999</v>
      </c>
      <c r="J1781" s="3">
        <v>41.176470588234999</v>
      </c>
      <c r="K1781" s="3">
        <v>26.203208556149999</v>
      </c>
      <c r="L1781" s="8">
        <v>10.695187165775</v>
      </c>
    </row>
    <row r="1782" spans="3:12" ht="24" x14ac:dyDescent="0.2">
      <c r="C1782" s="92"/>
      <c r="D1782" s="87"/>
      <c r="E1782" s="1" t="s">
        <v>128</v>
      </c>
      <c r="F1782" s="2"/>
      <c r="G1782" s="59">
        <v>1599</v>
      </c>
      <c r="H1782" s="71" t="str">
        <f t="shared" si="39"/>
        <v xml:space="preserve"> </v>
      </c>
      <c r="I1782" s="11">
        <v>25.203252032519998</v>
      </c>
      <c r="J1782" s="3">
        <v>42.776735459662</v>
      </c>
      <c r="K1782" s="3">
        <v>22.451532207629999</v>
      </c>
      <c r="L1782" s="8">
        <v>9.5684803001879999</v>
      </c>
    </row>
    <row r="1783" spans="3:12" ht="24" x14ac:dyDescent="0.2">
      <c r="C1783" s="92"/>
      <c r="D1783" s="87"/>
      <c r="E1783" s="1" t="s">
        <v>129</v>
      </c>
      <c r="F1783" s="2"/>
      <c r="G1783" s="59">
        <v>1199</v>
      </c>
      <c r="H1783" s="71" t="str">
        <f t="shared" si="39"/>
        <v xml:space="preserve"> </v>
      </c>
      <c r="I1783" s="11">
        <v>25.187656380317001</v>
      </c>
      <c r="J1783" s="3">
        <v>42.535446205170999</v>
      </c>
      <c r="K1783" s="3">
        <v>23.269391159299001</v>
      </c>
      <c r="L1783" s="8">
        <v>9.0075062552130003</v>
      </c>
    </row>
    <row r="1784" spans="3:12" ht="24" x14ac:dyDescent="0.2">
      <c r="C1784" s="92"/>
      <c r="D1784" s="87"/>
      <c r="E1784" s="1" t="s">
        <v>130</v>
      </c>
      <c r="F1784" s="2"/>
      <c r="G1784" s="59">
        <v>950</v>
      </c>
      <c r="H1784" s="71" t="str">
        <f t="shared" si="39"/>
        <v xml:space="preserve"> </v>
      </c>
      <c r="I1784" s="11">
        <v>24.421052631578998</v>
      </c>
      <c r="J1784" s="3">
        <v>41.789473684211004</v>
      </c>
      <c r="K1784" s="3">
        <v>24</v>
      </c>
      <c r="L1784" s="8">
        <v>9.7894736842109999</v>
      </c>
    </row>
    <row r="1785" spans="3:12" x14ac:dyDescent="0.2">
      <c r="C1785" s="92"/>
      <c r="D1785" s="87"/>
      <c r="E1785" s="1" t="s">
        <v>131</v>
      </c>
      <c r="F1785" s="2"/>
      <c r="G1785" s="59">
        <v>424</v>
      </c>
      <c r="H1785" s="71" t="str">
        <f t="shared" si="39"/>
        <v xml:space="preserve"> </v>
      </c>
      <c r="I1785" s="11">
        <v>25</v>
      </c>
      <c r="J1785" s="3">
        <v>45.754716981131999</v>
      </c>
      <c r="K1785" s="3">
        <v>20.754716981131999</v>
      </c>
      <c r="L1785" s="8">
        <v>8.4905660377360004</v>
      </c>
    </row>
    <row r="1786" spans="3:12" ht="24" x14ac:dyDescent="0.2">
      <c r="C1786" s="92"/>
      <c r="D1786" s="87"/>
      <c r="E1786" s="1" t="s">
        <v>132</v>
      </c>
      <c r="F1786" s="2"/>
      <c r="G1786" s="59">
        <v>213</v>
      </c>
      <c r="H1786" s="71" t="str">
        <f t="shared" si="39"/>
        <v xml:space="preserve"> </v>
      </c>
      <c r="I1786" s="11">
        <v>28.169014084507001</v>
      </c>
      <c r="J1786" s="3">
        <v>42.253521126761001</v>
      </c>
      <c r="K1786" s="3">
        <v>19.24882629108</v>
      </c>
      <c r="L1786" s="8">
        <v>10.328638497652999</v>
      </c>
    </row>
    <row r="1787" spans="3:12" ht="24" x14ac:dyDescent="0.2">
      <c r="C1787" s="92"/>
      <c r="D1787" s="87"/>
      <c r="E1787" s="1" t="s">
        <v>133</v>
      </c>
      <c r="F1787" s="2"/>
      <c r="G1787" s="59">
        <v>214</v>
      </c>
      <c r="H1787" s="71" t="str">
        <f t="shared" si="39"/>
        <v xml:space="preserve"> </v>
      </c>
      <c r="I1787" s="11">
        <v>21.495327102804001</v>
      </c>
      <c r="J1787" s="3">
        <v>46.728971962617003</v>
      </c>
      <c r="K1787" s="3">
        <v>19.626168224299001</v>
      </c>
      <c r="L1787" s="8">
        <v>12.149532710280001</v>
      </c>
    </row>
    <row r="1788" spans="3:12" ht="24" x14ac:dyDescent="0.2">
      <c r="C1788" s="92"/>
      <c r="D1788" s="87"/>
      <c r="E1788" s="1" t="s">
        <v>134</v>
      </c>
      <c r="F1788" s="2"/>
      <c r="G1788" s="59">
        <v>15</v>
      </c>
      <c r="H1788" s="71" t="str">
        <f t="shared" si="39"/>
        <v>*</v>
      </c>
      <c r="I1788" s="11">
        <v>46.666666666666998</v>
      </c>
      <c r="J1788" s="3">
        <v>33.333333333333002</v>
      </c>
      <c r="K1788" s="3">
        <v>6.666666666667</v>
      </c>
      <c r="L1788" s="8">
        <v>13.333333333333</v>
      </c>
    </row>
    <row r="1789" spans="3:12" ht="24" x14ac:dyDescent="0.2">
      <c r="C1789" s="92"/>
      <c r="D1789" s="87"/>
      <c r="E1789" s="1" t="s">
        <v>135</v>
      </c>
      <c r="F1789" s="2"/>
      <c r="G1789" s="59">
        <v>587</v>
      </c>
      <c r="H1789" s="71" t="str">
        <f t="shared" si="39"/>
        <v xml:space="preserve"> </v>
      </c>
      <c r="I1789" s="11">
        <v>24.531516183986</v>
      </c>
      <c r="J1789" s="3">
        <v>45.315161839863997</v>
      </c>
      <c r="K1789" s="3">
        <v>21.805792163543</v>
      </c>
      <c r="L1789" s="8">
        <v>8.347529812606</v>
      </c>
    </row>
    <row r="1790" spans="3:12" x14ac:dyDescent="0.2">
      <c r="C1790" s="92"/>
      <c r="D1790" s="87"/>
      <c r="E1790" s="1" t="s">
        <v>136</v>
      </c>
      <c r="F1790" s="2"/>
      <c r="G1790" s="59">
        <v>63</v>
      </c>
      <c r="H1790" s="71" t="str">
        <f t="shared" si="39"/>
        <v xml:space="preserve"> </v>
      </c>
      <c r="I1790" s="11">
        <v>33.333333333333002</v>
      </c>
      <c r="J1790" s="3">
        <v>41.269841269841002</v>
      </c>
      <c r="K1790" s="3">
        <v>17.460317460317</v>
      </c>
      <c r="L1790" s="8">
        <v>7.9365079365079998</v>
      </c>
    </row>
    <row r="1791" spans="3:12" x14ac:dyDescent="0.2">
      <c r="C1791" s="92"/>
      <c r="D1791" s="87"/>
      <c r="E1791" s="1" t="s">
        <v>137</v>
      </c>
      <c r="F1791" s="2"/>
      <c r="G1791" s="59">
        <v>290</v>
      </c>
      <c r="H1791" s="71" t="str">
        <f t="shared" si="39"/>
        <v xml:space="preserve"> </v>
      </c>
      <c r="I1791" s="11">
        <v>26.896551724138</v>
      </c>
      <c r="J1791" s="3">
        <v>40.689655172414</v>
      </c>
      <c r="K1791" s="3">
        <v>25.172413793103001</v>
      </c>
      <c r="L1791" s="8">
        <v>7.2413793103449997</v>
      </c>
    </row>
    <row r="1792" spans="3:12" x14ac:dyDescent="0.2">
      <c r="C1792" s="92"/>
      <c r="D1792" s="87"/>
      <c r="E1792" s="1" t="s">
        <v>22</v>
      </c>
      <c r="F1792" s="2"/>
      <c r="G1792" s="59">
        <v>42</v>
      </c>
      <c r="H1792" s="71" t="str">
        <f t="shared" si="39"/>
        <v>*</v>
      </c>
      <c r="I1792" s="11">
        <v>33.333333333333002</v>
      </c>
      <c r="J1792" s="3">
        <v>33.333333333333002</v>
      </c>
      <c r="K1792" s="3">
        <v>23.809523809523998</v>
      </c>
      <c r="L1792" s="8">
        <v>9.5238095238099998</v>
      </c>
    </row>
    <row r="1793" spans="2:14" ht="24" x14ac:dyDescent="0.2">
      <c r="C1793" s="92"/>
      <c r="D1793" s="87"/>
      <c r="E1793" s="1" t="s">
        <v>138</v>
      </c>
      <c r="F1793" s="2"/>
      <c r="G1793" s="59">
        <v>246</v>
      </c>
      <c r="H1793" s="71" t="str">
        <f t="shared" si="39"/>
        <v xml:space="preserve"> </v>
      </c>
      <c r="I1793" s="11">
        <v>27.642276422763999</v>
      </c>
      <c r="J1793" s="3">
        <v>40.243902439023998</v>
      </c>
      <c r="K1793" s="3">
        <v>21.138211382114001</v>
      </c>
      <c r="L1793" s="8">
        <v>10.975609756098001</v>
      </c>
    </row>
    <row r="1794" spans="2:14" ht="24" x14ac:dyDescent="0.2">
      <c r="C1794" s="92"/>
      <c r="D1794" s="87"/>
      <c r="E1794" s="1" t="s">
        <v>139</v>
      </c>
      <c r="F1794" s="2"/>
      <c r="G1794" s="59">
        <v>248</v>
      </c>
      <c r="H1794" s="71" t="str">
        <f t="shared" ref="H1794:H1796" si="40">IF(G1794&lt;49,"*"," ")</f>
        <v xml:space="preserve"> </v>
      </c>
      <c r="I1794" s="11">
        <v>21.774193548387</v>
      </c>
      <c r="J1794" s="3">
        <v>41.935483870968</v>
      </c>
      <c r="K1794" s="3">
        <v>25.806451612903</v>
      </c>
      <c r="L1794" s="8">
        <v>10.483870967742</v>
      </c>
    </row>
    <row r="1795" spans="2:14" ht="24" x14ac:dyDescent="0.2">
      <c r="C1795" s="92"/>
      <c r="D1795" s="87"/>
      <c r="E1795" s="1" t="s">
        <v>140</v>
      </c>
      <c r="F1795" s="2"/>
      <c r="G1795" s="59">
        <v>1582</v>
      </c>
      <c r="H1795" s="71" t="str">
        <f t="shared" si="40"/>
        <v xml:space="preserve"> </v>
      </c>
      <c r="I1795" s="11">
        <v>24.399494310999</v>
      </c>
      <c r="J1795" s="3">
        <v>43.046776232616999</v>
      </c>
      <c r="K1795" s="3">
        <v>23.198482932996001</v>
      </c>
      <c r="L1795" s="8">
        <v>9.3552465233880007</v>
      </c>
    </row>
    <row r="1796" spans="2:14" ht="24" x14ac:dyDescent="0.2">
      <c r="C1796" s="93"/>
      <c r="D1796" s="88"/>
      <c r="E1796" s="27" t="s">
        <v>141</v>
      </c>
      <c r="F1796" s="30"/>
      <c r="G1796" s="60">
        <v>414</v>
      </c>
      <c r="H1796" s="72" t="str">
        <f t="shared" si="40"/>
        <v xml:space="preserve"> </v>
      </c>
      <c r="I1796" s="35">
        <v>24.637681159420001</v>
      </c>
      <c r="J1796" s="16">
        <v>44.927536231883998</v>
      </c>
      <c r="K1796" s="16">
        <v>19.323671497585</v>
      </c>
      <c r="L1796" s="36">
        <v>11.111111111111001</v>
      </c>
    </row>
    <row r="1797" spans="2:14" x14ac:dyDescent="0.2">
      <c r="G1797" s="61"/>
      <c r="H1797" s="73"/>
    </row>
    <row r="1798" spans="2:14" x14ac:dyDescent="0.2">
      <c r="B1798" s="22" t="str">
        <f xml:space="preserve"> HYPERLINK("#'目次'!B20", "[14]")</f>
        <v>[14]</v>
      </c>
      <c r="C1798" s="17" t="s">
        <v>256</v>
      </c>
      <c r="G1798" s="61"/>
      <c r="H1798" s="73"/>
    </row>
    <row r="1799" spans="2:14" x14ac:dyDescent="0.2">
      <c r="G1799" s="61"/>
      <c r="H1799" s="73"/>
    </row>
    <row r="1800" spans="2:14" x14ac:dyDescent="0.2">
      <c r="G1800" s="61"/>
      <c r="H1800" s="73"/>
    </row>
    <row r="1801" spans="2:14" x14ac:dyDescent="0.2">
      <c r="C1801" s="17" t="s">
        <v>12</v>
      </c>
      <c r="G1801" s="61"/>
      <c r="H1801" s="73"/>
    </row>
    <row r="1802" spans="2:14" ht="36" x14ac:dyDescent="0.2">
      <c r="C1802" s="82"/>
      <c r="D1802" s="83"/>
      <c r="E1802" s="83"/>
      <c r="F1802" s="83"/>
      <c r="G1802" s="55" t="s">
        <v>13</v>
      </c>
      <c r="H1802" s="68"/>
      <c r="I1802" s="20" t="s">
        <v>257</v>
      </c>
      <c r="J1802" s="10" t="s">
        <v>258</v>
      </c>
      <c r="K1802" s="10" t="s">
        <v>259</v>
      </c>
      <c r="L1802" s="10" t="s">
        <v>260</v>
      </c>
      <c r="M1802" s="10" t="s">
        <v>261</v>
      </c>
      <c r="N1802" s="23" t="s">
        <v>262</v>
      </c>
    </row>
    <row r="1803" spans="2:14" x14ac:dyDescent="0.2">
      <c r="C1803" s="84"/>
      <c r="D1803" s="85"/>
      <c r="E1803" s="85"/>
      <c r="F1803" s="85"/>
      <c r="G1803" s="56"/>
      <c r="H1803" s="69"/>
      <c r="I1803" s="24"/>
      <c r="J1803" s="9"/>
      <c r="K1803" s="9"/>
      <c r="L1803" s="9"/>
      <c r="M1803" s="9"/>
      <c r="N1803" s="21"/>
    </row>
    <row r="1804" spans="2:14" x14ac:dyDescent="0.2">
      <c r="C1804" s="28"/>
      <c r="D1804" s="29"/>
      <c r="E1804" s="32" t="s">
        <v>13</v>
      </c>
      <c r="F1804" s="31"/>
      <c r="G1804" s="57">
        <v>2435</v>
      </c>
      <c r="H1804" s="66" t="str">
        <f t="shared" ref="H1804:H1867" si="41">IF(G1804&lt;49,"*"," ")</f>
        <v xml:space="preserve"> </v>
      </c>
      <c r="I1804" s="15">
        <v>12.648870636550001</v>
      </c>
      <c r="J1804" s="15">
        <v>29.897330595483002</v>
      </c>
      <c r="K1804" s="15">
        <v>19.466119096509001</v>
      </c>
      <c r="L1804" s="15">
        <v>16.509240246407</v>
      </c>
      <c r="M1804" s="15">
        <v>9.4866529774129997</v>
      </c>
      <c r="N1804" s="34">
        <v>11.991786447639001</v>
      </c>
    </row>
    <row r="1805" spans="2:14" x14ac:dyDescent="0.2">
      <c r="C1805" s="89" t="s">
        <v>16</v>
      </c>
      <c r="D1805" s="86" t="s">
        <v>17</v>
      </c>
      <c r="E1805" s="6" t="s">
        <v>18</v>
      </c>
      <c r="F1805" s="5"/>
      <c r="G1805" s="58">
        <v>344</v>
      </c>
      <c r="H1805" s="70" t="str">
        <f t="shared" si="41"/>
        <v xml:space="preserve"> </v>
      </c>
      <c r="I1805" s="12">
        <v>12.209302325581</v>
      </c>
      <c r="J1805" s="4">
        <v>30.523255813953</v>
      </c>
      <c r="K1805" s="4">
        <v>22.383720930233</v>
      </c>
      <c r="L1805" s="4">
        <v>15.988372093023001</v>
      </c>
      <c r="M1805" s="4">
        <v>9.5930232558139998</v>
      </c>
      <c r="N1805" s="13">
        <v>9.3023255813949994</v>
      </c>
    </row>
    <row r="1806" spans="2:14" x14ac:dyDescent="0.2">
      <c r="C1806" s="90"/>
      <c r="D1806" s="87"/>
      <c r="E1806" s="1" t="s">
        <v>19</v>
      </c>
      <c r="F1806" s="2"/>
      <c r="G1806" s="59">
        <v>1502</v>
      </c>
      <c r="H1806" s="71" t="str">
        <f t="shared" si="41"/>
        <v xml:space="preserve"> </v>
      </c>
      <c r="I1806" s="11">
        <v>13.315579227696</v>
      </c>
      <c r="J1806" s="3">
        <v>30.359520639147998</v>
      </c>
      <c r="K1806" s="3">
        <v>19.107856191743998</v>
      </c>
      <c r="L1806" s="3">
        <v>15.912117177097</v>
      </c>
      <c r="M1806" s="3">
        <v>9.1877496671109995</v>
      </c>
      <c r="N1806" s="8">
        <v>12.117177097203999</v>
      </c>
    </row>
    <row r="1807" spans="2:14" x14ac:dyDescent="0.2">
      <c r="C1807" s="90"/>
      <c r="D1807" s="87"/>
      <c r="E1807" s="1" t="s">
        <v>20</v>
      </c>
      <c r="F1807" s="2"/>
      <c r="G1807" s="59">
        <v>465</v>
      </c>
      <c r="H1807" s="71" t="str">
        <f t="shared" si="41"/>
        <v xml:space="preserve"> </v>
      </c>
      <c r="I1807" s="11">
        <v>12.258064516129</v>
      </c>
      <c r="J1807" s="3">
        <v>28.602150537634</v>
      </c>
      <c r="K1807" s="3">
        <v>19.354838709677001</v>
      </c>
      <c r="L1807" s="3">
        <v>18.279569892472999</v>
      </c>
      <c r="M1807" s="3">
        <v>7.9569892473120003</v>
      </c>
      <c r="N1807" s="8">
        <v>13.548387096774</v>
      </c>
    </row>
    <row r="1808" spans="2:14" x14ac:dyDescent="0.2">
      <c r="C1808" s="90"/>
      <c r="D1808" s="87"/>
      <c r="E1808" s="1" t="s">
        <v>21</v>
      </c>
      <c r="F1808" s="2"/>
      <c r="G1808" s="59">
        <v>107</v>
      </c>
      <c r="H1808" s="71" t="str">
        <f t="shared" si="41"/>
        <v xml:space="preserve"> </v>
      </c>
      <c r="I1808" s="11">
        <v>5.6074766355139998</v>
      </c>
      <c r="J1808" s="3">
        <v>27.102803738317998</v>
      </c>
      <c r="K1808" s="3">
        <v>16.822429906541998</v>
      </c>
      <c r="L1808" s="3">
        <v>17.757009345794</v>
      </c>
      <c r="M1808" s="3">
        <v>20.560747663550998</v>
      </c>
      <c r="N1808" s="8">
        <v>12.149532710280001</v>
      </c>
    </row>
    <row r="1809" spans="3:14" x14ac:dyDescent="0.2">
      <c r="C1809" s="90"/>
      <c r="D1809" s="87"/>
      <c r="E1809" s="1" t="s">
        <v>22</v>
      </c>
      <c r="F1809" s="2"/>
      <c r="G1809" s="59">
        <v>17</v>
      </c>
      <c r="H1809" s="71" t="str">
        <f t="shared" si="41"/>
        <v>*</v>
      </c>
      <c r="I1809" s="11">
        <v>17.647058823529001</v>
      </c>
      <c r="J1809" s="3">
        <v>29.411764705882</v>
      </c>
      <c r="K1809" s="3">
        <v>11.764705882353001</v>
      </c>
      <c r="L1809" s="3">
        <v>23.529411764706001</v>
      </c>
      <c r="M1809" s="3">
        <v>5.8823529411760003</v>
      </c>
      <c r="N1809" s="8">
        <v>11.764705882353001</v>
      </c>
    </row>
    <row r="1810" spans="3:14" x14ac:dyDescent="0.2">
      <c r="C1810" s="91" t="s">
        <v>23</v>
      </c>
      <c r="D1810" s="86" t="s">
        <v>17</v>
      </c>
      <c r="E1810" s="6" t="s">
        <v>24</v>
      </c>
      <c r="F1810" s="5"/>
      <c r="G1810" s="58">
        <v>383</v>
      </c>
      <c r="H1810" s="70" t="str">
        <f t="shared" si="41"/>
        <v xml:space="preserve"> </v>
      </c>
      <c r="I1810" s="12">
        <v>13.054830287206</v>
      </c>
      <c r="J1810" s="4">
        <v>26.892950391645002</v>
      </c>
      <c r="K1810" s="4">
        <v>21.409921671018001</v>
      </c>
      <c r="L1810" s="4">
        <v>15.143603133159001</v>
      </c>
      <c r="M1810" s="4">
        <v>11.227154046997001</v>
      </c>
      <c r="N1810" s="13">
        <v>12.271540469973999</v>
      </c>
    </row>
    <row r="1811" spans="3:14" x14ac:dyDescent="0.2">
      <c r="C1811" s="90"/>
      <c r="D1811" s="87"/>
      <c r="E1811" s="1" t="s">
        <v>25</v>
      </c>
      <c r="F1811" s="2"/>
      <c r="G1811" s="59">
        <v>333</v>
      </c>
      <c r="H1811" s="71" t="str">
        <f t="shared" si="41"/>
        <v xml:space="preserve"> </v>
      </c>
      <c r="I1811" s="11">
        <v>12.312312312312001</v>
      </c>
      <c r="J1811" s="3">
        <v>28.528528528529002</v>
      </c>
      <c r="K1811" s="3">
        <v>18.018018018018001</v>
      </c>
      <c r="L1811" s="3">
        <v>16.216216216216001</v>
      </c>
      <c r="M1811" s="3">
        <v>14.114114114114001</v>
      </c>
      <c r="N1811" s="8">
        <v>10.810810810811001</v>
      </c>
    </row>
    <row r="1812" spans="3:14" ht="24" x14ac:dyDescent="0.2">
      <c r="C1812" s="90"/>
      <c r="D1812" s="87"/>
      <c r="E1812" s="1" t="s">
        <v>26</v>
      </c>
      <c r="F1812" s="2"/>
      <c r="G1812" s="59">
        <v>464</v>
      </c>
      <c r="H1812" s="71" t="str">
        <f t="shared" si="41"/>
        <v xml:space="preserve"> </v>
      </c>
      <c r="I1812" s="11">
        <v>14.870689655172001</v>
      </c>
      <c r="J1812" s="3">
        <v>25.862068965517</v>
      </c>
      <c r="K1812" s="3">
        <v>20.258620689655</v>
      </c>
      <c r="L1812" s="3">
        <v>15.517241379310001</v>
      </c>
      <c r="M1812" s="3">
        <v>10.991379310345</v>
      </c>
      <c r="N1812" s="8">
        <v>12.5</v>
      </c>
    </row>
    <row r="1813" spans="3:14" ht="24" x14ac:dyDescent="0.2">
      <c r="C1813" s="90"/>
      <c r="D1813" s="87"/>
      <c r="E1813" s="1" t="s">
        <v>27</v>
      </c>
      <c r="F1813" s="2"/>
      <c r="G1813" s="59">
        <v>163</v>
      </c>
      <c r="H1813" s="71" t="str">
        <f t="shared" si="41"/>
        <v xml:space="preserve"> </v>
      </c>
      <c r="I1813" s="11">
        <v>17.177914110429001</v>
      </c>
      <c r="J1813" s="3">
        <v>22.699386503067</v>
      </c>
      <c r="K1813" s="3">
        <v>22.085889570551998</v>
      </c>
      <c r="L1813" s="3">
        <v>12.883435582822001</v>
      </c>
      <c r="M1813" s="3">
        <v>9.8159509202449993</v>
      </c>
      <c r="N1813" s="8">
        <v>15.337423312883001</v>
      </c>
    </row>
    <row r="1814" spans="3:14" x14ac:dyDescent="0.2">
      <c r="C1814" s="90"/>
      <c r="D1814" s="87"/>
      <c r="E1814" s="1" t="s">
        <v>28</v>
      </c>
      <c r="F1814" s="2"/>
      <c r="G1814" s="59">
        <v>161</v>
      </c>
      <c r="H1814" s="71" t="str">
        <f t="shared" si="41"/>
        <v xml:space="preserve"> </v>
      </c>
      <c r="I1814" s="11">
        <v>18.633540372671</v>
      </c>
      <c r="J1814" s="3">
        <v>23.602484472050001</v>
      </c>
      <c r="K1814" s="3">
        <v>26.086956521739001</v>
      </c>
      <c r="L1814" s="3">
        <v>10.55900621118</v>
      </c>
      <c r="M1814" s="3">
        <v>9.9378881987579994</v>
      </c>
      <c r="N1814" s="8">
        <v>11.180124223602</v>
      </c>
    </row>
    <row r="1815" spans="3:14" x14ac:dyDescent="0.2">
      <c r="C1815" s="90"/>
      <c r="D1815" s="87"/>
      <c r="E1815" s="1" t="s">
        <v>29</v>
      </c>
      <c r="F1815" s="2"/>
      <c r="G1815" s="59">
        <v>1174</v>
      </c>
      <c r="H1815" s="71" t="str">
        <f t="shared" si="41"/>
        <v xml:space="preserve"> </v>
      </c>
      <c r="I1815" s="11">
        <v>13.798977853492</v>
      </c>
      <c r="J1815" s="3">
        <v>28.279386712095</v>
      </c>
      <c r="K1815" s="3">
        <v>19.931856899488999</v>
      </c>
      <c r="L1815" s="3">
        <v>14.821124361158001</v>
      </c>
      <c r="M1815" s="3">
        <v>9.9659284497440002</v>
      </c>
      <c r="N1815" s="8">
        <v>13.20272572402</v>
      </c>
    </row>
    <row r="1816" spans="3:14" x14ac:dyDescent="0.2">
      <c r="C1816" s="90"/>
      <c r="D1816" s="87"/>
      <c r="E1816" s="1" t="s">
        <v>30</v>
      </c>
      <c r="F1816" s="2"/>
      <c r="G1816" s="59">
        <v>1349</v>
      </c>
      <c r="H1816" s="71" t="str">
        <f t="shared" si="41"/>
        <v xml:space="preserve"> </v>
      </c>
      <c r="I1816" s="11">
        <v>12.305411415864</v>
      </c>
      <c r="J1816" s="3">
        <v>29.873980726464001</v>
      </c>
      <c r="K1816" s="3">
        <v>19.34766493699</v>
      </c>
      <c r="L1816" s="3">
        <v>15.641215715345</v>
      </c>
      <c r="M1816" s="3">
        <v>9.9332839140099995</v>
      </c>
      <c r="N1816" s="8">
        <v>12.898443291327</v>
      </c>
    </row>
    <row r="1817" spans="3:14" x14ac:dyDescent="0.2">
      <c r="C1817" s="90"/>
      <c r="D1817" s="87"/>
      <c r="E1817" s="1" t="s">
        <v>31</v>
      </c>
      <c r="F1817" s="2"/>
      <c r="G1817" s="59">
        <v>2034</v>
      </c>
      <c r="H1817" s="71" t="str">
        <f t="shared" si="41"/>
        <v xml:space="preserve"> </v>
      </c>
      <c r="I1817" s="11">
        <v>12.04523107178</v>
      </c>
      <c r="J1817" s="3">
        <v>30.875122910521</v>
      </c>
      <c r="K1817" s="3">
        <v>19.075712881023001</v>
      </c>
      <c r="L1817" s="3">
        <v>16.519174041298001</v>
      </c>
      <c r="M1817" s="3">
        <v>9.6361848574240003</v>
      </c>
      <c r="N1817" s="8">
        <v>11.848574237955001</v>
      </c>
    </row>
    <row r="1818" spans="3:14" x14ac:dyDescent="0.2">
      <c r="C1818" s="90"/>
      <c r="D1818" s="87"/>
      <c r="E1818" s="1" t="s">
        <v>32</v>
      </c>
      <c r="F1818" s="2"/>
      <c r="G1818" s="59">
        <v>68</v>
      </c>
      <c r="H1818" s="71" t="str">
        <f t="shared" si="41"/>
        <v xml:space="preserve"> </v>
      </c>
      <c r="I1818" s="11">
        <v>11.764705882353001</v>
      </c>
      <c r="J1818" s="3">
        <v>25</v>
      </c>
      <c r="K1818" s="3">
        <v>23.529411764706001</v>
      </c>
      <c r="L1818" s="3">
        <v>19.117647058824002</v>
      </c>
      <c r="M1818" s="3">
        <v>10.294117647059</v>
      </c>
      <c r="N1818" s="8">
        <v>10.294117647059</v>
      </c>
    </row>
    <row r="1819" spans="3:14" x14ac:dyDescent="0.2">
      <c r="C1819" s="90"/>
      <c r="D1819" s="87"/>
      <c r="E1819" s="1" t="s">
        <v>22</v>
      </c>
      <c r="F1819" s="2"/>
      <c r="G1819" s="59">
        <v>17</v>
      </c>
      <c r="H1819" s="71" t="str">
        <f t="shared" si="41"/>
        <v>*</v>
      </c>
      <c r="I1819" s="11">
        <v>17.647058823529001</v>
      </c>
      <c r="J1819" s="3">
        <v>23.529411764706001</v>
      </c>
      <c r="K1819" s="3">
        <v>35.294117647058997</v>
      </c>
      <c r="L1819" s="3">
        <v>17.647058823529001</v>
      </c>
      <c r="M1819" s="7">
        <v>0</v>
      </c>
      <c r="N1819" s="8">
        <v>5.8823529411760003</v>
      </c>
    </row>
    <row r="1820" spans="3:14" x14ac:dyDescent="0.2">
      <c r="C1820" s="91" t="s">
        <v>33</v>
      </c>
      <c r="D1820" s="86" t="s">
        <v>17</v>
      </c>
      <c r="E1820" s="6" t="s">
        <v>34</v>
      </c>
      <c r="F1820" s="5"/>
      <c r="G1820" s="58">
        <v>120</v>
      </c>
      <c r="H1820" s="70" t="str">
        <f t="shared" si="41"/>
        <v xml:space="preserve"> </v>
      </c>
      <c r="I1820" s="12">
        <v>6.666666666667</v>
      </c>
      <c r="J1820" s="4">
        <v>26.666666666666998</v>
      </c>
      <c r="K1820" s="4">
        <v>21.666666666666998</v>
      </c>
      <c r="L1820" s="4">
        <v>16.666666666666998</v>
      </c>
      <c r="M1820" s="4">
        <v>11.666666666667</v>
      </c>
      <c r="N1820" s="13">
        <v>16.666666666666998</v>
      </c>
    </row>
    <row r="1821" spans="3:14" x14ac:dyDescent="0.2">
      <c r="C1821" s="90"/>
      <c r="D1821" s="87"/>
      <c r="E1821" s="1" t="s">
        <v>35</v>
      </c>
      <c r="F1821" s="2"/>
      <c r="G1821" s="59">
        <v>932</v>
      </c>
      <c r="H1821" s="71" t="str">
        <f t="shared" si="41"/>
        <v xml:space="preserve"> </v>
      </c>
      <c r="I1821" s="11">
        <v>13.304721030043</v>
      </c>
      <c r="J1821" s="3">
        <v>29.399141630900999</v>
      </c>
      <c r="K1821" s="3">
        <v>19.849785407725001</v>
      </c>
      <c r="L1821" s="3">
        <v>16.952789699570999</v>
      </c>
      <c r="M1821" s="3">
        <v>8.6909871244639998</v>
      </c>
      <c r="N1821" s="8">
        <v>11.802575107296001</v>
      </c>
    </row>
    <row r="1822" spans="3:14" x14ac:dyDescent="0.2">
      <c r="C1822" s="90"/>
      <c r="D1822" s="87"/>
      <c r="E1822" s="1" t="s">
        <v>36</v>
      </c>
      <c r="F1822" s="2"/>
      <c r="G1822" s="59">
        <v>854</v>
      </c>
      <c r="H1822" s="71" t="str">
        <f t="shared" si="41"/>
        <v xml:space="preserve"> </v>
      </c>
      <c r="I1822" s="11">
        <v>12.412177985948</v>
      </c>
      <c r="J1822" s="3">
        <v>30.913348946136001</v>
      </c>
      <c r="K1822" s="3">
        <v>19.320843091335</v>
      </c>
      <c r="L1822" s="3">
        <v>15.807962529274</v>
      </c>
      <c r="M1822" s="3">
        <v>10.187353629977</v>
      </c>
      <c r="N1822" s="8">
        <v>11.35831381733</v>
      </c>
    </row>
    <row r="1823" spans="3:14" ht="24" x14ac:dyDescent="0.2">
      <c r="C1823" s="90"/>
      <c r="D1823" s="87"/>
      <c r="E1823" s="1" t="s">
        <v>37</v>
      </c>
      <c r="F1823" s="2"/>
      <c r="G1823" s="59">
        <v>356</v>
      </c>
      <c r="H1823" s="71" t="str">
        <f t="shared" si="41"/>
        <v xml:space="preserve"> </v>
      </c>
      <c r="I1823" s="11">
        <v>13.76404494382</v>
      </c>
      <c r="J1823" s="3">
        <v>27.808988764045001</v>
      </c>
      <c r="K1823" s="3">
        <v>19.943820224719001</v>
      </c>
      <c r="L1823" s="3">
        <v>17.134831460674</v>
      </c>
      <c r="M1823" s="3">
        <v>8.9887640449440003</v>
      </c>
      <c r="N1823" s="8">
        <v>12.359550561798001</v>
      </c>
    </row>
    <row r="1824" spans="3:14" x14ac:dyDescent="0.2">
      <c r="C1824" s="90"/>
      <c r="D1824" s="87"/>
      <c r="E1824" s="1" t="s">
        <v>38</v>
      </c>
      <c r="F1824" s="2"/>
      <c r="G1824" s="59">
        <v>157</v>
      </c>
      <c r="H1824" s="71" t="str">
        <f t="shared" si="41"/>
        <v xml:space="preserve"> </v>
      </c>
      <c r="I1824" s="11">
        <v>12.101910828025</v>
      </c>
      <c r="J1824" s="3">
        <v>33.757961783439001</v>
      </c>
      <c r="K1824" s="3">
        <v>14.649681528662001</v>
      </c>
      <c r="L1824" s="3">
        <v>16.560509554140001</v>
      </c>
      <c r="M1824" s="3">
        <v>10.191082802547999</v>
      </c>
      <c r="N1824" s="8">
        <v>12.738853503185</v>
      </c>
    </row>
    <row r="1825" spans="3:14" x14ac:dyDescent="0.2">
      <c r="C1825" s="90"/>
      <c r="D1825" s="87"/>
      <c r="E1825" s="1" t="s">
        <v>22</v>
      </c>
      <c r="F1825" s="2"/>
      <c r="G1825" s="59">
        <v>16</v>
      </c>
      <c r="H1825" s="71" t="str">
        <f t="shared" si="41"/>
        <v>*</v>
      </c>
      <c r="I1825" s="11">
        <v>12.5</v>
      </c>
      <c r="J1825" s="3">
        <v>37.5</v>
      </c>
      <c r="K1825" s="3">
        <v>25</v>
      </c>
      <c r="L1825" s="3">
        <v>12.5</v>
      </c>
      <c r="M1825" s="3">
        <v>6.25</v>
      </c>
      <c r="N1825" s="8">
        <v>6.25</v>
      </c>
    </row>
    <row r="1826" spans="3:14" x14ac:dyDescent="0.2">
      <c r="C1826" s="91" t="s">
        <v>39</v>
      </c>
      <c r="D1826" s="86" t="s">
        <v>17</v>
      </c>
      <c r="E1826" s="6" t="s">
        <v>40</v>
      </c>
      <c r="F1826" s="5"/>
      <c r="G1826" s="58">
        <v>350</v>
      </c>
      <c r="H1826" s="70" t="str">
        <f t="shared" si="41"/>
        <v xml:space="preserve"> </v>
      </c>
      <c r="I1826" s="12">
        <v>12</v>
      </c>
      <c r="J1826" s="4">
        <v>31.428571428571001</v>
      </c>
      <c r="K1826" s="4">
        <v>16.285714285714</v>
      </c>
      <c r="L1826" s="4">
        <v>15.428571428571001</v>
      </c>
      <c r="M1826" s="4">
        <v>9.1428571428570002</v>
      </c>
      <c r="N1826" s="13">
        <v>15.714285714286</v>
      </c>
    </row>
    <row r="1827" spans="3:14" ht="24" x14ac:dyDescent="0.2">
      <c r="C1827" s="90"/>
      <c r="D1827" s="87"/>
      <c r="E1827" s="1" t="s">
        <v>41</v>
      </c>
      <c r="F1827" s="2"/>
      <c r="G1827" s="59">
        <v>1147</v>
      </c>
      <c r="H1827" s="71" t="str">
        <f t="shared" si="41"/>
        <v xml:space="preserve"> </v>
      </c>
      <c r="I1827" s="11">
        <v>13.426329555362001</v>
      </c>
      <c r="J1827" s="3">
        <v>30.252833478639999</v>
      </c>
      <c r="K1827" s="3">
        <v>19.267654751525999</v>
      </c>
      <c r="L1827" s="3">
        <v>15.780296425457999</v>
      </c>
      <c r="M1827" s="3">
        <v>10.462074978204001</v>
      </c>
      <c r="N1827" s="8">
        <v>10.810810810811001</v>
      </c>
    </row>
    <row r="1828" spans="3:14" x14ac:dyDescent="0.2">
      <c r="C1828" s="90"/>
      <c r="D1828" s="87"/>
      <c r="E1828" s="1" t="s">
        <v>42</v>
      </c>
      <c r="F1828" s="2"/>
      <c r="G1828" s="59">
        <v>816</v>
      </c>
      <c r="H1828" s="71" t="str">
        <f t="shared" si="41"/>
        <v xml:space="preserve"> </v>
      </c>
      <c r="I1828" s="11">
        <v>12.254901960784</v>
      </c>
      <c r="J1828" s="3">
        <v>29.289215686275</v>
      </c>
      <c r="K1828" s="3">
        <v>21.323529411765001</v>
      </c>
      <c r="L1828" s="3">
        <v>17.156862745098</v>
      </c>
      <c r="M1828" s="3">
        <v>7.9656862745100003</v>
      </c>
      <c r="N1828" s="8">
        <v>12.009803921569</v>
      </c>
    </row>
    <row r="1829" spans="3:14" x14ac:dyDescent="0.2">
      <c r="C1829" s="90"/>
      <c r="D1829" s="87"/>
      <c r="E1829" s="1" t="s">
        <v>43</v>
      </c>
      <c r="F1829" s="2"/>
      <c r="G1829" s="59">
        <v>78</v>
      </c>
      <c r="H1829" s="71" t="str">
        <f t="shared" si="41"/>
        <v xml:space="preserve"> </v>
      </c>
      <c r="I1829" s="11">
        <v>10.25641025641</v>
      </c>
      <c r="J1829" s="3">
        <v>21.794871794872002</v>
      </c>
      <c r="K1829" s="3">
        <v>17.948717948717999</v>
      </c>
      <c r="L1829" s="3">
        <v>24.358974358973999</v>
      </c>
      <c r="M1829" s="3">
        <v>12.820512820513001</v>
      </c>
      <c r="N1829" s="8">
        <v>12.820512820513001</v>
      </c>
    </row>
    <row r="1830" spans="3:14" x14ac:dyDescent="0.2">
      <c r="C1830" s="90"/>
      <c r="D1830" s="87"/>
      <c r="E1830" s="1" t="s">
        <v>22</v>
      </c>
      <c r="F1830" s="2"/>
      <c r="G1830" s="59">
        <v>44</v>
      </c>
      <c r="H1830" s="71" t="str">
        <f t="shared" si="41"/>
        <v>*</v>
      </c>
      <c r="I1830" s="11">
        <v>9.0909090909089993</v>
      </c>
      <c r="J1830" s="3">
        <v>34.090909090909001</v>
      </c>
      <c r="K1830" s="3">
        <v>18.181818181817999</v>
      </c>
      <c r="L1830" s="3">
        <v>18.181818181817999</v>
      </c>
      <c r="M1830" s="3">
        <v>9.0909090909089993</v>
      </c>
      <c r="N1830" s="8">
        <v>11.363636363635999</v>
      </c>
    </row>
    <row r="1831" spans="3:14" x14ac:dyDescent="0.2">
      <c r="C1831" s="91" t="s">
        <v>44</v>
      </c>
      <c r="D1831" s="86" t="s">
        <v>17</v>
      </c>
      <c r="E1831" s="6" t="s">
        <v>45</v>
      </c>
      <c r="F1831" s="5"/>
      <c r="G1831" s="58">
        <v>1358</v>
      </c>
      <c r="H1831" s="70" t="str">
        <f t="shared" si="41"/>
        <v xml:space="preserve"> </v>
      </c>
      <c r="I1831" s="12">
        <v>10.751104565538</v>
      </c>
      <c r="J1831" s="4">
        <v>32.842415316641997</v>
      </c>
      <c r="K1831" s="4">
        <v>18.630338733432001</v>
      </c>
      <c r="L1831" s="4">
        <v>15.979381443298999</v>
      </c>
      <c r="M1831" s="4">
        <v>9.7938144329900005</v>
      </c>
      <c r="N1831" s="13">
        <v>12.0029455081</v>
      </c>
    </row>
    <row r="1832" spans="3:14" x14ac:dyDescent="0.2">
      <c r="C1832" s="90"/>
      <c r="D1832" s="87"/>
      <c r="E1832" s="1" t="s">
        <v>46</v>
      </c>
      <c r="F1832" s="2"/>
      <c r="G1832" s="59">
        <v>735</v>
      </c>
      <c r="H1832" s="71" t="str">
        <f t="shared" si="41"/>
        <v xml:space="preserve"> </v>
      </c>
      <c r="I1832" s="11">
        <v>15.78231292517</v>
      </c>
      <c r="J1832" s="3">
        <v>27.074829931972999</v>
      </c>
      <c r="K1832" s="3">
        <v>20.816326530611999</v>
      </c>
      <c r="L1832" s="3">
        <v>15.374149659864001</v>
      </c>
      <c r="M1832" s="3">
        <v>8.8435374149660007</v>
      </c>
      <c r="N1832" s="8">
        <v>12.108843537415</v>
      </c>
    </row>
    <row r="1833" spans="3:14" x14ac:dyDescent="0.2">
      <c r="C1833" s="90"/>
      <c r="D1833" s="87"/>
      <c r="E1833" s="1" t="s">
        <v>47</v>
      </c>
      <c r="F1833" s="2"/>
      <c r="G1833" s="59">
        <v>177</v>
      </c>
      <c r="H1833" s="71" t="str">
        <f t="shared" si="41"/>
        <v xml:space="preserve"> </v>
      </c>
      <c r="I1833" s="11">
        <v>14.124293785311</v>
      </c>
      <c r="J1833" s="3">
        <v>20.903954802259999</v>
      </c>
      <c r="K1833" s="3">
        <v>20.903954802259999</v>
      </c>
      <c r="L1833" s="3">
        <v>21.468926553671999</v>
      </c>
      <c r="M1833" s="3">
        <v>7.9096045197739997</v>
      </c>
      <c r="N1833" s="8">
        <v>14.689265536722999</v>
      </c>
    </row>
    <row r="1834" spans="3:14" x14ac:dyDescent="0.2">
      <c r="C1834" s="90"/>
      <c r="D1834" s="87"/>
      <c r="E1834" s="1" t="s">
        <v>48</v>
      </c>
      <c r="F1834" s="2"/>
      <c r="G1834" s="59">
        <v>128</v>
      </c>
      <c r="H1834" s="71" t="str">
        <f t="shared" si="41"/>
        <v xml:space="preserve"> </v>
      </c>
      <c r="I1834" s="11">
        <v>11.71875</v>
      </c>
      <c r="J1834" s="3">
        <v>27.34375</v>
      </c>
      <c r="K1834" s="3">
        <v>21.875</v>
      </c>
      <c r="L1834" s="3">
        <v>20.3125</v>
      </c>
      <c r="M1834" s="3">
        <v>13.28125</v>
      </c>
      <c r="N1834" s="8">
        <v>5.46875</v>
      </c>
    </row>
    <row r="1835" spans="3:14" x14ac:dyDescent="0.2">
      <c r="C1835" s="90"/>
      <c r="D1835" s="87"/>
      <c r="E1835" s="1" t="s">
        <v>22</v>
      </c>
      <c r="F1835" s="2"/>
      <c r="G1835" s="59">
        <v>37</v>
      </c>
      <c r="H1835" s="71" t="str">
        <f t="shared" si="41"/>
        <v>*</v>
      </c>
      <c r="I1835" s="11">
        <v>16.216216216216001</v>
      </c>
      <c r="J1835" s="3">
        <v>29.72972972973</v>
      </c>
      <c r="K1835" s="3">
        <v>8.1081081081080004</v>
      </c>
      <c r="L1835" s="3">
        <v>21.621621621622001</v>
      </c>
      <c r="M1835" s="3">
        <v>5.4054054054050003</v>
      </c>
      <c r="N1835" s="8">
        <v>18.918918918919001</v>
      </c>
    </row>
    <row r="1836" spans="3:14" ht="24" x14ac:dyDescent="0.2">
      <c r="C1836" s="91" t="s">
        <v>49</v>
      </c>
      <c r="D1836" s="86" t="s">
        <v>17</v>
      </c>
      <c r="E1836" s="6" t="s">
        <v>50</v>
      </c>
      <c r="F1836" s="5"/>
      <c r="G1836" s="58">
        <v>141</v>
      </c>
      <c r="H1836" s="70" t="str">
        <f t="shared" si="41"/>
        <v xml:space="preserve"> </v>
      </c>
      <c r="I1836" s="12">
        <v>12.765957446809001</v>
      </c>
      <c r="J1836" s="4">
        <v>30.496453900709</v>
      </c>
      <c r="K1836" s="4">
        <v>20.567375886524999</v>
      </c>
      <c r="L1836" s="4">
        <v>19.148936170212998</v>
      </c>
      <c r="M1836" s="4">
        <v>8.5106382978719992</v>
      </c>
      <c r="N1836" s="13">
        <v>8.5106382978719992</v>
      </c>
    </row>
    <row r="1837" spans="3:14" ht="36" x14ac:dyDescent="0.2">
      <c r="C1837" s="90"/>
      <c r="D1837" s="87"/>
      <c r="E1837" s="1" t="s">
        <v>51</v>
      </c>
      <c r="F1837" s="2"/>
      <c r="G1837" s="59">
        <v>349</v>
      </c>
      <c r="H1837" s="71" t="str">
        <f t="shared" si="41"/>
        <v xml:space="preserve"> </v>
      </c>
      <c r="I1837" s="11">
        <v>10.028653295129001</v>
      </c>
      <c r="J1837" s="3">
        <v>37.535816618910999</v>
      </c>
      <c r="K1837" s="3">
        <v>16.045845272206002</v>
      </c>
      <c r="L1837" s="3">
        <v>19.197707736390001</v>
      </c>
      <c r="M1837" s="3">
        <v>7.7363896848140001</v>
      </c>
      <c r="N1837" s="8">
        <v>9.4555873925499991</v>
      </c>
    </row>
    <row r="1838" spans="3:14" ht="48" x14ac:dyDescent="0.2">
      <c r="C1838" s="90"/>
      <c r="D1838" s="87"/>
      <c r="E1838" s="1" t="s">
        <v>52</v>
      </c>
      <c r="F1838" s="2"/>
      <c r="G1838" s="59">
        <v>1860</v>
      </c>
      <c r="H1838" s="71" t="str">
        <f t="shared" si="41"/>
        <v xml:space="preserve"> </v>
      </c>
      <c r="I1838" s="11">
        <v>12.043010752688</v>
      </c>
      <c r="J1838" s="3">
        <v>30.537634408601999</v>
      </c>
      <c r="K1838" s="3">
        <v>19.731182795698999</v>
      </c>
      <c r="L1838" s="3">
        <v>16.397849462366</v>
      </c>
      <c r="M1838" s="3">
        <v>8.9784946236559993</v>
      </c>
      <c r="N1838" s="8">
        <v>12.311827956988999</v>
      </c>
    </row>
    <row r="1839" spans="3:14" ht="24" x14ac:dyDescent="0.2">
      <c r="C1839" s="90"/>
      <c r="D1839" s="87"/>
      <c r="E1839" s="1" t="s">
        <v>53</v>
      </c>
      <c r="F1839" s="2"/>
      <c r="G1839" s="59">
        <v>719</v>
      </c>
      <c r="H1839" s="71" t="str">
        <f t="shared" si="41"/>
        <v xml:space="preserve"> </v>
      </c>
      <c r="I1839" s="11">
        <v>11.543810848401</v>
      </c>
      <c r="J1839" s="3">
        <v>35.187760778860003</v>
      </c>
      <c r="K1839" s="3">
        <v>17.802503477051001</v>
      </c>
      <c r="L1839" s="3">
        <v>17.802503477051001</v>
      </c>
      <c r="M1839" s="3">
        <v>7.9276773296240002</v>
      </c>
      <c r="N1839" s="8">
        <v>9.735744089013</v>
      </c>
    </row>
    <row r="1840" spans="3:14" ht="48" x14ac:dyDescent="0.2">
      <c r="C1840" s="90"/>
      <c r="D1840" s="87"/>
      <c r="E1840" s="1" t="s">
        <v>54</v>
      </c>
      <c r="F1840" s="2"/>
      <c r="G1840" s="59">
        <v>404</v>
      </c>
      <c r="H1840" s="71" t="str">
        <f t="shared" si="41"/>
        <v xml:space="preserve"> </v>
      </c>
      <c r="I1840" s="11">
        <v>10.891089108911</v>
      </c>
      <c r="J1840" s="3">
        <v>33.910891089109001</v>
      </c>
      <c r="K1840" s="3">
        <v>17.574257425742999</v>
      </c>
      <c r="L1840" s="3">
        <v>19.801980198020001</v>
      </c>
      <c r="M1840" s="3">
        <v>7.1782178217819999</v>
      </c>
      <c r="N1840" s="8">
        <v>10.643564356436</v>
      </c>
    </row>
    <row r="1841" spans="3:14" ht="36" x14ac:dyDescent="0.2">
      <c r="C1841" s="90"/>
      <c r="D1841" s="87"/>
      <c r="E1841" s="1" t="s">
        <v>55</v>
      </c>
      <c r="F1841" s="2"/>
      <c r="G1841" s="59">
        <v>41</v>
      </c>
      <c r="H1841" s="71" t="str">
        <f t="shared" si="41"/>
        <v>*</v>
      </c>
      <c r="I1841" s="11">
        <v>12.195121951220001</v>
      </c>
      <c r="J1841" s="3">
        <v>41.463414634145998</v>
      </c>
      <c r="K1841" s="3">
        <v>7.3170731707319998</v>
      </c>
      <c r="L1841" s="3">
        <v>17.073170731706998</v>
      </c>
      <c r="M1841" s="3">
        <v>4.8780487804880002</v>
      </c>
      <c r="N1841" s="8">
        <v>17.073170731706998</v>
      </c>
    </row>
    <row r="1842" spans="3:14" ht="36" x14ac:dyDescent="0.2">
      <c r="C1842" s="90"/>
      <c r="D1842" s="87"/>
      <c r="E1842" s="1" t="s">
        <v>56</v>
      </c>
      <c r="F1842" s="2"/>
      <c r="G1842" s="59">
        <v>168</v>
      </c>
      <c r="H1842" s="71" t="str">
        <f t="shared" si="41"/>
        <v xml:space="preserve"> </v>
      </c>
      <c r="I1842" s="11">
        <v>8.333333333333</v>
      </c>
      <c r="J1842" s="3">
        <v>41.071428571429003</v>
      </c>
      <c r="K1842" s="3">
        <v>16.666666666666998</v>
      </c>
      <c r="L1842" s="3">
        <v>18.452380952380999</v>
      </c>
      <c r="M1842" s="3">
        <v>4.7619047619049999</v>
      </c>
      <c r="N1842" s="8">
        <v>10.714285714286</v>
      </c>
    </row>
    <row r="1843" spans="3:14" ht="36" x14ac:dyDescent="0.2">
      <c r="C1843" s="90"/>
      <c r="D1843" s="87"/>
      <c r="E1843" s="1" t="s">
        <v>57</v>
      </c>
      <c r="F1843" s="2"/>
      <c r="G1843" s="59">
        <v>146</v>
      </c>
      <c r="H1843" s="71" t="str">
        <f t="shared" si="41"/>
        <v xml:space="preserve"> </v>
      </c>
      <c r="I1843" s="11">
        <v>11.643835616438</v>
      </c>
      <c r="J1843" s="3">
        <v>41.780821917807998</v>
      </c>
      <c r="K1843" s="3">
        <v>17.808219178081998</v>
      </c>
      <c r="L1843" s="3">
        <v>15.753424657534</v>
      </c>
      <c r="M1843" s="3">
        <v>6.8493150684930004</v>
      </c>
      <c r="N1843" s="8">
        <v>6.1643835616439997</v>
      </c>
    </row>
    <row r="1844" spans="3:14" x14ac:dyDescent="0.2">
      <c r="C1844" s="90"/>
      <c r="D1844" s="87"/>
      <c r="E1844" s="1" t="s">
        <v>58</v>
      </c>
      <c r="F1844" s="2"/>
      <c r="G1844" s="59">
        <v>364</v>
      </c>
      <c r="H1844" s="71" t="str">
        <f t="shared" si="41"/>
        <v xml:space="preserve"> </v>
      </c>
      <c r="I1844" s="11">
        <v>14.560439560440001</v>
      </c>
      <c r="J1844" s="3">
        <v>27.197802197802002</v>
      </c>
      <c r="K1844" s="3">
        <v>18.956043956043999</v>
      </c>
      <c r="L1844" s="3">
        <v>17.307692307692001</v>
      </c>
      <c r="M1844" s="3">
        <v>12.087912087912001</v>
      </c>
      <c r="N1844" s="8">
        <v>9.8901098901100006</v>
      </c>
    </row>
    <row r="1845" spans="3:14" x14ac:dyDescent="0.2">
      <c r="C1845" s="90"/>
      <c r="D1845" s="87"/>
      <c r="E1845" s="1" t="s">
        <v>22</v>
      </c>
      <c r="F1845" s="2"/>
      <c r="G1845" s="59">
        <v>134</v>
      </c>
      <c r="H1845" s="71" t="str">
        <f t="shared" si="41"/>
        <v xml:space="preserve"> </v>
      </c>
      <c r="I1845" s="11">
        <v>17.910447761194</v>
      </c>
      <c r="J1845" s="3">
        <v>31.343283582089999</v>
      </c>
      <c r="K1845" s="3">
        <v>11.940298507463</v>
      </c>
      <c r="L1845" s="3">
        <v>14.179104477612</v>
      </c>
      <c r="M1845" s="3">
        <v>9.7014925373129994</v>
      </c>
      <c r="N1845" s="8">
        <v>14.925373134328</v>
      </c>
    </row>
    <row r="1846" spans="3:14" ht="24" x14ac:dyDescent="0.2">
      <c r="C1846" s="90"/>
      <c r="D1846" s="87"/>
      <c r="E1846" s="1" t="s">
        <v>59</v>
      </c>
      <c r="F1846" s="2"/>
      <c r="G1846" s="59">
        <v>1920</v>
      </c>
      <c r="H1846" s="71" t="str">
        <f t="shared" si="41"/>
        <v xml:space="preserve"> </v>
      </c>
      <c r="I1846" s="11">
        <v>11.927083333333</v>
      </c>
      <c r="J1846" s="3">
        <v>30.46875</v>
      </c>
      <c r="K1846" s="3">
        <v>20.052083333333002</v>
      </c>
      <c r="L1846" s="3">
        <v>16.40625</v>
      </c>
      <c r="M1846" s="3">
        <v>8.958333333333</v>
      </c>
      <c r="N1846" s="8">
        <v>12.1875</v>
      </c>
    </row>
    <row r="1847" spans="3:14" ht="24" x14ac:dyDescent="0.2">
      <c r="C1847" s="90"/>
      <c r="D1847" s="87"/>
      <c r="E1847" s="1" t="s">
        <v>60</v>
      </c>
      <c r="F1847" s="2"/>
      <c r="G1847" s="59">
        <v>479</v>
      </c>
      <c r="H1847" s="71" t="str">
        <f t="shared" si="41"/>
        <v xml:space="preserve"> </v>
      </c>
      <c r="I1847" s="11">
        <v>10.229645093946001</v>
      </c>
      <c r="J1847" s="3">
        <v>34.655532359081</v>
      </c>
      <c r="K1847" s="3">
        <v>18.162839248434</v>
      </c>
      <c r="L1847" s="3">
        <v>19.415448851775</v>
      </c>
      <c r="M1847" s="3">
        <v>7.3068893528179997</v>
      </c>
      <c r="N1847" s="8">
        <v>10.229645093946001</v>
      </c>
    </row>
    <row r="1848" spans="3:14" ht="24" x14ac:dyDescent="0.2">
      <c r="C1848" s="91" t="s">
        <v>61</v>
      </c>
      <c r="D1848" s="86" t="s">
        <v>17</v>
      </c>
      <c r="E1848" s="6" t="s">
        <v>62</v>
      </c>
      <c r="F1848" s="5"/>
      <c r="G1848" s="58">
        <v>354</v>
      </c>
      <c r="H1848" s="70" t="str">
        <f t="shared" si="41"/>
        <v xml:space="preserve"> </v>
      </c>
      <c r="I1848" s="12">
        <v>10.45197740113</v>
      </c>
      <c r="J1848" s="4">
        <v>31.073446327684</v>
      </c>
      <c r="K1848" s="4">
        <v>21.186440677966001</v>
      </c>
      <c r="L1848" s="4">
        <v>14.971751412429001</v>
      </c>
      <c r="M1848" s="4">
        <v>11.016949152542001</v>
      </c>
      <c r="N1848" s="13">
        <v>11.299435028249</v>
      </c>
    </row>
    <row r="1849" spans="3:14" ht="24" x14ac:dyDescent="0.2">
      <c r="C1849" s="90"/>
      <c r="D1849" s="87"/>
      <c r="E1849" s="1" t="s">
        <v>63</v>
      </c>
      <c r="F1849" s="2"/>
      <c r="G1849" s="59">
        <v>645</v>
      </c>
      <c r="H1849" s="71" t="str">
        <f t="shared" si="41"/>
        <v xml:space="preserve"> </v>
      </c>
      <c r="I1849" s="11">
        <v>11.937984496124001</v>
      </c>
      <c r="J1849" s="3">
        <v>32.558139534883999</v>
      </c>
      <c r="K1849" s="3">
        <v>19.37984496124</v>
      </c>
      <c r="L1849" s="3">
        <v>16.589147286822001</v>
      </c>
      <c r="M1849" s="3">
        <v>8.6821705426359994</v>
      </c>
      <c r="N1849" s="8">
        <v>10.852713178295</v>
      </c>
    </row>
    <row r="1850" spans="3:14" ht="36" x14ac:dyDescent="0.2">
      <c r="C1850" s="90"/>
      <c r="D1850" s="87"/>
      <c r="E1850" s="1" t="s">
        <v>64</v>
      </c>
      <c r="F1850" s="2"/>
      <c r="G1850" s="59">
        <v>166</v>
      </c>
      <c r="H1850" s="71" t="str">
        <f t="shared" si="41"/>
        <v xml:space="preserve"> </v>
      </c>
      <c r="I1850" s="11">
        <v>9.0361445783129994</v>
      </c>
      <c r="J1850" s="3">
        <v>33.734939759036003</v>
      </c>
      <c r="K1850" s="3">
        <v>24.698795180723</v>
      </c>
      <c r="L1850" s="3">
        <v>15.060240963855</v>
      </c>
      <c r="M1850" s="3">
        <v>8.4337349397590007</v>
      </c>
      <c r="N1850" s="8">
        <v>9.0361445783129994</v>
      </c>
    </row>
    <row r="1851" spans="3:14" ht="36" x14ac:dyDescent="0.2">
      <c r="C1851" s="90"/>
      <c r="D1851" s="87"/>
      <c r="E1851" s="1" t="s">
        <v>65</v>
      </c>
      <c r="F1851" s="2"/>
      <c r="G1851" s="59">
        <v>110</v>
      </c>
      <c r="H1851" s="71" t="str">
        <f t="shared" si="41"/>
        <v xml:space="preserve"> </v>
      </c>
      <c r="I1851" s="11">
        <v>10.909090909091001</v>
      </c>
      <c r="J1851" s="3">
        <v>26.363636363636001</v>
      </c>
      <c r="K1851" s="3">
        <v>28.181818181817999</v>
      </c>
      <c r="L1851" s="3">
        <v>9.0909090909089993</v>
      </c>
      <c r="M1851" s="3">
        <v>11.818181818182</v>
      </c>
      <c r="N1851" s="8">
        <v>13.636363636364001</v>
      </c>
    </row>
    <row r="1852" spans="3:14" ht="36" x14ac:dyDescent="0.2">
      <c r="C1852" s="90"/>
      <c r="D1852" s="87"/>
      <c r="E1852" s="1" t="s">
        <v>66</v>
      </c>
      <c r="F1852" s="2"/>
      <c r="G1852" s="59">
        <v>239</v>
      </c>
      <c r="H1852" s="71" t="str">
        <f t="shared" si="41"/>
        <v xml:space="preserve"> </v>
      </c>
      <c r="I1852" s="11">
        <v>13.807531380753</v>
      </c>
      <c r="J1852" s="3">
        <v>24.267782426777998</v>
      </c>
      <c r="K1852" s="3">
        <v>20.083682008368001</v>
      </c>
      <c r="L1852" s="3">
        <v>15.062761506276001</v>
      </c>
      <c r="M1852" s="3">
        <v>11.715481171547999</v>
      </c>
      <c r="N1852" s="8">
        <v>15.062761506276001</v>
      </c>
    </row>
    <row r="1853" spans="3:14" ht="24" x14ac:dyDescent="0.2">
      <c r="C1853" s="90"/>
      <c r="D1853" s="87"/>
      <c r="E1853" s="1" t="s">
        <v>67</v>
      </c>
      <c r="F1853" s="2"/>
      <c r="G1853" s="59">
        <v>143</v>
      </c>
      <c r="H1853" s="71" t="str">
        <f t="shared" si="41"/>
        <v xml:space="preserve"> </v>
      </c>
      <c r="I1853" s="11">
        <v>14.685314685314999</v>
      </c>
      <c r="J1853" s="3">
        <v>30.069930069929999</v>
      </c>
      <c r="K1853" s="3">
        <v>23.776223776224001</v>
      </c>
      <c r="L1853" s="3">
        <v>11.188811188811</v>
      </c>
      <c r="M1853" s="3">
        <v>9.0909090909089993</v>
      </c>
      <c r="N1853" s="8">
        <v>11.188811188811</v>
      </c>
    </row>
    <row r="1854" spans="3:14" ht="24" x14ac:dyDescent="0.2">
      <c r="C1854" s="90"/>
      <c r="D1854" s="87"/>
      <c r="E1854" s="1" t="s">
        <v>68</v>
      </c>
      <c r="F1854" s="2"/>
      <c r="G1854" s="59">
        <v>56</v>
      </c>
      <c r="H1854" s="71" t="str">
        <f t="shared" si="41"/>
        <v xml:space="preserve"> </v>
      </c>
      <c r="I1854" s="11">
        <v>17.857142857143</v>
      </c>
      <c r="J1854" s="3">
        <v>25</v>
      </c>
      <c r="K1854" s="3">
        <v>19.642857142857</v>
      </c>
      <c r="L1854" s="3">
        <v>12.5</v>
      </c>
      <c r="M1854" s="3">
        <v>8.9285714285710007</v>
      </c>
      <c r="N1854" s="8">
        <v>16.071428571428999</v>
      </c>
    </row>
    <row r="1855" spans="3:14" ht="24" x14ac:dyDescent="0.2">
      <c r="C1855" s="90"/>
      <c r="D1855" s="87"/>
      <c r="E1855" s="1" t="s">
        <v>69</v>
      </c>
      <c r="F1855" s="2"/>
      <c r="G1855" s="59">
        <v>51</v>
      </c>
      <c r="H1855" s="71" t="str">
        <f t="shared" si="41"/>
        <v xml:space="preserve"> </v>
      </c>
      <c r="I1855" s="11">
        <v>5.8823529411760003</v>
      </c>
      <c r="J1855" s="3">
        <v>27.450980392157</v>
      </c>
      <c r="K1855" s="3">
        <v>27.450980392157</v>
      </c>
      <c r="L1855" s="3">
        <v>27.450980392157</v>
      </c>
      <c r="M1855" s="3">
        <v>3.9215686274510002</v>
      </c>
      <c r="N1855" s="8">
        <v>7.8431372549020004</v>
      </c>
    </row>
    <row r="1856" spans="3:14" ht="24" x14ac:dyDescent="0.2">
      <c r="C1856" s="90"/>
      <c r="D1856" s="87"/>
      <c r="E1856" s="1" t="s">
        <v>70</v>
      </c>
      <c r="F1856" s="2"/>
      <c r="G1856" s="59">
        <v>312</v>
      </c>
      <c r="H1856" s="71" t="str">
        <f t="shared" si="41"/>
        <v xml:space="preserve"> </v>
      </c>
      <c r="I1856" s="11">
        <v>10.897435897436001</v>
      </c>
      <c r="J1856" s="3">
        <v>24.679487179487001</v>
      </c>
      <c r="K1856" s="3">
        <v>23.397435897436001</v>
      </c>
      <c r="L1856" s="3">
        <v>15.064102564103001</v>
      </c>
      <c r="M1856" s="3">
        <v>12.820512820513001</v>
      </c>
      <c r="N1856" s="8">
        <v>13.141025641025999</v>
      </c>
    </row>
    <row r="1857" spans="3:14" x14ac:dyDescent="0.2">
      <c r="C1857" s="90"/>
      <c r="D1857" s="87"/>
      <c r="E1857" s="1" t="s">
        <v>32</v>
      </c>
      <c r="F1857" s="2"/>
      <c r="G1857" s="59">
        <v>51</v>
      </c>
      <c r="H1857" s="71" t="str">
        <f t="shared" si="41"/>
        <v xml:space="preserve"> </v>
      </c>
      <c r="I1857" s="11">
        <v>9.8039215686270005</v>
      </c>
      <c r="J1857" s="3">
        <v>25.490196078431001</v>
      </c>
      <c r="K1857" s="3">
        <v>27.450980392157</v>
      </c>
      <c r="L1857" s="3">
        <v>21.568627450979999</v>
      </c>
      <c r="M1857" s="3">
        <v>7.8431372549020004</v>
      </c>
      <c r="N1857" s="8">
        <v>7.8431372549020004</v>
      </c>
    </row>
    <row r="1858" spans="3:14" ht="24" x14ac:dyDescent="0.2">
      <c r="C1858" s="90"/>
      <c r="D1858" s="87"/>
      <c r="E1858" s="1" t="s">
        <v>71</v>
      </c>
      <c r="F1858" s="2"/>
      <c r="G1858" s="59">
        <v>1237</v>
      </c>
      <c r="H1858" s="71" t="str">
        <f t="shared" si="41"/>
        <v xml:space="preserve"> </v>
      </c>
      <c r="I1858" s="11">
        <v>11.479385610348</v>
      </c>
      <c r="J1858" s="3">
        <v>30.476960388036002</v>
      </c>
      <c r="K1858" s="3">
        <v>20.856911883589</v>
      </c>
      <c r="L1858" s="3">
        <v>15.683104284559001</v>
      </c>
      <c r="M1858" s="3">
        <v>9.9434114793860005</v>
      </c>
      <c r="N1858" s="8">
        <v>11.560226354081999</v>
      </c>
    </row>
    <row r="1859" spans="3:14" ht="24" x14ac:dyDescent="0.2">
      <c r="C1859" s="90"/>
      <c r="D1859" s="87"/>
      <c r="E1859" s="1" t="s">
        <v>72</v>
      </c>
      <c r="F1859" s="2"/>
      <c r="G1859" s="59">
        <v>1015</v>
      </c>
      <c r="H1859" s="71" t="str">
        <f t="shared" si="41"/>
        <v xml:space="preserve"> </v>
      </c>
      <c r="I1859" s="11">
        <v>14.088669950739</v>
      </c>
      <c r="J1859" s="3">
        <v>29.35960591133</v>
      </c>
      <c r="K1859" s="3">
        <v>17.832512315271</v>
      </c>
      <c r="L1859" s="3">
        <v>17.142857142857</v>
      </c>
      <c r="M1859" s="3">
        <v>9.2610837438420006</v>
      </c>
      <c r="N1859" s="8">
        <v>12.315270935960999</v>
      </c>
    </row>
    <row r="1860" spans="3:14" x14ac:dyDescent="0.2">
      <c r="C1860" s="90"/>
      <c r="D1860" s="87"/>
      <c r="E1860" s="1" t="s">
        <v>22</v>
      </c>
      <c r="F1860" s="2"/>
      <c r="G1860" s="59">
        <v>183</v>
      </c>
      <c r="H1860" s="71" t="str">
        <f t="shared" si="41"/>
        <v xml:space="preserve"> </v>
      </c>
      <c r="I1860" s="11">
        <v>12.568306010929</v>
      </c>
      <c r="J1860" s="3">
        <v>28.961748633879999</v>
      </c>
      <c r="K1860" s="3">
        <v>19.125683060109001</v>
      </c>
      <c r="L1860" s="3">
        <v>18.579234972678002</v>
      </c>
      <c r="M1860" s="3">
        <v>7.6502732240439997</v>
      </c>
      <c r="N1860" s="8">
        <v>13.114754098361001</v>
      </c>
    </row>
    <row r="1861" spans="3:14" x14ac:dyDescent="0.2">
      <c r="C1861" s="91" t="s">
        <v>73</v>
      </c>
      <c r="D1861" s="86" t="s">
        <v>17</v>
      </c>
      <c r="E1861" s="6" t="s">
        <v>74</v>
      </c>
      <c r="F1861" s="5"/>
      <c r="G1861" s="58">
        <v>247</v>
      </c>
      <c r="H1861" s="70" t="str">
        <f t="shared" si="41"/>
        <v xml:space="preserve"> </v>
      </c>
      <c r="I1861" s="12">
        <v>14.17004048583</v>
      </c>
      <c r="J1861" s="4">
        <v>20.647773279351998</v>
      </c>
      <c r="K1861" s="4">
        <v>31.578947368421002</v>
      </c>
      <c r="L1861" s="4">
        <v>10.931174089069</v>
      </c>
      <c r="M1861" s="4">
        <v>8.5020242914979995</v>
      </c>
      <c r="N1861" s="13">
        <v>14.17004048583</v>
      </c>
    </row>
    <row r="1862" spans="3:14" x14ac:dyDescent="0.2">
      <c r="C1862" s="90"/>
      <c r="D1862" s="87"/>
      <c r="E1862" s="1" t="s">
        <v>75</v>
      </c>
      <c r="F1862" s="2"/>
      <c r="G1862" s="59">
        <v>531</v>
      </c>
      <c r="H1862" s="71" t="str">
        <f t="shared" si="41"/>
        <v xml:space="preserve"> </v>
      </c>
      <c r="I1862" s="11">
        <v>13.747645951036001</v>
      </c>
      <c r="J1862" s="3">
        <v>26.741996233521999</v>
      </c>
      <c r="K1862" s="3">
        <v>19.209039548023</v>
      </c>
      <c r="L1862" s="3">
        <v>15.630885122411</v>
      </c>
      <c r="M1862" s="3">
        <v>12.052730696797999</v>
      </c>
      <c r="N1862" s="8">
        <v>12.617702448211</v>
      </c>
    </row>
    <row r="1863" spans="3:14" x14ac:dyDescent="0.2">
      <c r="C1863" s="90"/>
      <c r="D1863" s="87"/>
      <c r="E1863" s="1" t="s">
        <v>76</v>
      </c>
      <c r="F1863" s="2"/>
      <c r="G1863" s="59">
        <v>58</v>
      </c>
      <c r="H1863" s="71" t="str">
        <f t="shared" si="41"/>
        <v xml:space="preserve"> </v>
      </c>
      <c r="I1863" s="11">
        <v>8.6206896551720007</v>
      </c>
      <c r="J1863" s="3">
        <v>17.241379310345</v>
      </c>
      <c r="K1863" s="3">
        <v>27.586206896552</v>
      </c>
      <c r="L1863" s="3">
        <v>13.793103448276</v>
      </c>
      <c r="M1863" s="3">
        <v>17.241379310345</v>
      </c>
      <c r="N1863" s="8">
        <v>15.517241379310001</v>
      </c>
    </row>
    <row r="1864" spans="3:14" x14ac:dyDescent="0.2">
      <c r="C1864" s="90"/>
      <c r="D1864" s="87"/>
      <c r="E1864" s="1" t="s">
        <v>77</v>
      </c>
      <c r="F1864" s="2"/>
      <c r="G1864" s="59">
        <v>400</v>
      </c>
      <c r="H1864" s="71" t="str">
        <f t="shared" si="41"/>
        <v xml:space="preserve"> </v>
      </c>
      <c r="I1864" s="11">
        <v>11.25</v>
      </c>
      <c r="J1864" s="3">
        <v>30.25</v>
      </c>
      <c r="K1864" s="3">
        <v>21.75</v>
      </c>
      <c r="L1864" s="3">
        <v>15</v>
      </c>
      <c r="M1864" s="3">
        <v>10.5</v>
      </c>
      <c r="N1864" s="8">
        <v>11.25</v>
      </c>
    </row>
    <row r="1865" spans="3:14" ht="24" x14ac:dyDescent="0.2">
      <c r="C1865" s="90"/>
      <c r="D1865" s="87"/>
      <c r="E1865" s="1" t="s">
        <v>78</v>
      </c>
      <c r="F1865" s="2"/>
      <c r="G1865" s="59">
        <v>422</v>
      </c>
      <c r="H1865" s="71" t="str">
        <f t="shared" si="41"/>
        <v xml:space="preserve"> </v>
      </c>
      <c r="I1865" s="11">
        <v>10.900473933649</v>
      </c>
      <c r="J1865" s="3">
        <v>35.071090047393</v>
      </c>
      <c r="K1865" s="3">
        <v>18.957345971563999</v>
      </c>
      <c r="L1865" s="3">
        <v>17.061611374407999</v>
      </c>
      <c r="M1865" s="3">
        <v>8.2938388625589994</v>
      </c>
      <c r="N1865" s="8">
        <v>9.7156398104269996</v>
      </c>
    </row>
    <row r="1866" spans="3:14" ht="24" x14ac:dyDescent="0.2">
      <c r="C1866" s="90"/>
      <c r="D1866" s="87"/>
      <c r="E1866" s="1" t="s">
        <v>79</v>
      </c>
      <c r="F1866" s="2"/>
      <c r="G1866" s="59">
        <v>102</v>
      </c>
      <c r="H1866" s="71" t="str">
        <f t="shared" si="41"/>
        <v xml:space="preserve"> </v>
      </c>
      <c r="I1866" s="11">
        <v>10.78431372549</v>
      </c>
      <c r="J1866" s="3">
        <v>30.392156862745001</v>
      </c>
      <c r="K1866" s="3">
        <v>21.568627450979999</v>
      </c>
      <c r="L1866" s="3">
        <v>18.627450980391998</v>
      </c>
      <c r="M1866" s="3">
        <v>8.8235294117649996</v>
      </c>
      <c r="N1866" s="8">
        <v>9.8039215686270005</v>
      </c>
    </row>
    <row r="1867" spans="3:14" ht="24" x14ac:dyDescent="0.2">
      <c r="C1867" s="90"/>
      <c r="D1867" s="87"/>
      <c r="E1867" s="1" t="s">
        <v>80</v>
      </c>
      <c r="F1867" s="2"/>
      <c r="G1867" s="59">
        <v>44</v>
      </c>
      <c r="H1867" s="71" t="str">
        <f t="shared" si="41"/>
        <v>*</v>
      </c>
      <c r="I1867" s="11">
        <v>4.5454545454549997</v>
      </c>
      <c r="J1867" s="3">
        <v>38.636363636364003</v>
      </c>
      <c r="K1867" s="3">
        <v>18.181818181817999</v>
      </c>
      <c r="L1867" s="3">
        <v>18.181818181817999</v>
      </c>
      <c r="M1867" s="3">
        <v>13.636363636364001</v>
      </c>
      <c r="N1867" s="8">
        <v>6.8181818181820004</v>
      </c>
    </row>
    <row r="1868" spans="3:14" ht="24" x14ac:dyDescent="0.2">
      <c r="C1868" s="90"/>
      <c r="D1868" s="87"/>
      <c r="E1868" s="1" t="s">
        <v>81</v>
      </c>
      <c r="F1868" s="2"/>
      <c r="G1868" s="59">
        <v>99</v>
      </c>
      <c r="H1868" s="71" t="str">
        <f t="shared" ref="H1868:H1931" si="42">IF(G1868&lt;49,"*"," ")</f>
        <v xml:space="preserve"> </v>
      </c>
      <c r="I1868" s="11">
        <v>8.0808080808079996</v>
      </c>
      <c r="J1868" s="3">
        <v>23.232323232323001</v>
      </c>
      <c r="K1868" s="3">
        <v>23.232323232323001</v>
      </c>
      <c r="L1868" s="3">
        <v>20.202020202020002</v>
      </c>
      <c r="M1868" s="3">
        <v>14.141414141414</v>
      </c>
      <c r="N1868" s="8">
        <v>11.111111111111001</v>
      </c>
    </row>
    <row r="1869" spans="3:14" ht="24" x14ac:dyDescent="0.2">
      <c r="C1869" s="90"/>
      <c r="D1869" s="87"/>
      <c r="E1869" s="1" t="s">
        <v>82</v>
      </c>
      <c r="F1869" s="2"/>
      <c r="G1869" s="59">
        <v>128</v>
      </c>
      <c r="H1869" s="71" t="str">
        <f t="shared" si="42"/>
        <v xml:space="preserve"> </v>
      </c>
      <c r="I1869" s="11">
        <v>12.5</v>
      </c>
      <c r="J1869" s="3">
        <v>26.5625</v>
      </c>
      <c r="K1869" s="3">
        <v>28.125</v>
      </c>
      <c r="L1869" s="3">
        <v>14.0625</v>
      </c>
      <c r="M1869" s="3">
        <v>10.15625</v>
      </c>
      <c r="N1869" s="8">
        <v>8.59375</v>
      </c>
    </row>
    <row r="1870" spans="3:14" x14ac:dyDescent="0.2">
      <c r="C1870" s="90"/>
      <c r="D1870" s="87"/>
      <c r="E1870" s="1" t="s">
        <v>83</v>
      </c>
      <c r="F1870" s="2"/>
      <c r="G1870" s="59">
        <v>47</v>
      </c>
      <c r="H1870" s="71" t="str">
        <f t="shared" si="42"/>
        <v>*</v>
      </c>
      <c r="I1870" s="11">
        <v>12.765957446809001</v>
      </c>
      <c r="J1870" s="3">
        <v>27.659574468085001</v>
      </c>
      <c r="K1870" s="3">
        <v>21.276595744681</v>
      </c>
      <c r="L1870" s="3">
        <v>12.765957446809001</v>
      </c>
      <c r="M1870" s="3">
        <v>4.2553191489359996</v>
      </c>
      <c r="N1870" s="8">
        <v>21.276595744681</v>
      </c>
    </row>
    <row r="1871" spans="3:14" ht="24" x14ac:dyDescent="0.2">
      <c r="C1871" s="90"/>
      <c r="D1871" s="87"/>
      <c r="E1871" s="1" t="s">
        <v>84</v>
      </c>
      <c r="F1871" s="2"/>
      <c r="G1871" s="59">
        <v>151</v>
      </c>
      <c r="H1871" s="71" t="str">
        <f t="shared" si="42"/>
        <v xml:space="preserve"> </v>
      </c>
      <c r="I1871" s="11">
        <v>12.582781456954001</v>
      </c>
      <c r="J1871" s="3">
        <v>29.801324503311001</v>
      </c>
      <c r="K1871" s="3">
        <v>19.205298013244999</v>
      </c>
      <c r="L1871" s="3">
        <v>15.894039735099</v>
      </c>
      <c r="M1871" s="3">
        <v>11.920529801324999</v>
      </c>
      <c r="N1871" s="8">
        <v>10.596026490066</v>
      </c>
    </row>
    <row r="1872" spans="3:14" ht="24" x14ac:dyDescent="0.2">
      <c r="C1872" s="90"/>
      <c r="D1872" s="87"/>
      <c r="E1872" s="1" t="s">
        <v>85</v>
      </c>
      <c r="F1872" s="2"/>
      <c r="G1872" s="59">
        <v>60</v>
      </c>
      <c r="H1872" s="71" t="str">
        <f t="shared" si="42"/>
        <v xml:space="preserve"> </v>
      </c>
      <c r="I1872" s="11">
        <v>10</v>
      </c>
      <c r="J1872" s="3">
        <v>38.333333333333002</v>
      </c>
      <c r="K1872" s="3">
        <v>18.333333333333002</v>
      </c>
      <c r="L1872" s="3">
        <v>26.666666666666998</v>
      </c>
      <c r="M1872" s="3">
        <v>3.333333333333</v>
      </c>
      <c r="N1872" s="8">
        <v>3.333333333333</v>
      </c>
    </row>
    <row r="1873" spans="3:14" x14ac:dyDescent="0.2">
      <c r="C1873" s="90"/>
      <c r="D1873" s="87"/>
      <c r="E1873" s="1" t="s">
        <v>32</v>
      </c>
      <c r="F1873" s="2"/>
      <c r="G1873" s="59">
        <v>49</v>
      </c>
      <c r="H1873" s="71" t="s">
        <v>673</v>
      </c>
      <c r="I1873" s="11">
        <v>18.367346938775999</v>
      </c>
      <c r="J1873" s="3">
        <v>28.571428571428999</v>
      </c>
      <c r="K1873" s="3">
        <v>12.244897959184</v>
      </c>
      <c r="L1873" s="3">
        <v>22.448979591836999</v>
      </c>
      <c r="M1873" s="3">
        <v>10.204081632653001</v>
      </c>
      <c r="N1873" s="8">
        <v>8.1632653061219997</v>
      </c>
    </row>
    <row r="1874" spans="3:14" ht="24" x14ac:dyDescent="0.2">
      <c r="C1874" s="90"/>
      <c r="D1874" s="87"/>
      <c r="E1874" s="1" t="s">
        <v>86</v>
      </c>
      <c r="F1874" s="2"/>
      <c r="G1874" s="59">
        <v>1336</v>
      </c>
      <c r="H1874" s="71" t="str">
        <f t="shared" si="42"/>
        <v xml:space="preserve"> </v>
      </c>
      <c r="I1874" s="11">
        <v>12.425149700599</v>
      </c>
      <c r="J1874" s="3">
        <v>28.517964071855999</v>
      </c>
      <c r="K1874" s="3">
        <v>21.107784431138001</v>
      </c>
      <c r="L1874" s="3">
        <v>16.467065868262999</v>
      </c>
      <c r="M1874" s="3">
        <v>9.9550898203589995</v>
      </c>
      <c r="N1874" s="8">
        <v>11.526946107783999</v>
      </c>
    </row>
    <row r="1875" spans="3:14" ht="24" x14ac:dyDescent="0.2">
      <c r="C1875" s="90"/>
      <c r="D1875" s="87"/>
      <c r="E1875" s="1" t="s">
        <v>87</v>
      </c>
      <c r="F1875" s="2"/>
      <c r="G1875" s="59">
        <v>311</v>
      </c>
      <c r="H1875" s="71" t="str">
        <f t="shared" si="42"/>
        <v xml:space="preserve"> </v>
      </c>
      <c r="I1875" s="11">
        <v>14.469453376205999</v>
      </c>
      <c r="J1875" s="3">
        <v>33.118971061092999</v>
      </c>
      <c r="K1875" s="3">
        <v>16.720257234727001</v>
      </c>
      <c r="L1875" s="3">
        <v>15.755627009646</v>
      </c>
      <c r="M1875" s="3">
        <v>5.1446945337620003</v>
      </c>
      <c r="N1875" s="8">
        <v>14.790996784566</v>
      </c>
    </row>
    <row r="1876" spans="3:14" ht="24" x14ac:dyDescent="0.2">
      <c r="C1876" s="90"/>
      <c r="D1876" s="87"/>
      <c r="E1876" s="1" t="s">
        <v>88</v>
      </c>
      <c r="F1876" s="2"/>
      <c r="G1876" s="59">
        <v>620</v>
      </c>
      <c r="H1876" s="71" t="str">
        <f t="shared" si="42"/>
        <v xml:space="preserve"> </v>
      </c>
      <c r="I1876" s="11">
        <v>12.419354838709999</v>
      </c>
      <c r="J1876" s="3">
        <v>31.935483870968</v>
      </c>
      <c r="K1876" s="3">
        <v>17.096774193548001</v>
      </c>
      <c r="L1876" s="3">
        <v>15.967741935484</v>
      </c>
      <c r="M1876" s="3">
        <v>10.645161290322999</v>
      </c>
      <c r="N1876" s="8">
        <v>11.935483870968</v>
      </c>
    </row>
    <row r="1877" spans="3:14" x14ac:dyDescent="0.2">
      <c r="C1877" s="90"/>
      <c r="D1877" s="87"/>
      <c r="E1877" s="1" t="s">
        <v>22</v>
      </c>
      <c r="F1877" s="2"/>
      <c r="G1877" s="59">
        <v>168</v>
      </c>
      <c r="H1877" s="71" t="str">
        <f t="shared" si="42"/>
        <v xml:space="preserve"> </v>
      </c>
      <c r="I1877" s="11">
        <v>11.904761904761999</v>
      </c>
      <c r="J1877" s="3">
        <v>27.380952380951999</v>
      </c>
      <c r="K1877" s="3">
        <v>20.238095238094999</v>
      </c>
      <c r="L1877" s="3">
        <v>20.238095238094999</v>
      </c>
      <c r="M1877" s="3">
        <v>9.5238095238099998</v>
      </c>
      <c r="N1877" s="8">
        <v>10.714285714286</v>
      </c>
    </row>
    <row r="1878" spans="3:14" ht="24" x14ac:dyDescent="0.2">
      <c r="C1878" s="91" t="s">
        <v>89</v>
      </c>
      <c r="D1878" s="86" t="s">
        <v>17</v>
      </c>
      <c r="E1878" s="6" t="s">
        <v>90</v>
      </c>
      <c r="F1878" s="5"/>
      <c r="G1878" s="58">
        <v>166</v>
      </c>
      <c r="H1878" s="70" t="str">
        <f t="shared" si="42"/>
        <v xml:space="preserve"> </v>
      </c>
      <c r="I1878" s="12">
        <v>10.843373493975999</v>
      </c>
      <c r="J1878" s="4">
        <v>27.710843373494001</v>
      </c>
      <c r="K1878" s="4">
        <v>25.301204819277</v>
      </c>
      <c r="L1878" s="4">
        <v>18.674698795181001</v>
      </c>
      <c r="M1878" s="4">
        <v>8.4337349397590007</v>
      </c>
      <c r="N1878" s="13">
        <v>9.0361445783129994</v>
      </c>
    </row>
    <row r="1879" spans="3:14" ht="48" x14ac:dyDescent="0.2">
      <c r="C1879" s="90"/>
      <c r="D1879" s="87"/>
      <c r="E1879" s="1" t="s">
        <v>91</v>
      </c>
      <c r="F1879" s="2"/>
      <c r="G1879" s="59">
        <v>97</v>
      </c>
      <c r="H1879" s="71" t="str">
        <f t="shared" si="42"/>
        <v xml:space="preserve"> </v>
      </c>
      <c r="I1879" s="11">
        <v>13.40206185567</v>
      </c>
      <c r="J1879" s="3">
        <v>17.525773195875999</v>
      </c>
      <c r="K1879" s="3">
        <v>23.711340206186001</v>
      </c>
      <c r="L1879" s="3">
        <v>17.525773195875999</v>
      </c>
      <c r="M1879" s="3">
        <v>10.309278350514999</v>
      </c>
      <c r="N1879" s="8">
        <v>17.525773195875999</v>
      </c>
    </row>
    <row r="1880" spans="3:14" ht="36" x14ac:dyDescent="0.2">
      <c r="C1880" s="90"/>
      <c r="D1880" s="87"/>
      <c r="E1880" s="1" t="s">
        <v>92</v>
      </c>
      <c r="F1880" s="2"/>
      <c r="G1880" s="59">
        <v>88</v>
      </c>
      <c r="H1880" s="71" t="str">
        <f t="shared" si="42"/>
        <v xml:space="preserve"> </v>
      </c>
      <c r="I1880" s="11">
        <v>14.772727272727</v>
      </c>
      <c r="J1880" s="3">
        <v>27.272727272727</v>
      </c>
      <c r="K1880" s="3">
        <v>20.454545454544999</v>
      </c>
      <c r="L1880" s="3">
        <v>18.181818181817999</v>
      </c>
      <c r="M1880" s="3">
        <v>11.363636363635999</v>
      </c>
      <c r="N1880" s="8">
        <v>7.9545454545450003</v>
      </c>
    </row>
    <row r="1881" spans="3:14" ht="48" x14ac:dyDescent="0.2">
      <c r="C1881" s="90"/>
      <c r="D1881" s="87"/>
      <c r="E1881" s="1" t="s">
        <v>93</v>
      </c>
      <c r="F1881" s="2"/>
      <c r="G1881" s="59">
        <v>157</v>
      </c>
      <c r="H1881" s="71" t="str">
        <f t="shared" si="42"/>
        <v xml:space="preserve"> </v>
      </c>
      <c r="I1881" s="11">
        <v>14.012738853503</v>
      </c>
      <c r="J1881" s="3">
        <v>31.847133757961998</v>
      </c>
      <c r="K1881" s="3">
        <v>16.560509554140001</v>
      </c>
      <c r="L1881" s="3">
        <v>15.923566878980999</v>
      </c>
      <c r="M1881" s="3">
        <v>11.464968152866</v>
      </c>
      <c r="N1881" s="8">
        <v>10.191082802547999</v>
      </c>
    </row>
    <row r="1882" spans="3:14" x14ac:dyDescent="0.2">
      <c r="C1882" s="90"/>
      <c r="D1882" s="87"/>
      <c r="E1882" s="1" t="s">
        <v>94</v>
      </c>
      <c r="F1882" s="2"/>
      <c r="G1882" s="59">
        <v>9</v>
      </c>
      <c r="H1882" s="71" t="str">
        <f t="shared" si="42"/>
        <v>*</v>
      </c>
      <c r="I1882" s="11">
        <v>11.111111111111001</v>
      </c>
      <c r="J1882" s="3">
        <v>55.555555555555998</v>
      </c>
      <c r="K1882" s="3">
        <v>22.222222222222001</v>
      </c>
      <c r="L1882" s="3">
        <v>11.111111111111001</v>
      </c>
      <c r="M1882" s="7">
        <v>0</v>
      </c>
      <c r="N1882" s="14">
        <v>0</v>
      </c>
    </row>
    <row r="1883" spans="3:14" x14ac:dyDescent="0.2">
      <c r="C1883" s="90"/>
      <c r="D1883" s="87"/>
      <c r="E1883" s="1" t="s">
        <v>95</v>
      </c>
      <c r="F1883" s="2"/>
      <c r="G1883" s="59">
        <v>5</v>
      </c>
      <c r="H1883" s="71" t="str">
        <f t="shared" si="42"/>
        <v>*</v>
      </c>
      <c r="I1883" s="26">
        <v>0</v>
      </c>
      <c r="J1883" s="3">
        <v>60</v>
      </c>
      <c r="K1883" s="7">
        <v>0</v>
      </c>
      <c r="L1883" s="3">
        <v>40</v>
      </c>
      <c r="M1883" s="7">
        <v>0</v>
      </c>
      <c r="N1883" s="14">
        <v>0</v>
      </c>
    </row>
    <row r="1884" spans="3:14" x14ac:dyDescent="0.2">
      <c r="C1884" s="90"/>
      <c r="D1884" s="87"/>
      <c r="E1884" s="1" t="s">
        <v>32</v>
      </c>
      <c r="F1884" s="2"/>
      <c r="G1884" s="59">
        <v>41</v>
      </c>
      <c r="H1884" s="71" t="str">
        <f t="shared" si="42"/>
        <v>*</v>
      </c>
      <c r="I1884" s="11">
        <v>7.3170731707319998</v>
      </c>
      <c r="J1884" s="3">
        <v>26.829268292683</v>
      </c>
      <c r="K1884" s="3">
        <v>14.634146341463</v>
      </c>
      <c r="L1884" s="3">
        <v>21.951219512194999</v>
      </c>
      <c r="M1884" s="3">
        <v>12.195121951220001</v>
      </c>
      <c r="N1884" s="8">
        <v>17.073170731706998</v>
      </c>
    </row>
    <row r="1885" spans="3:14" ht="24" x14ac:dyDescent="0.2">
      <c r="C1885" s="90"/>
      <c r="D1885" s="87"/>
      <c r="E1885" s="1" t="s">
        <v>96</v>
      </c>
      <c r="F1885" s="2"/>
      <c r="G1885" s="59">
        <v>455</v>
      </c>
      <c r="H1885" s="71" t="str">
        <f t="shared" si="42"/>
        <v xml:space="preserve"> </v>
      </c>
      <c r="I1885" s="11">
        <v>11.208791208791</v>
      </c>
      <c r="J1885" s="3">
        <v>27.032967032967001</v>
      </c>
      <c r="K1885" s="3">
        <v>21.978021978021999</v>
      </c>
      <c r="L1885" s="3">
        <v>18.241758241757999</v>
      </c>
      <c r="M1885" s="3">
        <v>10.989010989011</v>
      </c>
      <c r="N1885" s="8">
        <v>10.549450549451</v>
      </c>
    </row>
    <row r="1886" spans="3:14" ht="24" x14ac:dyDescent="0.2">
      <c r="C1886" s="90"/>
      <c r="D1886" s="87"/>
      <c r="E1886" s="1" t="s">
        <v>87</v>
      </c>
      <c r="F1886" s="2"/>
      <c r="G1886" s="59">
        <v>623</v>
      </c>
      <c r="H1886" s="71" t="str">
        <f t="shared" si="42"/>
        <v xml:space="preserve"> </v>
      </c>
      <c r="I1886" s="11">
        <v>13.162118780096</v>
      </c>
      <c r="J1886" s="3">
        <v>32.905296950241002</v>
      </c>
      <c r="K1886" s="3">
        <v>16.693418940610002</v>
      </c>
      <c r="L1886" s="3">
        <v>16.693418940610002</v>
      </c>
      <c r="M1886" s="3">
        <v>6.0995184590690004</v>
      </c>
      <c r="N1886" s="8">
        <v>14.446227929374</v>
      </c>
    </row>
    <row r="1887" spans="3:14" ht="24" x14ac:dyDescent="0.2">
      <c r="C1887" s="90"/>
      <c r="D1887" s="87"/>
      <c r="E1887" s="1" t="s">
        <v>88</v>
      </c>
      <c r="F1887" s="2"/>
      <c r="G1887" s="59">
        <v>1112</v>
      </c>
      <c r="H1887" s="71" t="str">
        <f t="shared" si="42"/>
        <v xml:space="preserve"> </v>
      </c>
      <c r="I1887" s="11">
        <v>13.309352517985999</v>
      </c>
      <c r="J1887" s="3">
        <v>29.136690647481998</v>
      </c>
      <c r="K1887" s="3">
        <v>20.053956834531999</v>
      </c>
      <c r="L1887" s="3">
        <v>16.276978417266001</v>
      </c>
      <c r="M1887" s="3">
        <v>9.8920863309349993</v>
      </c>
      <c r="N1887" s="8">
        <v>11.330935251799</v>
      </c>
    </row>
    <row r="1888" spans="3:14" x14ac:dyDescent="0.2">
      <c r="C1888" s="90"/>
      <c r="D1888" s="87"/>
      <c r="E1888" s="1" t="s">
        <v>22</v>
      </c>
      <c r="F1888" s="2"/>
      <c r="G1888" s="59">
        <v>245</v>
      </c>
      <c r="H1888" s="71" t="str">
        <f t="shared" si="42"/>
        <v xml:space="preserve"> </v>
      </c>
      <c r="I1888" s="11">
        <v>11.020408163265</v>
      </c>
      <c r="J1888" s="3">
        <v>31.020408163265</v>
      </c>
      <c r="K1888" s="3">
        <v>19.183673469388001</v>
      </c>
      <c r="L1888" s="3">
        <v>13.877551020407999</v>
      </c>
      <c r="M1888" s="3">
        <v>13.469387755102</v>
      </c>
      <c r="N1888" s="8">
        <v>11.428571428571001</v>
      </c>
    </row>
    <row r="1889" spans="3:14" x14ac:dyDescent="0.2">
      <c r="C1889" s="91" t="s">
        <v>97</v>
      </c>
      <c r="D1889" s="86" t="s">
        <v>17</v>
      </c>
      <c r="E1889" s="6" t="s">
        <v>98</v>
      </c>
      <c r="F1889" s="5"/>
      <c r="G1889" s="58">
        <v>83</v>
      </c>
      <c r="H1889" s="70" t="str">
        <f t="shared" si="42"/>
        <v xml:space="preserve"> </v>
      </c>
      <c r="I1889" s="12">
        <v>10.843373493975999</v>
      </c>
      <c r="J1889" s="4">
        <v>27.710843373494001</v>
      </c>
      <c r="K1889" s="4">
        <v>21.686746987951999</v>
      </c>
      <c r="L1889" s="4">
        <v>18.072289156627001</v>
      </c>
      <c r="M1889" s="4">
        <v>8.4337349397590007</v>
      </c>
      <c r="N1889" s="13">
        <v>13.253012048193</v>
      </c>
    </row>
    <row r="1890" spans="3:14" x14ac:dyDescent="0.2">
      <c r="C1890" s="90"/>
      <c r="D1890" s="87"/>
      <c r="E1890" s="1" t="s">
        <v>99</v>
      </c>
      <c r="F1890" s="2"/>
      <c r="G1890" s="59">
        <v>401</v>
      </c>
      <c r="H1890" s="71" t="str">
        <f t="shared" si="42"/>
        <v xml:space="preserve"> </v>
      </c>
      <c r="I1890" s="11">
        <v>12.967581047382</v>
      </c>
      <c r="J1890" s="3">
        <v>28.678304239401001</v>
      </c>
      <c r="K1890" s="3">
        <v>18.204488778055001</v>
      </c>
      <c r="L1890" s="3">
        <v>16.708229426433999</v>
      </c>
      <c r="M1890" s="3">
        <v>10.224438902743</v>
      </c>
      <c r="N1890" s="8">
        <v>13.216957605985</v>
      </c>
    </row>
    <row r="1891" spans="3:14" x14ac:dyDescent="0.2">
      <c r="C1891" s="90"/>
      <c r="D1891" s="87"/>
      <c r="E1891" s="1" t="s">
        <v>100</v>
      </c>
      <c r="F1891" s="2"/>
      <c r="G1891" s="59">
        <v>686</v>
      </c>
      <c r="H1891" s="71" t="str">
        <f t="shared" si="42"/>
        <v xml:space="preserve"> </v>
      </c>
      <c r="I1891" s="11">
        <v>12.973760932945</v>
      </c>
      <c r="J1891" s="3">
        <v>30.612244897958998</v>
      </c>
      <c r="K1891" s="3">
        <v>21.574344023323999</v>
      </c>
      <c r="L1891" s="3">
        <v>14.285714285714</v>
      </c>
      <c r="M1891" s="3">
        <v>7.8717201166180004</v>
      </c>
      <c r="N1891" s="8">
        <v>12.68221574344</v>
      </c>
    </row>
    <row r="1892" spans="3:14" x14ac:dyDescent="0.2">
      <c r="C1892" s="90"/>
      <c r="D1892" s="87"/>
      <c r="E1892" s="1" t="s">
        <v>101</v>
      </c>
      <c r="F1892" s="2"/>
      <c r="G1892" s="59">
        <v>1118</v>
      </c>
      <c r="H1892" s="71" t="str">
        <f t="shared" si="42"/>
        <v xml:space="preserve"> </v>
      </c>
      <c r="I1892" s="11">
        <v>12.701252236136</v>
      </c>
      <c r="J1892" s="3">
        <v>29.695885509839002</v>
      </c>
      <c r="K1892" s="3">
        <v>18.694096601072999</v>
      </c>
      <c r="L1892" s="3">
        <v>17.441860465116001</v>
      </c>
      <c r="M1892" s="3">
        <v>10.017889087657</v>
      </c>
      <c r="N1892" s="8">
        <v>11.449016100179</v>
      </c>
    </row>
    <row r="1893" spans="3:14" x14ac:dyDescent="0.2">
      <c r="C1893" s="90"/>
      <c r="D1893" s="87"/>
      <c r="E1893" s="1" t="s">
        <v>22</v>
      </c>
      <c r="F1893" s="2"/>
      <c r="G1893" s="59">
        <v>147</v>
      </c>
      <c r="H1893" s="71" t="str">
        <f t="shared" si="42"/>
        <v xml:space="preserve"> </v>
      </c>
      <c r="I1893" s="11">
        <v>10.884353741497</v>
      </c>
      <c r="J1893" s="3">
        <v>32.653061224490003</v>
      </c>
      <c r="K1893" s="3">
        <v>17.687074829932001</v>
      </c>
      <c r="L1893" s="3">
        <v>18.367346938775999</v>
      </c>
      <c r="M1893" s="3">
        <v>11.564625850340001</v>
      </c>
      <c r="N1893" s="8">
        <v>8.8435374149660007</v>
      </c>
    </row>
    <row r="1894" spans="3:14" x14ac:dyDescent="0.2">
      <c r="C1894" s="91" t="s">
        <v>102</v>
      </c>
      <c r="D1894" s="86" t="s">
        <v>17</v>
      </c>
      <c r="E1894" s="6" t="s">
        <v>103</v>
      </c>
      <c r="F1894" s="5"/>
      <c r="G1894" s="58">
        <v>562</v>
      </c>
      <c r="H1894" s="70" t="str">
        <f t="shared" si="42"/>
        <v xml:space="preserve"> </v>
      </c>
      <c r="I1894" s="12">
        <v>11.921708185052999</v>
      </c>
      <c r="J1894" s="4">
        <v>30.782918149465999</v>
      </c>
      <c r="K1894" s="4">
        <v>22.064056939501999</v>
      </c>
      <c r="L1894" s="4">
        <v>14.23487544484</v>
      </c>
      <c r="M1894" s="4">
        <v>8.7188612099640004</v>
      </c>
      <c r="N1894" s="13">
        <v>12.277580071174</v>
      </c>
    </row>
    <row r="1895" spans="3:14" x14ac:dyDescent="0.2">
      <c r="C1895" s="90"/>
      <c r="D1895" s="87"/>
      <c r="E1895" s="1" t="s">
        <v>104</v>
      </c>
      <c r="F1895" s="2"/>
      <c r="G1895" s="59">
        <v>1221</v>
      </c>
      <c r="H1895" s="71" t="str">
        <f t="shared" si="42"/>
        <v xml:space="preserve"> </v>
      </c>
      <c r="I1895" s="11">
        <v>12.776412776413</v>
      </c>
      <c r="J1895" s="3">
        <v>28.746928746929001</v>
      </c>
      <c r="K1895" s="3">
        <v>20.311220311220001</v>
      </c>
      <c r="L1895" s="3">
        <v>16.953316953317</v>
      </c>
      <c r="M1895" s="3">
        <v>9.3366093366089995</v>
      </c>
      <c r="N1895" s="8">
        <v>11.875511875512</v>
      </c>
    </row>
    <row r="1896" spans="3:14" x14ac:dyDescent="0.2">
      <c r="C1896" s="90"/>
      <c r="D1896" s="87"/>
      <c r="E1896" s="1" t="s">
        <v>105</v>
      </c>
      <c r="F1896" s="2"/>
      <c r="G1896" s="59">
        <v>430</v>
      </c>
      <c r="H1896" s="71" t="str">
        <f t="shared" si="42"/>
        <v xml:space="preserve"> </v>
      </c>
      <c r="I1896" s="11">
        <v>14.418604651162999</v>
      </c>
      <c r="J1896" s="3">
        <v>29.069767441860002</v>
      </c>
      <c r="K1896" s="3">
        <v>15.348837209301999</v>
      </c>
      <c r="L1896" s="3">
        <v>18.604651162791001</v>
      </c>
      <c r="M1896" s="3">
        <v>10.465116279069999</v>
      </c>
      <c r="N1896" s="8">
        <v>12.093023255814</v>
      </c>
    </row>
    <row r="1897" spans="3:14" x14ac:dyDescent="0.2">
      <c r="C1897" s="90"/>
      <c r="D1897" s="87"/>
      <c r="E1897" s="1" t="s">
        <v>106</v>
      </c>
      <c r="F1897" s="2"/>
      <c r="G1897" s="59">
        <v>63</v>
      </c>
      <c r="H1897" s="71" t="str">
        <f t="shared" si="42"/>
        <v xml:space="preserve"> </v>
      </c>
      <c r="I1897" s="11">
        <v>9.5238095238099998</v>
      </c>
      <c r="J1897" s="3">
        <v>28.571428571428999</v>
      </c>
      <c r="K1897" s="3">
        <v>19.047619047619001</v>
      </c>
      <c r="L1897" s="3">
        <v>12.698412698413</v>
      </c>
      <c r="M1897" s="3">
        <v>17.460317460317</v>
      </c>
      <c r="N1897" s="8">
        <v>12.698412698413</v>
      </c>
    </row>
    <row r="1898" spans="3:14" x14ac:dyDescent="0.2">
      <c r="C1898" s="90"/>
      <c r="D1898" s="87"/>
      <c r="E1898" s="1" t="s">
        <v>22</v>
      </c>
      <c r="F1898" s="2"/>
      <c r="G1898" s="59">
        <v>159</v>
      </c>
      <c r="H1898" s="71" t="str">
        <f t="shared" si="42"/>
        <v xml:space="preserve"> </v>
      </c>
      <c r="I1898" s="11">
        <v>10.691823899371</v>
      </c>
      <c r="J1898" s="3">
        <v>38.364779874214001</v>
      </c>
      <c r="K1898" s="3">
        <v>15.094339622642</v>
      </c>
      <c r="L1898" s="3">
        <v>16.981132075472001</v>
      </c>
      <c r="M1898" s="3">
        <v>7.547169811321</v>
      </c>
      <c r="N1898" s="8">
        <v>11.320754716981</v>
      </c>
    </row>
    <row r="1899" spans="3:14" x14ac:dyDescent="0.2">
      <c r="C1899" s="90"/>
      <c r="D1899" s="87"/>
      <c r="E1899" s="1" t="s">
        <v>107</v>
      </c>
      <c r="F1899" s="2"/>
      <c r="G1899" s="59">
        <v>1783</v>
      </c>
      <c r="H1899" s="71" t="str">
        <f t="shared" si="42"/>
        <v xml:space="preserve"> </v>
      </c>
      <c r="I1899" s="11">
        <v>12.507010656197</v>
      </c>
      <c r="J1899" s="3">
        <v>29.388670779584999</v>
      </c>
      <c r="K1899" s="3">
        <v>20.863712843521999</v>
      </c>
      <c r="L1899" s="3">
        <v>16.096466629277</v>
      </c>
      <c r="M1899" s="3">
        <v>9.1418956814360008</v>
      </c>
      <c r="N1899" s="8">
        <v>12.002243409983</v>
      </c>
    </row>
    <row r="1900" spans="3:14" x14ac:dyDescent="0.2">
      <c r="C1900" s="90"/>
      <c r="D1900" s="87"/>
      <c r="E1900" s="1" t="s">
        <v>108</v>
      </c>
      <c r="F1900" s="2"/>
      <c r="G1900" s="59">
        <v>493</v>
      </c>
      <c r="H1900" s="71" t="str">
        <f t="shared" si="42"/>
        <v xml:space="preserve"> </v>
      </c>
      <c r="I1900" s="11">
        <v>13.793103448276</v>
      </c>
      <c r="J1900" s="3">
        <v>29.006085192697999</v>
      </c>
      <c r="K1900" s="3">
        <v>15.821501014199001</v>
      </c>
      <c r="L1900" s="3">
        <v>17.849898580122002</v>
      </c>
      <c r="M1900" s="3">
        <v>11.359026369167999</v>
      </c>
      <c r="N1900" s="8">
        <v>12.170385395538</v>
      </c>
    </row>
    <row r="1901" spans="3:14" x14ac:dyDescent="0.2">
      <c r="C1901" s="91" t="s">
        <v>109</v>
      </c>
      <c r="D1901" s="86" t="s">
        <v>17</v>
      </c>
      <c r="E1901" s="6" t="s">
        <v>110</v>
      </c>
      <c r="F1901" s="5"/>
      <c r="G1901" s="58">
        <v>551</v>
      </c>
      <c r="H1901" s="70" t="str">
        <f t="shared" si="42"/>
        <v xml:space="preserve"> </v>
      </c>
      <c r="I1901" s="12">
        <v>13.067150635209</v>
      </c>
      <c r="J1901" s="4">
        <v>30.490018148819999</v>
      </c>
      <c r="K1901" s="4">
        <v>19.419237749545999</v>
      </c>
      <c r="L1901" s="4">
        <v>14.337568058076</v>
      </c>
      <c r="M1901" s="4">
        <v>9.0744101633389995</v>
      </c>
      <c r="N1901" s="13">
        <v>13.611615245009</v>
      </c>
    </row>
    <row r="1902" spans="3:14" ht="24" x14ac:dyDescent="0.2">
      <c r="C1902" s="90"/>
      <c r="D1902" s="87"/>
      <c r="E1902" s="1" t="s">
        <v>111</v>
      </c>
      <c r="F1902" s="2"/>
      <c r="G1902" s="59">
        <v>298</v>
      </c>
      <c r="H1902" s="71" t="str">
        <f t="shared" si="42"/>
        <v xml:space="preserve"> </v>
      </c>
      <c r="I1902" s="11">
        <v>9.3959731543620002</v>
      </c>
      <c r="J1902" s="3">
        <v>34.563758389261999</v>
      </c>
      <c r="K1902" s="3">
        <v>21.476510067113999</v>
      </c>
      <c r="L1902" s="3">
        <v>14.765100671141001</v>
      </c>
      <c r="M1902" s="3">
        <v>7.3825503355700004</v>
      </c>
      <c r="N1902" s="8">
        <v>12.416107382550001</v>
      </c>
    </row>
    <row r="1903" spans="3:14" ht="24" x14ac:dyDescent="0.2">
      <c r="C1903" s="90"/>
      <c r="D1903" s="87"/>
      <c r="E1903" s="1" t="s">
        <v>112</v>
      </c>
      <c r="F1903" s="2"/>
      <c r="G1903" s="59">
        <v>954</v>
      </c>
      <c r="H1903" s="71" t="str">
        <f t="shared" si="42"/>
        <v xml:space="preserve"> </v>
      </c>
      <c r="I1903" s="11">
        <v>12.159329140461001</v>
      </c>
      <c r="J1903" s="3">
        <v>31.027253668762999</v>
      </c>
      <c r="K1903" s="3">
        <v>20.335429769392</v>
      </c>
      <c r="L1903" s="3">
        <v>15.618448637317</v>
      </c>
      <c r="M1903" s="3">
        <v>8.2809224318659993</v>
      </c>
      <c r="N1903" s="8">
        <v>12.578616352200999</v>
      </c>
    </row>
    <row r="1904" spans="3:14" x14ac:dyDescent="0.2">
      <c r="C1904" s="90"/>
      <c r="D1904" s="87"/>
      <c r="E1904" s="1" t="s">
        <v>113</v>
      </c>
      <c r="F1904" s="2"/>
      <c r="G1904" s="59">
        <v>616</v>
      </c>
      <c r="H1904" s="71" t="str">
        <f t="shared" si="42"/>
        <v xml:space="preserve"> </v>
      </c>
      <c r="I1904" s="11">
        <v>11.850649350649</v>
      </c>
      <c r="J1904" s="3">
        <v>30.519480519481</v>
      </c>
      <c r="K1904" s="3">
        <v>22.889610389609999</v>
      </c>
      <c r="L1904" s="3">
        <v>15.259740259739999</v>
      </c>
      <c r="M1904" s="3">
        <v>7.6298701298699996</v>
      </c>
      <c r="N1904" s="8">
        <v>11.850649350649</v>
      </c>
    </row>
    <row r="1905" spans="3:14" x14ac:dyDescent="0.2">
      <c r="C1905" s="90"/>
      <c r="D1905" s="87"/>
      <c r="E1905" s="1" t="s">
        <v>114</v>
      </c>
      <c r="F1905" s="2"/>
      <c r="G1905" s="59">
        <v>986</v>
      </c>
      <c r="H1905" s="71" t="str">
        <f t="shared" si="42"/>
        <v xml:space="preserve"> </v>
      </c>
      <c r="I1905" s="11">
        <v>11.156186612576001</v>
      </c>
      <c r="J1905" s="3">
        <v>27.890466531440001</v>
      </c>
      <c r="K1905" s="3">
        <v>22.312373225152001</v>
      </c>
      <c r="L1905" s="3">
        <v>16.024340770790999</v>
      </c>
      <c r="M1905" s="3">
        <v>9.0263691683570002</v>
      </c>
      <c r="N1905" s="8">
        <v>13.590263691683999</v>
      </c>
    </row>
    <row r="1906" spans="3:14" ht="24" x14ac:dyDescent="0.2">
      <c r="C1906" s="90"/>
      <c r="D1906" s="87"/>
      <c r="E1906" s="1" t="s">
        <v>115</v>
      </c>
      <c r="F1906" s="2"/>
      <c r="G1906" s="59">
        <v>938</v>
      </c>
      <c r="H1906" s="71" t="str">
        <f t="shared" si="42"/>
        <v xml:space="preserve"> </v>
      </c>
      <c r="I1906" s="11">
        <v>11.513859275053001</v>
      </c>
      <c r="J1906" s="3">
        <v>31.236673773987</v>
      </c>
      <c r="K1906" s="3">
        <v>19.722814498934</v>
      </c>
      <c r="L1906" s="3">
        <v>16.524520255864001</v>
      </c>
      <c r="M1906" s="3">
        <v>9.8081023454159997</v>
      </c>
      <c r="N1906" s="8">
        <v>11.194029850746</v>
      </c>
    </row>
    <row r="1907" spans="3:14" ht="24" x14ac:dyDescent="0.2">
      <c r="C1907" s="90"/>
      <c r="D1907" s="87"/>
      <c r="E1907" s="1" t="s">
        <v>116</v>
      </c>
      <c r="F1907" s="2"/>
      <c r="G1907" s="59">
        <v>771</v>
      </c>
      <c r="H1907" s="71" t="str">
        <f t="shared" si="42"/>
        <v xml:space="preserve"> </v>
      </c>
      <c r="I1907" s="11">
        <v>14.137483787289</v>
      </c>
      <c r="J1907" s="3">
        <v>28.793774319065999</v>
      </c>
      <c r="K1907" s="3">
        <v>20.363164721141001</v>
      </c>
      <c r="L1907" s="3">
        <v>16.472114137483999</v>
      </c>
      <c r="M1907" s="3">
        <v>8.6900129701690005</v>
      </c>
      <c r="N1907" s="8">
        <v>11.543450064850999</v>
      </c>
    </row>
    <row r="1908" spans="3:14" ht="24" x14ac:dyDescent="0.2">
      <c r="C1908" s="90"/>
      <c r="D1908" s="87"/>
      <c r="E1908" s="1" t="s">
        <v>117</v>
      </c>
      <c r="F1908" s="2"/>
      <c r="G1908" s="59">
        <v>223</v>
      </c>
      <c r="H1908" s="71" t="str">
        <f t="shared" si="42"/>
        <v xml:space="preserve"> </v>
      </c>
      <c r="I1908" s="11">
        <v>11.659192825111999</v>
      </c>
      <c r="J1908" s="3">
        <v>29.596412556053998</v>
      </c>
      <c r="K1908" s="3">
        <v>21.52466367713</v>
      </c>
      <c r="L1908" s="3">
        <v>16.591928251121001</v>
      </c>
      <c r="M1908" s="3">
        <v>9.8654708520179994</v>
      </c>
      <c r="N1908" s="8">
        <v>10.762331838565</v>
      </c>
    </row>
    <row r="1909" spans="3:14" x14ac:dyDescent="0.2">
      <c r="C1909" s="90"/>
      <c r="D1909" s="87"/>
      <c r="E1909" s="1" t="s">
        <v>118</v>
      </c>
      <c r="F1909" s="2"/>
      <c r="G1909" s="59">
        <v>710</v>
      </c>
      <c r="H1909" s="71" t="str">
        <f t="shared" si="42"/>
        <v xml:space="preserve"> </v>
      </c>
      <c r="I1909" s="11">
        <v>11.408450704225</v>
      </c>
      <c r="J1909" s="3">
        <v>33.802816901408001</v>
      </c>
      <c r="K1909" s="3">
        <v>20.563380281690002</v>
      </c>
      <c r="L1909" s="3">
        <v>15.915492957746</v>
      </c>
      <c r="M1909" s="3">
        <v>7.1830985915490002</v>
      </c>
      <c r="N1909" s="8">
        <v>11.12676056338</v>
      </c>
    </row>
    <row r="1910" spans="3:14" x14ac:dyDescent="0.2">
      <c r="C1910" s="90"/>
      <c r="D1910" s="87"/>
      <c r="E1910" s="1" t="s">
        <v>119</v>
      </c>
      <c r="F1910" s="2"/>
      <c r="G1910" s="59">
        <v>565</v>
      </c>
      <c r="H1910" s="71" t="str">
        <f t="shared" si="42"/>
        <v xml:space="preserve"> </v>
      </c>
      <c r="I1910" s="11">
        <v>10.619469026549</v>
      </c>
      <c r="J1910" s="3">
        <v>27.433628318583999</v>
      </c>
      <c r="K1910" s="3">
        <v>19.646017699114999</v>
      </c>
      <c r="L1910" s="3">
        <v>17.522123893804999</v>
      </c>
      <c r="M1910" s="3">
        <v>11.150442477876</v>
      </c>
      <c r="N1910" s="8">
        <v>13.628318584071</v>
      </c>
    </row>
    <row r="1911" spans="3:14" x14ac:dyDescent="0.2">
      <c r="C1911" s="90"/>
      <c r="D1911" s="87"/>
      <c r="E1911" s="1" t="s">
        <v>120</v>
      </c>
      <c r="F1911" s="2"/>
      <c r="G1911" s="59">
        <v>443</v>
      </c>
      <c r="H1911" s="71" t="str">
        <f t="shared" si="42"/>
        <v xml:space="preserve"> </v>
      </c>
      <c r="I1911" s="11">
        <v>11.512415349887</v>
      </c>
      <c r="J1911" s="3">
        <v>27.313769751692998</v>
      </c>
      <c r="K1911" s="3">
        <v>20.541760722347998</v>
      </c>
      <c r="L1911" s="3">
        <v>15.124153498870999</v>
      </c>
      <c r="M1911" s="3">
        <v>10.609480812640999</v>
      </c>
      <c r="N1911" s="8">
        <v>14.898419864559999</v>
      </c>
    </row>
    <row r="1912" spans="3:14" x14ac:dyDescent="0.2">
      <c r="C1912" s="90"/>
      <c r="D1912" s="87"/>
      <c r="E1912" s="1" t="s">
        <v>121</v>
      </c>
      <c r="F1912" s="2"/>
      <c r="G1912" s="59">
        <v>977</v>
      </c>
      <c r="H1912" s="71" t="str">
        <f t="shared" si="42"/>
        <v xml:space="preserve"> </v>
      </c>
      <c r="I1912" s="11">
        <v>11.873080859774999</v>
      </c>
      <c r="J1912" s="3">
        <v>31.218014329580001</v>
      </c>
      <c r="K1912" s="3">
        <v>20.675537359263</v>
      </c>
      <c r="L1912" s="3">
        <v>16.069600818832999</v>
      </c>
      <c r="M1912" s="3">
        <v>8.3930399181169992</v>
      </c>
      <c r="N1912" s="8">
        <v>11.770726714432</v>
      </c>
    </row>
    <row r="1913" spans="3:14" x14ac:dyDescent="0.2">
      <c r="C1913" s="90"/>
      <c r="D1913" s="87"/>
      <c r="E1913" s="1" t="s">
        <v>122</v>
      </c>
      <c r="F1913" s="2"/>
      <c r="G1913" s="59">
        <v>179</v>
      </c>
      <c r="H1913" s="71" t="str">
        <f t="shared" si="42"/>
        <v xml:space="preserve"> </v>
      </c>
      <c r="I1913" s="11">
        <v>11.173184357542</v>
      </c>
      <c r="J1913" s="3">
        <v>28.491620111732001</v>
      </c>
      <c r="K1913" s="3">
        <v>21.787709497207</v>
      </c>
      <c r="L1913" s="3">
        <v>17.877094972066999</v>
      </c>
      <c r="M1913" s="3">
        <v>8.3798882681559999</v>
      </c>
      <c r="N1913" s="8">
        <v>12.290502793296</v>
      </c>
    </row>
    <row r="1914" spans="3:14" x14ac:dyDescent="0.2">
      <c r="C1914" s="90"/>
      <c r="D1914" s="87"/>
      <c r="E1914" s="1" t="s">
        <v>32</v>
      </c>
      <c r="F1914" s="2"/>
      <c r="G1914" s="59">
        <v>22</v>
      </c>
      <c r="H1914" s="71" t="str">
        <f t="shared" si="42"/>
        <v>*</v>
      </c>
      <c r="I1914" s="11">
        <v>18.181818181817999</v>
      </c>
      <c r="J1914" s="3">
        <v>36.363636363635997</v>
      </c>
      <c r="K1914" s="3">
        <v>22.727272727273</v>
      </c>
      <c r="L1914" s="3">
        <v>9.0909090909089993</v>
      </c>
      <c r="M1914" s="3">
        <v>9.0909090909089993</v>
      </c>
      <c r="N1914" s="8">
        <v>4.5454545454549997</v>
      </c>
    </row>
    <row r="1915" spans="3:14" x14ac:dyDescent="0.2">
      <c r="C1915" s="90"/>
      <c r="D1915" s="87"/>
      <c r="E1915" s="1" t="s">
        <v>22</v>
      </c>
      <c r="F1915" s="2"/>
      <c r="G1915" s="59">
        <v>13</v>
      </c>
      <c r="H1915" s="71" t="str">
        <f t="shared" si="42"/>
        <v>*</v>
      </c>
      <c r="I1915" s="11">
        <v>30.769230769231001</v>
      </c>
      <c r="J1915" s="3">
        <v>30.769230769231001</v>
      </c>
      <c r="K1915" s="3">
        <v>30.769230769231001</v>
      </c>
      <c r="L1915" s="7">
        <v>0</v>
      </c>
      <c r="M1915" s="3">
        <v>7.6923076923079998</v>
      </c>
      <c r="N1915" s="14">
        <v>0</v>
      </c>
    </row>
    <row r="1916" spans="3:14" ht="24" x14ac:dyDescent="0.2">
      <c r="C1916" s="91" t="s">
        <v>123</v>
      </c>
      <c r="D1916" s="86" t="s">
        <v>17</v>
      </c>
      <c r="E1916" s="6" t="s">
        <v>124</v>
      </c>
      <c r="F1916" s="5"/>
      <c r="G1916" s="58">
        <v>55</v>
      </c>
      <c r="H1916" s="70" t="str">
        <f t="shared" si="42"/>
        <v xml:space="preserve"> </v>
      </c>
      <c r="I1916" s="12">
        <v>10.909090909091001</v>
      </c>
      <c r="J1916" s="4">
        <v>27.272727272727</v>
      </c>
      <c r="K1916" s="4">
        <v>21.818181818182001</v>
      </c>
      <c r="L1916" s="4">
        <v>20</v>
      </c>
      <c r="M1916" s="4">
        <v>9.0909090909089993</v>
      </c>
      <c r="N1916" s="13">
        <v>10.909090909091001</v>
      </c>
    </row>
    <row r="1917" spans="3:14" ht="24" x14ac:dyDescent="0.2">
      <c r="C1917" s="92"/>
      <c r="D1917" s="87"/>
      <c r="E1917" s="1" t="s">
        <v>125</v>
      </c>
      <c r="F1917" s="2"/>
      <c r="G1917" s="59">
        <v>205</v>
      </c>
      <c r="H1917" s="71" t="str">
        <f t="shared" si="42"/>
        <v xml:space="preserve"> </v>
      </c>
      <c r="I1917" s="11">
        <v>13.658536585366001</v>
      </c>
      <c r="J1917" s="3">
        <v>31.707317073171001</v>
      </c>
      <c r="K1917" s="3">
        <v>19.024390243902001</v>
      </c>
      <c r="L1917" s="3">
        <v>14.146341463415</v>
      </c>
      <c r="M1917" s="3">
        <v>7.3170731707319998</v>
      </c>
      <c r="N1917" s="8">
        <v>14.146341463415</v>
      </c>
    </row>
    <row r="1918" spans="3:14" ht="24" x14ac:dyDescent="0.2">
      <c r="C1918" s="92"/>
      <c r="D1918" s="87"/>
      <c r="E1918" s="1" t="s">
        <v>126</v>
      </c>
      <c r="F1918" s="2"/>
      <c r="G1918" s="59">
        <v>114</v>
      </c>
      <c r="H1918" s="71" t="str">
        <f t="shared" si="42"/>
        <v xml:space="preserve"> </v>
      </c>
      <c r="I1918" s="11">
        <v>12.280701754386</v>
      </c>
      <c r="J1918" s="3">
        <v>32.456140350877</v>
      </c>
      <c r="K1918" s="3">
        <v>18.421052631578998</v>
      </c>
      <c r="L1918" s="3">
        <v>12.280701754386</v>
      </c>
      <c r="M1918" s="3">
        <v>11.403508771929999</v>
      </c>
      <c r="N1918" s="8">
        <v>13.157894736842</v>
      </c>
    </row>
    <row r="1919" spans="3:14" ht="24" x14ac:dyDescent="0.2">
      <c r="C1919" s="92"/>
      <c r="D1919" s="87"/>
      <c r="E1919" s="1" t="s">
        <v>127</v>
      </c>
      <c r="F1919" s="2"/>
      <c r="G1919" s="59">
        <v>187</v>
      </c>
      <c r="H1919" s="71" t="str">
        <f t="shared" si="42"/>
        <v xml:space="preserve"> </v>
      </c>
      <c r="I1919" s="11">
        <v>9.0909090909089993</v>
      </c>
      <c r="J1919" s="3">
        <v>34.224598930481001</v>
      </c>
      <c r="K1919" s="3">
        <v>21.925133689839999</v>
      </c>
      <c r="L1919" s="3">
        <v>10.695187165775</v>
      </c>
      <c r="M1919" s="3">
        <v>12.299465240642</v>
      </c>
      <c r="N1919" s="8">
        <v>11.764705882353001</v>
      </c>
    </row>
    <row r="1920" spans="3:14" ht="24" x14ac:dyDescent="0.2">
      <c r="C1920" s="92"/>
      <c r="D1920" s="87"/>
      <c r="E1920" s="1" t="s">
        <v>128</v>
      </c>
      <c r="F1920" s="2"/>
      <c r="G1920" s="59">
        <v>1599</v>
      </c>
      <c r="H1920" s="71" t="str">
        <f t="shared" si="42"/>
        <v xml:space="preserve"> </v>
      </c>
      <c r="I1920" s="11">
        <v>13.195747342089</v>
      </c>
      <c r="J1920" s="3">
        <v>31.332082551595001</v>
      </c>
      <c r="K1920" s="3">
        <v>19.762351469668999</v>
      </c>
      <c r="L1920" s="3">
        <v>16.823014383989999</v>
      </c>
      <c r="M1920" s="3">
        <v>8.4427767354600007</v>
      </c>
      <c r="N1920" s="8">
        <v>10.444027517198</v>
      </c>
    </row>
    <row r="1921" spans="2:14" ht="24" x14ac:dyDescent="0.2">
      <c r="C1921" s="92"/>
      <c r="D1921" s="87"/>
      <c r="E1921" s="1" t="s">
        <v>129</v>
      </c>
      <c r="F1921" s="2"/>
      <c r="G1921" s="59">
        <v>1199</v>
      </c>
      <c r="H1921" s="71" t="str">
        <f t="shared" si="42"/>
        <v xml:space="preserve"> </v>
      </c>
      <c r="I1921" s="11">
        <v>13.094245204337</v>
      </c>
      <c r="J1921" s="3">
        <v>33.194328607172999</v>
      </c>
      <c r="K1921" s="3">
        <v>18.432026688907001</v>
      </c>
      <c r="L1921" s="3">
        <v>16.180150125103999</v>
      </c>
      <c r="M1921" s="3">
        <v>7.9232693911589998</v>
      </c>
      <c r="N1921" s="8">
        <v>11.175979983318999</v>
      </c>
    </row>
    <row r="1922" spans="2:14" ht="24" x14ac:dyDescent="0.2">
      <c r="C1922" s="92"/>
      <c r="D1922" s="87"/>
      <c r="E1922" s="1" t="s">
        <v>130</v>
      </c>
      <c r="F1922" s="2"/>
      <c r="G1922" s="59">
        <v>950</v>
      </c>
      <c r="H1922" s="71" t="str">
        <f t="shared" si="42"/>
        <v xml:space="preserve"> </v>
      </c>
      <c r="I1922" s="11">
        <v>13.684210526316001</v>
      </c>
      <c r="J1922" s="3">
        <v>28.315789473683999</v>
      </c>
      <c r="K1922" s="3">
        <v>19.894736842105001</v>
      </c>
      <c r="L1922" s="3">
        <v>15.157894736842</v>
      </c>
      <c r="M1922" s="3">
        <v>10.631578947368</v>
      </c>
      <c r="N1922" s="8">
        <v>12.315789473683999</v>
      </c>
    </row>
    <row r="1923" spans="2:14" x14ac:dyDescent="0.2">
      <c r="C1923" s="92"/>
      <c r="D1923" s="87"/>
      <c r="E1923" s="1" t="s">
        <v>131</v>
      </c>
      <c r="F1923" s="2"/>
      <c r="G1923" s="59">
        <v>424</v>
      </c>
      <c r="H1923" s="71" t="str">
        <f t="shared" si="42"/>
        <v xml:space="preserve"> </v>
      </c>
      <c r="I1923" s="11">
        <v>11.084905660377</v>
      </c>
      <c r="J1923" s="3">
        <v>34.669811320755002</v>
      </c>
      <c r="K1923" s="3">
        <v>20.047169811321002</v>
      </c>
      <c r="L1923" s="3">
        <v>14.858490566038</v>
      </c>
      <c r="M1923" s="3">
        <v>8.0188679245279992</v>
      </c>
      <c r="N1923" s="8">
        <v>11.320754716981</v>
      </c>
    </row>
    <row r="1924" spans="2:14" ht="24" x14ac:dyDescent="0.2">
      <c r="C1924" s="92"/>
      <c r="D1924" s="87"/>
      <c r="E1924" s="1" t="s">
        <v>132</v>
      </c>
      <c r="F1924" s="2"/>
      <c r="G1924" s="59">
        <v>213</v>
      </c>
      <c r="H1924" s="71" t="str">
        <f t="shared" si="42"/>
        <v xml:space="preserve"> </v>
      </c>
      <c r="I1924" s="11">
        <v>16.431924882629001</v>
      </c>
      <c r="J1924" s="3">
        <v>31.924882629108001</v>
      </c>
      <c r="K1924" s="3">
        <v>14.553990610329</v>
      </c>
      <c r="L1924" s="3">
        <v>15.962441314554001</v>
      </c>
      <c r="M1924" s="3">
        <v>8.4507042253520002</v>
      </c>
      <c r="N1924" s="8">
        <v>12.676056338027999</v>
      </c>
    </row>
    <row r="1925" spans="2:14" ht="24" x14ac:dyDescent="0.2">
      <c r="C1925" s="92"/>
      <c r="D1925" s="87"/>
      <c r="E1925" s="1" t="s">
        <v>133</v>
      </c>
      <c r="F1925" s="2"/>
      <c r="G1925" s="59">
        <v>214</v>
      </c>
      <c r="H1925" s="71" t="str">
        <f t="shared" si="42"/>
        <v xml:space="preserve"> </v>
      </c>
      <c r="I1925" s="11">
        <v>14.018691588785</v>
      </c>
      <c r="J1925" s="3">
        <v>30.373831775700999</v>
      </c>
      <c r="K1925" s="3">
        <v>21.028037383177999</v>
      </c>
      <c r="L1925" s="3">
        <v>16.822429906541998</v>
      </c>
      <c r="M1925" s="3">
        <v>9.3457943925230005</v>
      </c>
      <c r="N1925" s="8">
        <v>8.4112149532709992</v>
      </c>
    </row>
    <row r="1926" spans="2:14" ht="24" x14ac:dyDescent="0.2">
      <c r="C1926" s="92"/>
      <c r="D1926" s="87"/>
      <c r="E1926" s="1" t="s">
        <v>134</v>
      </c>
      <c r="F1926" s="2"/>
      <c r="G1926" s="59">
        <v>15</v>
      </c>
      <c r="H1926" s="71" t="str">
        <f t="shared" si="42"/>
        <v>*</v>
      </c>
      <c r="I1926" s="11">
        <v>6.666666666667</v>
      </c>
      <c r="J1926" s="3">
        <v>26.666666666666998</v>
      </c>
      <c r="K1926" s="3">
        <v>20</v>
      </c>
      <c r="L1926" s="3">
        <v>13.333333333333</v>
      </c>
      <c r="M1926" s="3">
        <v>13.333333333333</v>
      </c>
      <c r="N1926" s="8">
        <v>20</v>
      </c>
    </row>
    <row r="1927" spans="2:14" ht="24" x14ac:dyDescent="0.2">
      <c r="C1927" s="92"/>
      <c r="D1927" s="87"/>
      <c r="E1927" s="1" t="s">
        <v>135</v>
      </c>
      <c r="F1927" s="2"/>
      <c r="G1927" s="59">
        <v>587</v>
      </c>
      <c r="H1927" s="71" t="str">
        <f t="shared" si="42"/>
        <v xml:space="preserve"> </v>
      </c>
      <c r="I1927" s="11">
        <v>12.265758091993</v>
      </c>
      <c r="J1927" s="3">
        <v>32.367972742760003</v>
      </c>
      <c r="K1927" s="3">
        <v>18.228279386712</v>
      </c>
      <c r="L1927" s="3">
        <v>17.376490630324</v>
      </c>
      <c r="M1927" s="3">
        <v>6.9846678023850002</v>
      </c>
      <c r="N1927" s="8">
        <v>12.776831345826</v>
      </c>
    </row>
    <row r="1928" spans="2:14" x14ac:dyDescent="0.2">
      <c r="C1928" s="92"/>
      <c r="D1928" s="87"/>
      <c r="E1928" s="1" t="s">
        <v>136</v>
      </c>
      <c r="F1928" s="2"/>
      <c r="G1928" s="59">
        <v>63</v>
      </c>
      <c r="H1928" s="71" t="str">
        <f t="shared" si="42"/>
        <v xml:space="preserve"> </v>
      </c>
      <c r="I1928" s="11">
        <v>12.698412698413</v>
      </c>
      <c r="J1928" s="3">
        <v>41.269841269841002</v>
      </c>
      <c r="K1928" s="3">
        <v>11.111111111111001</v>
      </c>
      <c r="L1928" s="3">
        <v>15.873015873016</v>
      </c>
      <c r="M1928" s="3">
        <v>9.5238095238099998</v>
      </c>
      <c r="N1928" s="8">
        <v>9.5238095238099998</v>
      </c>
    </row>
    <row r="1929" spans="2:14" x14ac:dyDescent="0.2">
      <c r="C1929" s="92"/>
      <c r="D1929" s="87"/>
      <c r="E1929" s="1" t="s">
        <v>137</v>
      </c>
      <c r="F1929" s="2"/>
      <c r="G1929" s="59">
        <v>290</v>
      </c>
      <c r="H1929" s="71" t="str">
        <f t="shared" si="42"/>
        <v xml:space="preserve"> </v>
      </c>
      <c r="I1929" s="11">
        <v>11.724137931034001</v>
      </c>
      <c r="J1929" s="3">
        <v>28.275862068965999</v>
      </c>
      <c r="K1929" s="3">
        <v>18.620689655172001</v>
      </c>
      <c r="L1929" s="3">
        <v>15.172413793103001</v>
      </c>
      <c r="M1929" s="3">
        <v>11.034482758620999</v>
      </c>
      <c r="N1929" s="8">
        <v>15.172413793103001</v>
      </c>
    </row>
    <row r="1930" spans="2:14" x14ac:dyDescent="0.2">
      <c r="C1930" s="92"/>
      <c r="D1930" s="87"/>
      <c r="E1930" s="1" t="s">
        <v>22</v>
      </c>
      <c r="F1930" s="2"/>
      <c r="G1930" s="59">
        <v>42</v>
      </c>
      <c r="H1930" s="71" t="str">
        <f t="shared" si="42"/>
        <v>*</v>
      </c>
      <c r="I1930" s="11">
        <v>7.1428571428570002</v>
      </c>
      <c r="J1930" s="3">
        <v>40.476190476189998</v>
      </c>
      <c r="K1930" s="3">
        <v>16.666666666666998</v>
      </c>
      <c r="L1930" s="3">
        <v>9.5238095238099998</v>
      </c>
      <c r="M1930" s="3">
        <v>9.5238095238099998</v>
      </c>
      <c r="N1930" s="8">
        <v>16.666666666666998</v>
      </c>
    </row>
    <row r="1931" spans="2:14" ht="24" x14ac:dyDescent="0.2">
      <c r="C1931" s="92"/>
      <c r="D1931" s="87"/>
      <c r="E1931" s="1" t="s">
        <v>138</v>
      </c>
      <c r="F1931" s="2"/>
      <c r="G1931" s="59">
        <v>246</v>
      </c>
      <c r="H1931" s="71" t="str">
        <f t="shared" si="42"/>
        <v xml:space="preserve"> </v>
      </c>
      <c r="I1931" s="11">
        <v>13.414634146340999</v>
      </c>
      <c r="J1931" s="3">
        <v>30.894308943089001</v>
      </c>
      <c r="K1931" s="3">
        <v>18.69918699187</v>
      </c>
      <c r="L1931" s="3">
        <v>15.447154471545</v>
      </c>
      <c r="M1931" s="3">
        <v>8.130081300813</v>
      </c>
      <c r="N1931" s="8">
        <v>13.414634146340999</v>
      </c>
    </row>
    <row r="1932" spans="2:14" ht="24" x14ac:dyDescent="0.2">
      <c r="C1932" s="92"/>
      <c r="D1932" s="87"/>
      <c r="E1932" s="1" t="s">
        <v>139</v>
      </c>
      <c r="F1932" s="2"/>
      <c r="G1932" s="59">
        <v>248</v>
      </c>
      <c r="H1932" s="71" t="str">
        <f t="shared" ref="H1932:H1934" si="43">IF(G1932&lt;49,"*"," ")</f>
        <v xml:space="preserve"> </v>
      </c>
      <c r="I1932" s="11">
        <v>11.290322580645</v>
      </c>
      <c r="J1932" s="3">
        <v>33.467741935484</v>
      </c>
      <c r="K1932" s="3">
        <v>19.758064516129</v>
      </c>
      <c r="L1932" s="3">
        <v>12.096774193548001</v>
      </c>
      <c r="M1932" s="3">
        <v>11.290322580645</v>
      </c>
      <c r="N1932" s="8">
        <v>12.096774193548001</v>
      </c>
    </row>
    <row r="1933" spans="2:14" ht="24" x14ac:dyDescent="0.2">
      <c r="C1933" s="92"/>
      <c r="D1933" s="87"/>
      <c r="E1933" s="1" t="s">
        <v>140</v>
      </c>
      <c r="F1933" s="2"/>
      <c r="G1933" s="59">
        <v>1582</v>
      </c>
      <c r="H1933" s="71" t="str">
        <f t="shared" si="43"/>
        <v xml:space="preserve"> </v>
      </c>
      <c r="I1933" s="11">
        <v>13.084702907712</v>
      </c>
      <c r="J1933" s="3">
        <v>31.163084702908002</v>
      </c>
      <c r="K1933" s="3">
        <v>19.469026548673</v>
      </c>
      <c r="L1933" s="3">
        <v>15.992414664981</v>
      </c>
      <c r="M1933" s="3">
        <v>8.9127686472820002</v>
      </c>
      <c r="N1933" s="8">
        <v>11.378002528445</v>
      </c>
    </row>
    <row r="1934" spans="2:14" ht="24" x14ac:dyDescent="0.2">
      <c r="C1934" s="93"/>
      <c r="D1934" s="88"/>
      <c r="E1934" s="27" t="s">
        <v>141</v>
      </c>
      <c r="F1934" s="30"/>
      <c r="G1934" s="60">
        <v>414</v>
      </c>
      <c r="H1934" s="72" t="str">
        <f t="shared" si="43"/>
        <v xml:space="preserve"> </v>
      </c>
      <c r="I1934" s="35">
        <v>15.700483091787</v>
      </c>
      <c r="J1934" s="16">
        <v>29.951690821256001</v>
      </c>
      <c r="K1934" s="16">
        <v>18.115942028986002</v>
      </c>
      <c r="L1934" s="16">
        <v>16.183574879226999</v>
      </c>
      <c r="M1934" s="16">
        <v>9.4202898550719993</v>
      </c>
      <c r="N1934" s="36">
        <v>10.628019323670999</v>
      </c>
    </row>
    <row r="1935" spans="2:14" x14ac:dyDescent="0.2">
      <c r="G1935" s="61"/>
      <c r="H1935" s="73"/>
    </row>
    <row r="1936" spans="2:14" x14ac:dyDescent="0.2">
      <c r="B1936" s="22" t="str">
        <f xml:space="preserve"> HYPERLINK("#'目次'!B21", "[15]")</f>
        <v>[15]</v>
      </c>
      <c r="C1936" s="17" t="s">
        <v>265</v>
      </c>
      <c r="G1936" s="61"/>
      <c r="H1936" s="73"/>
    </row>
    <row r="1937" spans="3:13" x14ac:dyDescent="0.2">
      <c r="G1937" s="61"/>
      <c r="H1937" s="73"/>
    </row>
    <row r="1938" spans="3:13" x14ac:dyDescent="0.2">
      <c r="G1938" s="61"/>
      <c r="H1938" s="73"/>
    </row>
    <row r="1939" spans="3:13" x14ac:dyDescent="0.2">
      <c r="C1939" s="17" t="s">
        <v>12</v>
      </c>
      <c r="G1939" s="61"/>
      <c r="H1939" s="73"/>
    </row>
    <row r="1940" spans="3:13" ht="24" x14ac:dyDescent="0.2">
      <c r="C1940" s="82"/>
      <c r="D1940" s="83"/>
      <c r="E1940" s="83"/>
      <c r="F1940" s="83"/>
      <c r="G1940" s="55" t="s">
        <v>13</v>
      </c>
      <c r="H1940" s="68"/>
      <c r="I1940" s="20" t="s">
        <v>18</v>
      </c>
      <c r="J1940" s="10" t="s">
        <v>19</v>
      </c>
      <c r="K1940" s="10" t="s">
        <v>20</v>
      </c>
      <c r="L1940" s="10" t="s">
        <v>21</v>
      </c>
      <c r="M1940" s="23" t="s">
        <v>22</v>
      </c>
    </row>
    <row r="1941" spans="3:13" x14ac:dyDescent="0.2">
      <c r="C1941" s="84"/>
      <c r="D1941" s="85"/>
      <c r="E1941" s="85"/>
      <c r="F1941" s="85"/>
      <c r="G1941" s="56"/>
      <c r="H1941" s="69"/>
      <c r="I1941" s="24"/>
      <c r="J1941" s="9"/>
      <c r="K1941" s="9"/>
      <c r="L1941" s="9"/>
      <c r="M1941" s="21"/>
    </row>
    <row r="1942" spans="3:13" x14ac:dyDescent="0.2">
      <c r="C1942" s="28"/>
      <c r="D1942" s="29"/>
      <c r="E1942" s="32" t="s">
        <v>13</v>
      </c>
      <c r="F1942" s="31"/>
      <c r="G1942" s="57">
        <v>2435</v>
      </c>
      <c r="H1942" s="66" t="str">
        <f t="shared" ref="H1942:H2005" si="44">IF(G1942&lt;49,"*"," ")</f>
        <v xml:space="preserve"> </v>
      </c>
      <c r="I1942" s="15">
        <v>14.127310061602</v>
      </c>
      <c r="J1942" s="15">
        <v>61.683778234085999</v>
      </c>
      <c r="K1942" s="15">
        <v>19.096509240246</v>
      </c>
      <c r="L1942" s="15">
        <v>4.394250513347</v>
      </c>
      <c r="M1942" s="34">
        <v>0.69815195071900005</v>
      </c>
    </row>
    <row r="1943" spans="3:13" x14ac:dyDescent="0.2">
      <c r="C1943" s="89" t="s">
        <v>16</v>
      </c>
      <c r="D1943" s="86" t="s">
        <v>17</v>
      </c>
      <c r="E1943" s="6" t="s">
        <v>18</v>
      </c>
      <c r="F1943" s="5"/>
      <c r="G1943" s="58">
        <v>344</v>
      </c>
      <c r="H1943" s="70" t="str">
        <f t="shared" si="44"/>
        <v xml:space="preserve"> </v>
      </c>
      <c r="I1943" s="12">
        <v>100</v>
      </c>
      <c r="J1943" s="25">
        <v>0</v>
      </c>
      <c r="K1943" s="25">
        <v>0</v>
      </c>
      <c r="L1943" s="25">
        <v>0</v>
      </c>
      <c r="M1943" s="33">
        <v>0</v>
      </c>
    </row>
    <row r="1944" spans="3:13" x14ac:dyDescent="0.2">
      <c r="C1944" s="90"/>
      <c r="D1944" s="87"/>
      <c r="E1944" s="1" t="s">
        <v>19</v>
      </c>
      <c r="F1944" s="2"/>
      <c r="G1944" s="59">
        <v>1502</v>
      </c>
      <c r="H1944" s="71" t="str">
        <f t="shared" si="44"/>
        <v xml:space="preserve"> </v>
      </c>
      <c r="I1944" s="26">
        <v>0</v>
      </c>
      <c r="J1944" s="3">
        <v>100</v>
      </c>
      <c r="K1944" s="7">
        <v>0</v>
      </c>
      <c r="L1944" s="7">
        <v>0</v>
      </c>
      <c r="M1944" s="14">
        <v>0</v>
      </c>
    </row>
    <row r="1945" spans="3:13" x14ac:dyDescent="0.2">
      <c r="C1945" s="90"/>
      <c r="D1945" s="87"/>
      <c r="E1945" s="1" t="s">
        <v>20</v>
      </c>
      <c r="F1945" s="2"/>
      <c r="G1945" s="59">
        <v>465</v>
      </c>
      <c r="H1945" s="71" t="str">
        <f t="shared" si="44"/>
        <v xml:space="preserve"> </v>
      </c>
      <c r="I1945" s="26">
        <v>0</v>
      </c>
      <c r="J1945" s="7">
        <v>0</v>
      </c>
      <c r="K1945" s="3">
        <v>100</v>
      </c>
      <c r="L1945" s="7">
        <v>0</v>
      </c>
      <c r="M1945" s="14">
        <v>0</v>
      </c>
    </row>
    <row r="1946" spans="3:13" x14ac:dyDescent="0.2">
      <c r="C1946" s="90"/>
      <c r="D1946" s="87"/>
      <c r="E1946" s="1" t="s">
        <v>21</v>
      </c>
      <c r="F1946" s="2"/>
      <c r="G1946" s="59">
        <v>107</v>
      </c>
      <c r="H1946" s="71" t="str">
        <f t="shared" si="44"/>
        <v xml:space="preserve"> </v>
      </c>
      <c r="I1946" s="26">
        <v>0</v>
      </c>
      <c r="J1946" s="7">
        <v>0</v>
      </c>
      <c r="K1946" s="7">
        <v>0</v>
      </c>
      <c r="L1946" s="3">
        <v>100</v>
      </c>
      <c r="M1946" s="14">
        <v>0</v>
      </c>
    </row>
    <row r="1947" spans="3:13" x14ac:dyDescent="0.2">
      <c r="C1947" s="90"/>
      <c r="D1947" s="87"/>
      <c r="E1947" s="1" t="s">
        <v>22</v>
      </c>
      <c r="F1947" s="2"/>
      <c r="G1947" s="59">
        <v>17</v>
      </c>
      <c r="H1947" s="71" t="str">
        <f t="shared" si="44"/>
        <v>*</v>
      </c>
      <c r="I1947" s="26">
        <v>0</v>
      </c>
      <c r="J1947" s="7">
        <v>0</v>
      </c>
      <c r="K1947" s="7">
        <v>0</v>
      </c>
      <c r="L1947" s="7">
        <v>0</v>
      </c>
      <c r="M1947" s="8">
        <v>100</v>
      </c>
    </row>
    <row r="1948" spans="3:13" x14ac:dyDescent="0.2">
      <c r="C1948" s="91" t="s">
        <v>23</v>
      </c>
      <c r="D1948" s="86" t="s">
        <v>17</v>
      </c>
      <c r="E1948" s="6" t="s">
        <v>24</v>
      </c>
      <c r="F1948" s="5"/>
      <c r="G1948" s="58">
        <v>383</v>
      </c>
      <c r="H1948" s="70" t="str">
        <f t="shared" si="44"/>
        <v xml:space="preserve"> </v>
      </c>
      <c r="I1948" s="12">
        <v>18.537859007832999</v>
      </c>
      <c r="J1948" s="4">
        <v>65.535248041775006</v>
      </c>
      <c r="K1948" s="4">
        <v>14.360313315927</v>
      </c>
      <c r="L1948" s="4">
        <v>1.305483028721</v>
      </c>
      <c r="M1948" s="13">
        <v>0.26109660574400001</v>
      </c>
    </row>
    <row r="1949" spans="3:13" x14ac:dyDescent="0.2">
      <c r="C1949" s="90"/>
      <c r="D1949" s="87"/>
      <c r="E1949" s="1" t="s">
        <v>25</v>
      </c>
      <c r="F1949" s="2"/>
      <c r="G1949" s="59">
        <v>333</v>
      </c>
      <c r="H1949" s="71" t="str">
        <f t="shared" si="44"/>
        <v xml:space="preserve"> </v>
      </c>
      <c r="I1949" s="11">
        <v>18.018018018018001</v>
      </c>
      <c r="J1949" s="3">
        <v>70.870870870871002</v>
      </c>
      <c r="K1949" s="3">
        <v>9.9099099099100005</v>
      </c>
      <c r="L1949" s="3">
        <v>0.90090090090099995</v>
      </c>
      <c r="M1949" s="8">
        <v>0.30030030029999999</v>
      </c>
    </row>
    <row r="1950" spans="3:13" ht="24" x14ac:dyDescent="0.2">
      <c r="C1950" s="90"/>
      <c r="D1950" s="87"/>
      <c r="E1950" s="1" t="s">
        <v>26</v>
      </c>
      <c r="F1950" s="2"/>
      <c r="G1950" s="59">
        <v>464</v>
      </c>
      <c r="H1950" s="71" t="str">
        <f t="shared" si="44"/>
        <v xml:space="preserve"> </v>
      </c>
      <c r="I1950" s="11">
        <v>17.025862068965999</v>
      </c>
      <c r="J1950" s="3">
        <v>66.163793103448</v>
      </c>
      <c r="K1950" s="3">
        <v>14.008620689655</v>
      </c>
      <c r="L1950" s="3">
        <v>2.3706896551719998</v>
      </c>
      <c r="M1950" s="8">
        <v>0.43103448275900003</v>
      </c>
    </row>
    <row r="1951" spans="3:13" ht="24" x14ac:dyDescent="0.2">
      <c r="C1951" s="90"/>
      <c r="D1951" s="87"/>
      <c r="E1951" s="1" t="s">
        <v>27</v>
      </c>
      <c r="F1951" s="2"/>
      <c r="G1951" s="59">
        <v>163</v>
      </c>
      <c r="H1951" s="71" t="str">
        <f t="shared" si="44"/>
        <v xml:space="preserve"> </v>
      </c>
      <c r="I1951" s="11">
        <v>18.404907975459999</v>
      </c>
      <c r="J1951" s="3">
        <v>68.098159509202006</v>
      </c>
      <c r="K1951" s="3">
        <v>11.656441717790999</v>
      </c>
      <c r="L1951" s="3">
        <v>1.8404907975460001</v>
      </c>
      <c r="M1951" s="14">
        <v>0</v>
      </c>
    </row>
    <row r="1952" spans="3:13" x14ac:dyDescent="0.2">
      <c r="C1952" s="90"/>
      <c r="D1952" s="87"/>
      <c r="E1952" s="1" t="s">
        <v>28</v>
      </c>
      <c r="F1952" s="2"/>
      <c r="G1952" s="59">
        <v>161</v>
      </c>
      <c r="H1952" s="71" t="str">
        <f t="shared" si="44"/>
        <v xml:space="preserve"> </v>
      </c>
      <c r="I1952" s="11">
        <v>14.285714285714</v>
      </c>
      <c r="J1952" s="3">
        <v>64.596273291925002</v>
      </c>
      <c r="K1952" s="3">
        <v>17.391304347826001</v>
      </c>
      <c r="L1952" s="3">
        <v>2.4844720496889998</v>
      </c>
      <c r="M1952" s="8">
        <v>1.242236024845</v>
      </c>
    </row>
    <row r="1953" spans="3:13" x14ac:dyDescent="0.2">
      <c r="C1953" s="90"/>
      <c r="D1953" s="87"/>
      <c r="E1953" s="1" t="s">
        <v>29</v>
      </c>
      <c r="F1953" s="2"/>
      <c r="G1953" s="59">
        <v>1174</v>
      </c>
      <c r="H1953" s="71" t="str">
        <f t="shared" si="44"/>
        <v xml:space="preserve"> </v>
      </c>
      <c r="I1953" s="11">
        <v>16.439522998295999</v>
      </c>
      <c r="J1953" s="3">
        <v>65.247018739352995</v>
      </c>
      <c r="K1953" s="3">
        <v>15.928449744463</v>
      </c>
      <c r="L1953" s="3">
        <v>2.2146507666100002</v>
      </c>
      <c r="M1953" s="8">
        <v>0.17035775127800001</v>
      </c>
    </row>
    <row r="1954" spans="3:13" x14ac:dyDescent="0.2">
      <c r="C1954" s="90"/>
      <c r="D1954" s="87"/>
      <c r="E1954" s="1" t="s">
        <v>30</v>
      </c>
      <c r="F1954" s="2"/>
      <c r="G1954" s="59">
        <v>1349</v>
      </c>
      <c r="H1954" s="71" t="str">
        <f t="shared" si="44"/>
        <v xml:space="preserve"> </v>
      </c>
      <c r="I1954" s="11">
        <v>16.308376575240999</v>
      </c>
      <c r="J1954" s="3">
        <v>64.418087472202004</v>
      </c>
      <c r="K1954" s="3">
        <v>16.234247590808</v>
      </c>
      <c r="L1954" s="3">
        <v>2.8169014084509998</v>
      </c>
      <c r="M1954" s="8">
        <v>0.22238695329899999</v>
      </c>
    </row>
    <row r="1955" spans="3:13" x14ac:dyDescent="0.2">
      <c r="C1955" s="90"/>
      <c r="D1955" s="87"/>
      <c r="E1955" s="1" t="s">
        <v>31</v>
      </c>
      <c r="F1955" s="2"/>
      <c r="G1955" s="59">
        <v>2034</v>
      </c>
      <c r="H1955" s="71" t="str">
        <f t="shared" si="44"/>
        <v xml:space="preserve"> </v>
      </c>
      <c r="I1955" s="11">
        <v>13.864306784661</v>
      </c>
      <c r="J1955" s="3">
        <v>62.389380530973</v>
      </c>
      <c r="K1955" s="3">
        <v>19.419862340216</v>
      </c>
      <c r="L1955" s="3">
        <v>4.0314650934119998</v>
      </c>
      <c r="M1955" s="8">
        <v>0.29498525073699999</v>
      </c>
    </row>
    <row r="1956" spans="3:13" x14ac:dyDescent="0.2">
      <c r="C1956" s="90"/>
      <c r="D1956" s="87"/>
      <c r="E1956" s="1" t="s">
        <v>32</v>
      </c>
      <c r="F1956" s="2"/>
      <c r="G1956" s="59">
        <v>68</v>
      </c>
      <c r="H1956" s="71" t="str">
        <f t="shared" si="44"/>
        <v xml:space="preserve"> </v>
      </c>
      <c r="I1956" s="11">
        <v>8.8235294117649996</v>
      </c>
      <c r="J1956" s="3">
        <v>60.294117647058997</v>
      </c>
      <c r="K1956" s="3">
        <v>8.8235294117649996</v>
      </c>
      <c r="L1956" s="3">
        <v>17.647058823529001</v>
      </c>
      <c r="M1956" s="8">
        <v>4.4117647058819998</v>
      </c>
    </row>
    <row r="1957" spans="3:13" x14ac:dyDescent="0.2">
      <c r="C1957" s="90"/>
      <c r="D1957" s="87"/>
      <c r="E1957" s="1" t="s">
        <v>22</v>
      </c>
      <c r="F1957" s="2"/>
      <c r="G1957" s="59">
        <v>17</v>
      </c>
      <c r="H1957" s="71" t="str">
        <f t="shared" si="44"/>
        <v>*</v>
      </c>
      <c r="I1957" s="26">
        <v>0</v>
      </c>
      <c r="J1957" s="3">
        <v>29.411764705882</v>
      </c>
      <c r="K1957" s="3">
        <v>23.529411764706001</v>
      </c>
      <c r="L1957" s="7">
        <v>0</v>
      </c>
      <c r="M1957" s="8">
        <v>47.058823529412003</v>
      </c>
    </row>
    <row r="1958" spans="3:13" x14ac:dyDescent="0.2">
      <c r="C1958" s="91" t="s">
        <v>33</v>
      </c>
      <c r="D1958" s="86" t="s">
        <v>17</v>
      </c>
      <c r="E1958" s="6" t="s">
        <v>34</v>
      </c>
      <c r="F1958" s="5"/>
      <c r="G1958" s="58">
        <v>120</v>
      </c>
      <c r="H1958" s="70" t="str">
        <f t="shared" si="44"/>
        <v xml:space="preserve"> </v>
      </c>
      <c r="I1958" s="12">
        <v>44.166666666666998</v>
      </c>
      <c r="J1958" s="4">
        <v>49.166666666666998</v>
      </c>
      <c r="K1958" s="4">
        <v>5.833333333333</v>
      </c>
      <c r="L1958" s="4">
        <v>0.83333333333299997</v>
      </c>
      <c r="M1958" s="33">
        <v>0</v>
      </c>
    </row>
    <row r="1959" spans="3:13" x14ac:dyDescent="0.2">
      <c r="C1959" s="90"/>
      <c r="D1959" s="87"/>
      <c r="E1959" s="1" t="s">
        <v>35</v>
      </c>
      <c r="F1959" s="2"/>
      <c r="G1959" s="59">
        <v>932</v>
      </c>
      <c r="H1959" s="71" t="str">
        <f t="shared" si="44"/>
        <v xml:space="preserve"> </v>
      </c>
      <c r="I1959" s="11">
        <v>18.991416309013001</v>
      </c>
      <c r="J1959" s="3">
        <v>65.665236051502006</v>
      </c>
      <c r="K1959" s="3">
        <v>12.875536480687</v>
      </c>
      <c r="L1959" s="3">
        <v>2.1459227467809998</v>
      </c>
      <c r="M1959" s="8">
        <v>0.32188841201700003</v>
      </c>
    </row>
    <row r="1960" spans="3:13" x14ac:dyDescent="0.2">
      <c r="C1960" s="90"/>
      <c r="D1960" s="87"/>
      <c r="E1960" s="1" t="s">
        <v>36</v>
      </c>
      <c r="F1960" s="2"/>
      <c r="G1960" s="59">
        <v>854</v>
      </c>
      <c r="H1960" s="71" t="str">
        <f t="shared" si="44"/>
        <v xml:space="preserve"> </v>
      </c>
      <c r="I1960" s="11">
        <v>8.7822014051519997</v>
      </c>
      <c r="J1960" s="3">
        <v>66.393442622951</v>
      </c>
      <c r="K1960" s="3">
        <v>22.248243559719</v>
      </c>
      <c r="L1960" s="3">
        <v>2.3419203747070001</v>
      </c>
      <c r="M1960" s="8">
        <v>0.23419203747100001</v>
      </c>
    </row>
    <row r="1961" spans="3:13" ht="24" x14ac:dyDescent="0.2">
      <c r="C1961" s="90"/>
      <c r="D1961" s="87"/>
      <c r="E1961" s="1" t="s">
        <v>37</v>
      </c>
      <c r="F1961" s="2"/>
      <c r="G1961" s="59">
        <v>356</v>
      </c>
      <c r="H1961" s="71" t="str">
        <f t="shared" si="44"/>
        <v xml:space="preserve"> </v>
      </c>
      <c r="I1961" s="11">
        <v>6.460674157303</v>
      </c>
      <c r="J1961" s="3">
        <v>54.775280898875998</v>
      </c>
      <c r="K1961" s="3">
        <v>30.898876404494001</v>
      </c>
      <c r="L1961" s="3">
        <v>7.5842696629209998</v>
      </c>
      <c r="M1961" s="8">
        <v>0.28089887640400002</v>
      </c>
    </row>
    <row r="1962" spans="3:13" x14ac:dyDescent="0.2">
      <c r="C1962" s="90"/>
      <c r="D1962" s="87"/>
      <c r="E1962" s="1" t="s">
        <v>38</v>
      </c>
      <c r="F1962" s="2"/>
      <c r="G1962" s="59">
        <v>157</v>
      </c>
      <c r="H1962" s="71" t="str">
        <f t="shared" si="44"/>
        <v xml:space="preserve"> </v>
      </c>
      <c r="I1962" s="11">
        <v>9.5541401273889992</v>
      </c>
      <c r="J1962" s="3">
        <v>42.038216560510001</v>
      </c>
      <c r="K1962" s="3">
        <v>23.566878980892</v>
      </c>
      <c r="L1962" s="3">
        <v>24.84076433121</v>
      </c>
      <c r="M1962" s="14">
        <v>0</v>
      </c>
    </row>
    <row r="1963" spans="3:13" x14ac:dyDescent="0.2">
      <c r="C1963" s="90"/>
      <c r="D1963" s="87"/>
      <c r="E1963" s="1" t="s">
        <v>22</v>
      </c>
      <c r="F1963" s="2"/>
      <c r="G1963" s="59">
        <v>16</v>
      </c>
      <c r="H1963" s="71" t="str">
        <f t="shared" si="44"/>
        <v>*</v>
      </c>
      <c r="I1963" s="11">
        <v>6.25</v>
      </c>
      <c r="J1963" s="3">
        <v>18.75</v>
      </c>
      <c r="K1963" s="3">
        <v>6.25</v>
      </c>
      <c r="L1963" s="7">
        <v>0</v>
      </c>
      <c r="M1963" s="8">
        <v>68.75</v>
      </c>
    </row>
    <row r="1964" spans="3:13" x14ac:dyDescent="0.2">
      <c r="C1964" s="91" t="s">
        <v>39</v>
      </c>
      <c r="D1964" s="86" t="s">
        <v>17</v>
      </c>
      <c r="E1964" s="6" t="s">
        <v>40</v>
      </c>
      <c r="F1964" s="5"/>
      <c r="G1964" s="58">
        <v>350</v>
      </c>
      <c r="H1964" s="70" t="str">
        <f t="shared" si="44"/>
        <v xml:space="preserve"> </v>
      </c>
      <c r="I1964" s="12">
        <v>24.571428571428999</v>
      </c>
      <c r="J1964" s="4">
        <v>62.857142857143003</v>
      </c>
      <c r="K1964" s="4">
        <v>10.857142857143</v>
      </c>
      <c r="L1964" s="4">
        <v>1.4285714285710001</v>
      </c>
      <c r="M1964" s="13">
        <v>0.28571428571399998</v>
      </c>
    </row>
    <row r="1965" spans="3:13" ht="24" x14ac:dyDescent="0.2">
      <c r="C1965" s="90"/>
      <c r="D1965" s="87"/>
      <c r="E1965" s="1" t="s">
        <v>41</v>
      </c>
      <c r="F1965" s="2"/>
      <c r="G1965" s="59">
        <v>1147</v>
      </c>
      <c r="H1965" s="71" t="str">
        <f t="shared" si="44"/>
        <v xml:space="preserve"> </v>
      </c>
      <c r="I1965" s="11">
        <v>13.164777680906999</v>
      </c>
      <c r="J1965" s="3">
        <v>66.608544027899001</v>
      </c>
      <c r="K1965" s="3">
        <v>17.523975588492</v>
      </c>
      <c r="L1965" s="3">
        <v>2.4411508282479999</v>
      </c>
      <c r="M1965" s="8">
        <v>0.261551874455</v>
      </c>
    </row>
    <row r="1966" spans="3:13" x14ac:dyDescent="0.2">
      <c r="C1966" s="90"/>
      <c r="D1966" s="87"/>
      <c r="E1966" s="1" t="s">
        <v>42</v>
      </c>
      <c r="F1966" s="2"/>
      <c r="G1966" s="59">
        <v>816</v>
      </c>
      <c r="H1966" s="71" t="str">
        <f t="shared" si="44"/>
        <v xml:space="preserve"> </v>
      </c>
      <c r="I1966" s="11">
        <v>10.539215686275</v>
      </c>
      <c r="J1966" s="3">
        <v>56.127450980391998</v>
      </c>
      <c r="K1966" s="3">
        <v>24.754901960784</v>
      </c>
      <c r="L1966" s="3">
        <v>8.333333333333</v>
      </c>
      <c r="M1966" s="8">
        <v>0.24509803921600001</v>
      </c>
    </row>
    <row r="1967" spans="3:13" x14ac:dyDescent="0.2">
      <c r="C1967" s="90"/>
      <c r="D1967" s="87"/>
      <c r="E1967" s="1" t="s">
        <v>43</v>
      </c>
      <c r="F1967" s="2"/>
      <c r="G1967" s="59">
        <v>78</v>
      </c>
      <c r="H1967" s="71" t="str">
        <f t="shared" si="44"/>
        <v xml:space="preserve"> </v>
      </c>
      <c r="I1967" s="11">
        <v>19.230769230768999</v>
      </c>
      <c r="J1967" s="3">
        <v>53.846153846154003</v>
      </c>
      <c r="K1967" s="3">
        <v>20.512820512821001</v>
      </c>
      <c r="L1967" s="3">
        <v>5.1282051282049999</v>
      </c>
      <c r="M1967" s="8">
        <v>1.2820512820509999</v>
      </c>
    </row>
    <row r="1968" spans="3:13" x14ac:dyDescent="0.2">
      <c r="C1968" s="90"/>
      <c r="D1968" s="87"/>
      <c r="E1968" s="1" t="s">
        <v>22</v>
      </c>
      <c r="F1968" s="2"/>
      <c r="G1968" s="59">
        <v>44</v>
      </c>
      <c r="H1968" s="71" t="str">
        <f t="shared" si="44"/>
        <v>*</v>
      </c>
      <c r="I1968" s="11">
        <v>13.636363636364001</v>
      </c>
      <c r="J1968" s="3">
        <v>40.909090909090999</v>
      </c>
      <c r="K1968" s="3">
        <v>18.181818181817999</v>
      </c>
      <c r="L1968" s="3">
        <v>4.5454545454549997</v>
      </c>
      <c r="M1968" s="8">
        <v>22.727272727273</v>
      </c>
    </row>
    <row r="1969" spans="3:13" x14ac:dyDescent="0.2">
      <c r="C1969" s="91" t="s">
        <v>44</v>
      </c>
      <c r="D1969" s="86" t="s">
        <v>17</v>
      </c>
      <c r="E1969" s="6" t="s">
        <v>45</v>
      </c>
      <c r="F1969" s="5"/>
      <c r="G1969" s="58">
        <v>1358</v>
      </c>
      <c r="H1969" s="70" t="str">
        <f t="shared" si="44"/>
        <v xml:space="preserve"> </v>
      </c>
      <c r="I1969" s="12">
        <v>18.851251840943</v>
      </c>
      <c r="J1969" s="4">
        <v>63.549337260677</v>
      </c>
      <c r="K1969" s="4">
        <v>14.138438880707</v>
      </c>
      <c r="L1969" s="4">
        <v>2.9455081001469998</v>
      </c>
      <c r="M1969" s="13">
        <v>0.51546391752599996</v>
      </c>
    </row>
    <row r="1970" spans="3:13" x14ac:dyDescent="0.2">
      <c r="C1970" s="90"/>
      <c r="D1970" s="87"/>
      <c r="E1970" s="1" t="s">
        <v>46</v>
      </c>
      <c r="F1970" s="2"/>
      <c r="G1970" s="59">
        <v>735</v>
      </c>
      <c r="H1970" s="71" t="str">
        <f t="shared" si="44"/>
        <v xml:space="preserve"> </v>
      </c>
      <c r="I1970" s="11">
        <v>8.8435374149660007</v>
      </c>
      <c r="J1970" s="3">
        <v>62.993197278912</v>
      </c>
      <c r="K1970" s="3">
        <v>24.081632653061</v>
      </c>
      <c r="L1970" s="3">
        <v>3.2653061224490001</v>
      </c>
      <c r="M1970" s="8">
        <v>0.816326530612</v>
      </c>
    </row>
    <row r="1971" spans="3:13" x14ac:dyDescent="0.2">
      <c r="C1971" s="90"/>
      <c r="D1971" s="87"/>
      <c r="E1971" s="1" t="s">
        <v>47</v>
      </c>
      <c r="F1971" s="2"/>
      <c r="G1971" s="59">
        <v>177</v>
      </c>
      <c r="H1971" s="71" t="str">
        <f t="shared" si="44"/>
        <v xml:space="preserve"> </v>
      </c>
      <c r="I1971" s="11">
        <v>6.2146892655370003</v>
      </c>
      <c r="J1971" s="3">
        <v>53.672316384181002</v>
      </c>
      <c r="K1971" s="3">
        <v>32.768361581920999</v>
      </c>
      <c r="L1971" s="3">
        <v>6.2146892655370003</v>
      </c>
      <c r="M1971" s="8">
        <v>1.129943502825</v>
      </c>
    </row>
    <row r="1972" spans="3:13" x14ac:dyDescent="0.2">
      <c r="C1972" s="90"/>
      <c r="D1972" s="87"/>
      <c r="E1972" s="1" t="s">
        <v>48</v>
      </c>
      <c r="F1972" s="2"/>
      <c r="G1972" s="59">
        <v>128</v>
      </c>
      <c r="H1972" s="71" t="str">
        <f t="shared" si="44"/>
        <v xml:space="preserve"> </v>
      </c>
      <c r="I1972" s="11">
        <v>6.25</v>
      </c>
      <c r="J1972" s="3">
        <v>45.3125</v>
      </c>
      <c r="K1972" s="3">
        <v>23.4375</v>
      </c>
      <c r="L1972" s="3">
        <v>23.4375</v>
      </c>
      <c r="M1972" s="8">
        <v>1.5625</v>
      </c>
    </row>
    <row r="1973" spans="3:13" x14ac:dyDescent="0.2">
      <c r="C1973" s="90"/>
      <c r="D1973" s="87"/>
      <c r="E1973" s="1" t="s">
        <v>22</v>
      </c>
      <c r="F1973" s="2"/>
      <c r="G1973" s="59">
        <v>37</v>
      </c>
      <c r="H1973" s="71" t="str">
        <f t="shared" si="44"/>
        <v>*</v>
      </c>
      <c r="I1973" s="11">
        <v>10.810810810811001</v>
      </c>
      <c r="J1973" s="3">
        <v>62.162162162161998</v>
      </c>
      <c r="K1973" s="3">
        <v>21.621621621622001</v>
      </c>
      <c r="L1973" s="3">
        <v>5.4054054054050003</v>
      </c>
      <c r="M1973" s="14">
        <v>0</v>
      </c>
    </row>
    <row r="1974" spans="3:13" ht="24" x14ac:dyDescent="0.2">
      <c r="C1974" s="91" t="s">
        <v>49</v>
      </c>
      <c r="D1974" s="86" t="s">
        <v>17</v>
      </c>
      <c r="E1974" s="6" t="s">
        <v>50</v>
      </c>
      <c r="F1974" s="5"/>
      <c r="G1974" s="58">
        <v>141</v>
      </c>
      <c r="H1974" s="70" t="str">
        <f t="shared" si="44"/>
        <v xml:space="preserve"> </v>
      </c>
      <c r="I1974" s="12">
        <v>28.368794326241002</v>
      </c>
      <c r="J1974" s="4">
        <v>60.283687943262002</v>
      </c>
      <c r="K1974" s="4">
        <v>9.2198581560279997</v>
      </c>
      <c r="L1974" s="4">
        <v>1.4184397163119999</v>
      </c>
      <c r="M1974" s="13">
        <v>0.70921985815599997</v>
      </c>
    </row>
    <row r="1975" spans="3:13" ht="36" x14ac:dyDescent="0.2">
      <c r="C1975" s="90"/>
      <c r="D1975" s="87"/>
      <c r="E1975" s="1" t="s">
        <v>51</v>
      </c>
      <c r="F1975" s="2"/>
      <c r="G1975" s="59">
        <v>349</v>
      </c>
      <c r="H1975" s="71" t="str">
        <f t="shared" si="44"/>
        <v xml:space="preserve"> </v>
      </c>
      <c r="I1975" s="11">
        <v>21.776504297993998</v>
      </c>
      <c r="J1975" s="3">
        <v>64.469914040115</v>
      </c>
      <c r="K1975" s="3">
        <v>11.174785100287</v>
      </c>
      <c r="L1975" s="3">
        <v>2.292263610315</v>
      </c>
      <c r="M1975" s="8">
        <v>0.28653295128900003</v>
      </c>
    </row>
    <row r="1976" spans="3:13" ht="48" x14ac:dyDescent="0.2">
      <c r="C1976" s="90"/>
      <c r="D1976" s="87"/>
      <c r="E1976" s="1" t="s">
        <v>52</v>
      </c>
      <c r="F1976" s="2"/>
      <c r="G1976" s="59">
        <v>1860</v>
      </c>
      <c r="H1976" s="71" t="str">
        <f t="shared" si="44"/>
        <v xml:space="preserve"> </v>
      </c>
      <c r="I1976" s="11">
        <v>15.161290322580999</v>
      </c>
      <c r="J1976" s="3">
        <v>62.258064516128997</v>
      </c>
      <c r="K1976" s="3">
        <v>18.870967741935001</v>
      </c>
      <c r="L1976" s="3">
        <v>3.2795698924729999</v>
      </c>
      <c r="M1976" s="8">
        <v>0.43010752688199999</v>
      </c>
    </row>
    <row r="1977" spans="3:13" ht="24" x14ac:dyDescent="0.2">
      <c r="C1977" s="90"/>
      <c r="D1977" s="87"/>
      <c r="E1977" s="1" t="s">
        <v>53</v>
      </c>
      <c r="F1977" s="2"/>
      <c r="G1977" s="59">
        <v>719</v>
      </c>
      <c r="H1977" s="71" t="str">
        <f t="shared" si="44"/>
        <v xml:space="preserve"> </v>
      </c>
      <c r="I1977" s="11">
        <v>19.054242002782001</v>
      </c>
      <c r="J1977" s="3">
        <v>60.917941585534997</v>
      </c>
      <c r="K1977" s="3">
        <v>16.272600834492</v>
      </c>
      <c r="L1977" s="3">
        <v>3.3379694019469999</v>
      </c>
      <c r="M1977" s="8">
        <v>0.41724617524300001</v>
      </c>
    </row>
    <row r="1978" spans="3:13" ht="48" x14ac:dyDescent="0.2">
      <c r="C1978" s="90"/>
      <c r="D1978" s="87"/>
      <c r="E1978" s="1" t="s">
        <v>54</v>
      </c>
      <c r="F1978" s="2"/>
      <c r="G1978" s="59">
        <v>404</v>
      </c>
      <c r="H1978" s="71" t="str">
        <f t="shared" si="44"/>
        <v xml:space="preserve"> </v>
      </c>
      <c r="I1978" s="11">
        <v>19.306930693068999</v>
      </c>
      <c r="J1978" s="3">
        <v>61.881188118811998</v>
      </c>
      <c r="K1978" s="3">
        <v>15.346534653465</v>
      </c>
      <c r="L1978" s="3">
        <v>2.970297029703</v>
      </c>
      <c r="M1978" s="8">
        <v>0.49504950495</v>
      </c>
    </row>
    <row r="1979" spans="3:13" ht="36" x14ac:dyDescent="0.2">
      <c r="C1979" s="90"/>
      <c r="D1979" s="87"/>
      <c r="E1979" s="1" t="s">
        <v>55</v>
      </c>
      <c r="F1979" s="2"/>
      <c r="G1979" s="59">
        <v>41</v>
      </c>
      <c r="H1979" s="71" t="str">
        <f t="shared" si="44"/>
        <v>*</v>
      </c>
      <c r="I1979" s="11">
        <v>26.829268292683</v>
      </c>
      <c r="J1979" s="3">
        <v>56.097560975610001</v>
      </c>
      <c r="K1979" s="3">
        <v>9.7560975609760003</v>
      </c>
      <c r="L1979" s="3">
        <v>4.8780487804880002</v>
      </c>
      <c r="M1979" s="8">
        <v>2.4390243902440001</v>
      </c>
    </row>
    <row r="1980" spans="3:13" ht="36" x14ac:dyDescent="0.2">
      <c r="C1980" s="90"/>
      <c r="D1980" s="87"/>
      <c r="E1980" s="1" t="s">
        <v>56</v>
      </c>
      <c r="F1980" s="2"/>
      <c r="G1980" s="59">
        <v>168</v>
      </c>
      <c r="H1980" s="71" t="str">
        <f t="shared" si="44"/>
        <v xml:space="preserve"> </v>
      </c>
      <c r="I1980" s="11">
        <v>22.619047619048001</v>
      </c>
      <c r="J1980" s="3">
        <v>59.523809523810002</v>
      </c>
      <c r="K1980" s="3">
        <v>13.095238095238001</v>
      </c>
      <c r="L1980" s="3">
        <v>4.166666666667</v>
      </c>
      <c r="M1980" s="8">
        <v>0.59523809523799998</v>
      </c>
    </row>
    <row r="1981" spans="3:13" ht="36" x14ac:dyDescent="0.2">
      <c r="C1981" s="90"/>
      <c r="D1981" s="87"/>
      <c r="E1981" s="1" t="s">
        <v>57</v>
      </c>
      <c r="F1981" s="2"/>
      <c r="G1981" s="59">
        <v>146</v>
      </c>
      <c r="H1981" s="71" t="str">
        <f t="shared" si="44"/>
        <v xml:space="preserve"> </v>
      </c>
      <c r="I1981" s="11">
        <v>24.657534246575</v>
      </c>
      <c r="J1981" s="3">
        <v>58.219178082192002</v>
      </c>
      <c r="K1981" s="3">
        <v>12.328767123287999</v>
      </c>
      <c r="L1981" s="3">
        <v>3.4246575342469998</v>
      </c>
      <c r="M1981" s="8">
        <v>1.369863013699</v>
      </c>
    </row>
    <row r="1982" spans="3:13" x14ac:dyDescent="0.2">
      <c r="C1982" s="90"/>
      <c r="D1982" s="87"/>
      <c r="E1982" s="1" t="s">
        <v>58</v>
      </c>
      <c r="F1982" s="2"/>
      <c r="G1982" s="59">
        <v>364</v>
      </c>
      <c r="H1982" s="71" t="str">
        <f t="shared" si="44"/>
        <v xml:space="preserve"> </v>
      </c>
      <c r="I1982" s="11">
        <v>8.7912087912089998</v>
      </c>
      <c r="J1982" s="3">
        <v>60.714285714286</v>
      </c>
      <c r="K1982" s="3">
        <v>19.780219780220001</v>
      </c>
      <c r="L1982" s="3">
        <v>8.5164835164839996</v>
      </c>
      <c r="M1982" s="8">
        <v>2.1978021978019999</v>
      </c>
    </row>
    <row r="1983" spans="3:13" x14ac:dyDescent="0.2">
      <c r="C1983" s="90"/>
      <c r="D1983" s="87"/>
      <c r="E1983" s="1" t="s">
        <v>22</v>
      </c>
      <c r="F1983" s="2"/>
      <c r="G1983" s="59">
        <v>134</v>
      </c>
      <c r="H1983" s="71" t="str">
        <f t="shared" si="44"/>
        <v xml:space="preserve"> </v>
      </c>
      <c r="I1983" s="11">
        <v>14.179104477612</v>
      </c>
      <c r="J1983" s="3">
        <v>55.970149253731002</v>
      </c>
      <c r="K1983" s="3">
        <v>24.626865671642001</v>
      </c>
      <c r="L1983" s="3">
        <v>5.2238805970150004</v>
      </c>
      <c r="M1983" s="14">
        <v>0</v>
      </c>
    </row>
    <row r="1984" spans="3:13" ht="24" x14ac:dyDescent="0.2">
      <c r="C1984" s="90"/>
      <c r="D1984" s="87"/>
      <c r="E1984" s="1" t="s">
        <v>59</v>
      </c>
      <c r="F1984" s="2"/>
      <c r="G1984" s="59">
        <v>1920</v>
      </c>
      <c r="H1984" s="71" t="str">
        <f t="shared" si="44"/>
        <v xml:space="preserve"> </v>
      </c>
      <c r="I1984" s="11">
        <v>15.208333333333</v>
      </c>
      <c r="J1984" s="3">
        <v>62.1875</v>
      </c>
      <c r="K1984" s="3">
        <v>18.645833333333002</v>
      </c>
      <c r="L1984" s="3">
        <v>3.489583333333</v>
      </c>
      <c r="M1984" s="8">
        <v>0.46875</v>
      </c>
    </row>
    <row r="1985" spans="3:13" ht="24" x14ac:dyDescent="0.2">
      <c r="C1985" s="90"/>
      <c r="D1985" s="87"/>
      <c r="E1985" s="1" t="s">
        <v>60</v>
      </c>
      <c r="F1985" s="2"/>
      <c r="G1985" s="59">
        <v>479</v>
      </c>
      <c r="H1985" s="71" t="str">
        <f t="shared" si="44"/>
        <v xml:space="preserve"> </v>
      </c>
      <c r="I1985" s="11">
        <v>19.832985386221001</v>
      </c>
      <c r="J1985" s="3">
        <v>61.169102296451001</v>
      </c>
      <c r="K1985" s="3">
        <v>15.031315240084</v>
      </c>
      <c r="L1985" s="3">
        <v>3.3402922755739999</v>
      </c>
      <c r="M1985" s="8">
        <v>0.62630480167000002</v>
      </c>
    </row>
    <row r="1986" spans="3:13" ht="24" x14ac:dyDescent="0.2">
      <c r="C1986" s="91" t="s">
        <v>61</v>
      </c>
      <c r="D1986" s="86" t="s">
        <v>17</v>
      </c>
      <c r="E1986" s="6" t="s">
        <v>62</v>
      </c>
      <c r="F1986" s="5"/>
      <c r="G1986" s="58">
        <v>354</v>
      </c>
      <c r="H1986" s="70" t="str">
        <f t="shared" si="44"/>
        <v xml:space="preserve"> </v>
      </c>
      <c r="I1986" s="12">
        <v>23.16384180791</v>
      </c>
      <c r="J1986" s="4">
        <v>62.429378531072999</v>
      </c>
      <c r="K1986" s="4">
        <v>11.299435028249</v>
      </c>
      <c r="L1986" s="4">
        <v>2.542372881356</v>
      </c>
      <c r="M1986" s="13">
        <v>0.56497175141199996</v>
      </c>
    </row>
    <row r="1987" spans="3:13" ht="24" x14ac:dyDescent="0.2">
      <c r="C1987" s="90"/>
      <c r="D1987" s="87"/>
      <c r="E1987" s="1" t="s">
        <v>63</v>
      </c>
      <c r="F1987" s="2"/>
      <c r="G1987" s="59">
        <v>645</v>
      </c>
      <c r="H1987" s="71" t="str">
        <f t="shared" si="44"/>
        <v xml:space="preserve"> </v>
      </c>
      <c r="I1987" s="11">
        <v>17.829457364341</v>
      </c>
      <c r="J1987" s="3">
        <v>65.891472868216994</v>
      </c>
      <c r="K1987" s="3">
        <v>14.418604651162999</v>
      </c>
      <c r="L1987" s="3">
        <v>1.550387596899</v>
      </c>
      <c r="M1987" s="8">
        <v>0.31007751938</v>
      </c>
    </row>
    <row r="1988" spans="3:13" ht="36" x14ac:dyDescent="0.2">
      <c r="C1988" s="90"/>
      <c r="D1988" s="87"/>
      <c r="E1988" s="1" t="s">
        <v>64</v>
      </c>
      <c r="F1988" s="2"/>
      <c r="G1988" s="59">
        <v>166</v>
      </c>
      <c r="H1988" s="71" t="str">
        <f t="shared" si="44"/>
        <v xml:space="preserve"> </v>
      </c>
      <c r="I1988" s="11">
        <v>21.686746987951999</v>
      </c>
      <c r="J1988" s="3">
        <v>56.626506024096003</v>
      </c>
      <c r="K1988" s="3">
        <v>17.469879518071998</v>
      </c>
      <c r="L1988" s="3">
        <v>4.2168674698800004</v>
      </c>
      <c r="M1988" s="14">
        <v>0</v>
      </c>
    </row>
    <row r="1989" spans="3:13" ht="36" x14ac:dyDescent="0.2">
      <c r="C1989" s="90"/>
      <c r="D1989" s="87"/>
      <c r="E1989" s="1" t="s">
        <v>65</v>
      </c>
      <c r="F1989" s="2"/>
      <c r="G1989" s="59">
        <v>110</v>
      </c>
      <c r="H1989" s="71" t="str">
        <f t="shared" si="44"/>
        <v xml:space="preserve"> </v>
      </c>
      <c r="I1989" s="11">
        <v>25.454545454544999</v>
      </c>
      <c r="J1989" s="3">
        <v>63.636363636364003</v>
      </c>
      <c r="K1989" s="3">
        <v>9.0909090909089993</v>
      </c>
      <c r="L1989" s="3">
        <v>1.818181818182</v>
      </c>
      <c r="M1989" s="14">
        <v>0</v>
      </c>
    </row>
    <row r="1990" spans="3:13" ht="36" x14ac:dyDescent="0.2">
      <c r="C1990" s="90"/>
      <c r="D1990" s="87"/>
      <c r="E1990" s="1" t="s">
        <v>66</v>
      </c>
      <c r="F1990" s="2"/>
      <c r="G1990" s="59">
        <v>239</v>
      </c>
      <c r="H1990" s="71" t="str">
        <f t="shared" si="44"/>
        <v xml:space="preserve"> </v>
      </c>
      <c r="I1990" s="11">
        <v>18.410041841003999</v>
      </c>
      <c r="J1990" s="3">
        <v>64.853556485355995</v>
      </c>
      <c r="K1990" s="3">
        <v>14.225941422594</v>
      </c>
      <c r="L1990" s="3">
        <v>2.092050209205</v>
      </c>
      <c r="M1990" s="8">
        <v>0.418410041841</v>
      </c>
    </row>
    <row r="1991" spans="3:13" ht="24" x14ac:dyDescent="0.2">
      <c r="C1991" s="90"/>
      <c r="D1991" s="87"/>
      <c r="E1991" s="1" t="s">
        <v>67</v>
      </c>
      <c r="F1991" s="2"/>
      <c r="G1991" s="59">
        <v>143</v>
      </c>
      <c r="H1991" s="71" t="str">
        <f t="shared" si="44"/>
        <v xml:space="preserve"> </v>
      </c>
      <c r="I1991" s="11">
        <v>21.678321678322</v>
      </c>
      <c r="J1991" s="3">
        <v>64.335664335664006</v>
      </c>
      <c r="K1991" s="3">
        <v>11.188811188811</v>
      </c>
      <c r="L1991" s="3">
        <v>2.797202797203</v>
      </c>
      <c r="M1991" s="14">
        <v>0</v>
      </c>
    </row>
    <row r="1992" spans="3:13" ht="24" x14ac:dyDescent="0.2">
      <c r="C1992" s="90"/>
      <c r="D1992" s="87"/>
      <c r="E1992" s="1" t="s">
        <v>68</v>
      </c>
      <c r="F1992" s="2"/>
      <c r="G1992" s="59">
        <v>56</v>
      </c>
      <c r="H1992" s="71" t="str">
        <f t="shared" si="44"/>
        <v xml:space="preserve"> </v>
      </c>
      <c r="I1992" s="11">
        <v>19.642857142857</v>
      </c>
      <c r="J1992" s="3">
        <v>58.928571428570997</v>
      </c>
      <c r="K1992" s="3">
        <v>17.857142857143</v>
      </c>
      <c r="L1992" s="3">
        <v>3.5714285714290002</v>
      </c>
      <c r="M1992" s="14">
        <v>0</v>
      </c>
    </row>
    <row r="1993" spans="3:13" ht="24" x14ac:dyDescent="0.2">
      <c r="C1993" s="90"/>
      <c r="D1993" s="87"/>
      <c r="E1993" s="1" t="s">
        <v>69</v>
      </c>
      <c r="F1993" s="2"/>
      <c r="G1993" s="59">
        <v>51</v>
      </c>
      <c r="H1993" s="71" t="str">
        <f t="shared" si="44"/>
        <v xml:space="preserve"> </v>
      </c>
      <c r="I1993" s="11">
        <v>21.568627450979999</v>
      </c>
      <c r="J1993" s="3">
        <v>64.705882352941003</v>
      </c>
      <c r="K1993" s="3">
        <v>11.764705882353001</v>
      </c>
      <c r="L1993" s="3">
        <v>1.9607843137250001</v>
      </c>
      <c r="M1993" s="14">
        <v>0</v>
      </c>
    </row>
    <row r="1994" spans="3:13" ht="24" x14ac:dyDescent="0.2">
      <c r="C1994" s="90"/>
      <c r="D1994" s="87"/>
      <c r="E1994" s="1" t="s">
        <v>70</v>
      </c>
      <c r="F1994" s="2"/>
      <c r="G1994" s="59">
        <v>312</v>
      </c>
      <c r="H1994" s="71" t="str">
        <f t="shared" si="44"/>
        <v xml:space="preserve"> </v>
      </c>
      <c r="I1994" s="11">
        <v>16.025641025641001</v>
      </c>
      <c r="J1994" s="3">
        <v>66.987179487179006</v>
      </c>
      <c r="K1994" s="3">
        <v>14.102564102563999</v>
      </c>
      <c r="L1994" s="3">
        <v>2.564102564103</v>
      </c>
      <c r="M1994" s="8">
        <v>0.32051282051300001</v>
      </c>
    </row>
    <row r="1995" spans="3:13" x14ac:dyDescent="0.2">
      <c r="C1995" s="90"/>
      <c r="D1995" s="87"/>
      <c r="E1995" s="1" t="s">
        <v>32</v>
      </c>
      <c r="F1995" s="2"/>
      <c r="G1995" s="59">
        <v>51</v>
      </c>
      <c r="H1995" s="71" t="str">
        <f t="shared" si="44"/>
        <v xml:space="preserve"> </v>
      </c>
      <c r="I1995" s="11">
        <v>21.568627450979999</v>
      </c>
      <c r="J1995" s="3">
        <v>54.901960784313999</v>
      </c>
      <c r="K1995" s="3">
        <v>21.568627450979999</v>
      </c>
      <c r="L1995" s="7">
        <v>0</v>
      </c>
      <c r="M1995" s="8">
        <v>1.9607843137250001</v>
      </c>
    </row>
    <row r="1996" spans="3:13" ht="24" x14ac:dyDescent="0.2">
      <c r="C1996" s="90"/>
      <c r="D1996" s="87"/>
      <c r="E1996" s="1" t="s">
        <v>71</v>
      </c>
      <c r="F1996" s="2"/>
      <c r="G1996" s="59">
        <v>1237</v>
      </c>
      <c r="H1996" s="71" t="str">
        <f t="shared" si="44"/>
        <v xml:space="preserve"> </v>
      </c>
      <c r="I1996" s="11">
        <v>17.704122877930001</v>
      </c>
      <c r="J1996" s="3">
        <v>64.268391269199995</v>
      </c>
      <c r="K1996" s="3">
        <v>15.278900565884999</v>
      </c>
      <c r="L1996" s="3">
        <v>2.5060630557799999</v>
      </c>
      <c r="M1996" s="8">
        <v>0.24252223120499999</v>
      </c>
    </row>
    <row r="1997" spans="3:13" ht="24" x14ac:dyDescent="0.2">
      <c r="C1997" s="90"/>
      <c r="D1997" s="87"/>
      <c r="E1997" s="1" t="s">
        <v>72</v>
      </c>
      <c r="F1997" s="2"/>
      <c r="G1997" s="59">
        <v>1015</v>
      </c>
      <c r="H1997" s="71" t="str">
        <f t="shared" si="44"/>
        <v xml:space="preserve"> </v>
      </c>
      <c r="I1997" s="11">
        <v>11.625615763547</v>
      </c>
      <c r="J1997" s="3">
        <v>59.211822660099003</v>
      </c>
      <c r="K1997" s="3">
        <v>21.871921182266</v>
      </c>
      <c r="L1997" s="3">
        <v>6.2068965517240002</v>
      </c>
      <c r="M1997" s="8">
        <v>1.0837438423650001</v>
      </c>
    </row>
    <row r="1998" spans="3:13" x14ac:dyDescent="0.2">
      <c r="C1998" s="90"/>
      <c r="D1998" s="87"/>
      <c r="E1998" s="1" t="s">
        <v>22</v>
      </c>
      <c r="F1998" s="2"/>
      <c r="G1998" s="59">
        <v>183</v>
      </c>
      <c r="H1998" s="71" t="str">
        <f t="shared" si="44"/>
        <v xml:space="preserve"> </v>
      </c>
      <c r="I1998" s="11">
        <v>3.8251366120219998</v>
      </c>
      <c r="J1998" s="3">
        <v>57.923497267759998</v>
      </c>
      <c r="K1998" s="3">
        <v>29.508196721310998</v>
      </c>
      <c r="L1998" s="3">
        <v>7.1038251366120004</v>
      </c>
      <c r="M1998" s="8">
        <v>1.6393442622950001</v>
      </c>
    </row>
    <row r="1999" spans="3:13" x14ac:dyDescent="0.2">
      <c r="C1999" s="91" t="s">
        <v>73</v>
      </c>
      <c r="D1999" s="86" t="s">
        <v>17</v>
      </c>
      <c r="E1999" s="6" t="s">
        <v>74</v>
      </c>
      <c r="F1999" s="5"/>
      <c r="G1999" s="58">
        <v>247</v>
      </c>
      <c r="H1999" s="70" t="str">
        <f t="shared" si="44"/>
        <v xml:space="preserve"> </v>
      </c>
      <c r="I1999" s="12">
        <v>19.838056680162001</v>
      </c>
      <c r="J1999" s="4">
        <v>60.728744939271003</v>
      </c>
      <c r="K1999" s="4">
        <v>16.194331983805998</v>
      </c>
      <c r="L1999" s="4">
        <v>2.834008097166</v>
      </c>
      <c r="M1999" s="13">
        <v>0.40485829959500003</v>
      </c>
    </row>
    <row r="2000" spans="3:13" x14ac:dyDescent="0.2">
      <c r="C2000" s="90"/>
      <c r="D2000" s="87"/>
      <c r="E2000" s="1" t="s">
        <v>75</v>
      </c>
      <c r="F2000" s="2"/>
      <c r="G2000" s="59">
        <v>531</v>
      </c>
      <c r="H2000" s="71" t="str">
        <f t="shared" si="44"/>
        <v xml:space="preserve"> </v>
      </c>
      <c r="I2000" s="11">
        <v>15.254237288136</v>
      </c>
      <c r="J2000" s="3">
        <v>66.666666666666998</v>
      </c>
      <c r="K2000" s="3">
        <v>14.689265536722999</v>
      </c>
      <c r="L2000" s="3">
        <v>2.8248587570620001</v>
      </c>
      <c r="M2000" s="8">
        <v>0.56497175141199996</v>
      </c>
    </row>
    <row r="2001" spans="3:13" x14ac:dyDescent="0.2">
      <c r="C2001" s="90"/>
      <c r="D2001" s="87"/>
      <c r="E2001" s="1" t="s">
        <v>76</v>
      </c>
      <c r="F2001" s="2"/>
      <c r="G2001" s="59">
        <v>58</v>
      </c>
      <c r="H2001" s="71" t="str">
        <f t="shared" si="44"/>
        <v xml:space="preserve"> </v>
      </c>
      <c r="I2001" s="11">
        <v>15.517241379310001</v>
      </c>
      <c r="J2001" s="3">
        <v>75.862068965516997</v>
      </c>
      <c r="K2001" s="3">
        <v>8.6206896551720007</v>
      </c>
      <c r="L2001" s="7">
        <v>0</v>
      </c>
      <c r="M2001" s="14">
        <v>0</v>
      </c>
    </row>
    <row r="2002" spans="3:13" x14ac:dyDescent="0.2">
      <c r="C2002" s="90"/>
      <c r="D2002" s="87"/>
      <c r="E2002" s="1" t="s">
        <v>77</v>
      </c>
      <c r="F2002" s="2"/>
      <c r="G2002" s="59">
        <v>400</v>
      </c>
      <c r="H2002" s="71" t="str">
        <f t="shared" si="44"/>
        <v xml:space="preserve"> </v>
      </c>
      <c r="I2002" s="11">
        <v>18.5</v>
      </c>
      <c r="J2002" s="3">
        <v>67.25</v>
      </c>
      <c r="K2002" s="3">
        <v>12</v>
      </c>
      <c r="L2002" s="3">
        <v>2.25</v>
      </c>
      <c r="M2002" s="14">
        <v>0</v>
      </c>
    </row>
    <row r="2003" spans="3:13" ht="24" x14ac:dyDescent="0.2">
      <c r="C2003" s="90"/>
      <c r="D2003" s="87"/>
      <c r="E2003" s="1" t="s">
        <v>78</v>
      </c>
      <c r="F2003" s="2"/>
      <c r="G2003" s="59">
        <v>422</v>
      </c>
      <c r="H2003" s="71" t="str">
        <f t="shared" si="44"/>
        <v xml:space="preserve"> </v>
      </c>
      <c r="I2003" s="11">
        <v>18.009478672985999</v>
      </c>
      <c r="J2003" s="3">
        <v>66.350710900473999</v>
      </c>
      <c r="K2003" s="3">
        <v>13.507109004739</v>
      </c>
      <c r="L2003" s="3">
        <v>1.895734597156</v>
      </c>
      <c r="M2003" s="8">
        <v>0.23696682464499999</v>
      </c>
    </row>
    <row r="2004" spans="3:13" ht="24" x14ac:dyDescent="0.2">
      <c r="C2004" s="90"/>
      <c r="D2004" s="87"/>
      <c r="E2004" s="1" t="s">
        <v>79</v>
      </c>
      <c r="F2004" s="2"/>
      <c r="G2004" s="59">
        <v>102</v>
      </c>
      <c r="H2004" s="71" t="str">
        <f t="shared" si="44"/>
        <v xml:space="preserve"> </v>
      </c>
      <c r="I2004" s="11">
        <v>28.431372549020001</v>
      </c>
      <c r="J2004" s="3">
        <v>52.941176470587997</v>
      </c>
      <c r="K2004" s="3">
        <v>13.725490196078001</v>
      </c>
      <c r="L2004" s="3">
        <v>3.9215686274510002</v>
      </c>
      <c r="M2004" s="8">
        <v>0.98039215686299996</v>
      </c>
    </row>
    <row r="2005" spans="3:13" ht="24" x14ac:dyDescent="0.2">
      <c r="C2005" s="90"/>
      <c r="D2005" s="87"/>
      <c r="E2005" s="1" t="s">
        <v>80</v>
      </c>
      <c r="F2005" s="2"/>
      <c r="G2005" s="59">
        <v>44</v>
      </c>
      <c r="H2005" s="71" t="str">
        <f t="shared" si="44"/>
        <v>*</v>
      </c>
      <c r="I2005" s="11">
        <v>22.727272727273</v>
      </c>
      <c r="J2005" s="3">
        <v>65.909090909091006</v>
      </c>
      <c r="K2005" s="3">
        <v>9.0909090909089993</v>
      </c>
      <c r="L2005" s="3">
        <v>2.2727272727269998</v>
      </c>
      <c r="M2005" s="14">
        <v>0</v>
      </c>
    </row>
    <row r="2006" spans="3:13" ht="24" x14ac:dyDescent="0.2">
      <c r="C2006" s="90"/>
      <c r="D2006" s="87"/>
      <c r="E2006" s="1" t="s">
        <v>81</v>
      </c>
      <c r="F2006" s="2"/>
      <c r="G2006" s="59">
        <v>99</v>
      </c>
      <c r="H2006" s="71" t="str">
        <f t="shared" ref="H2006:H2069" si="45">IF(G2006&lt;49,"*"," ")</f>
        <v xml:space="preserve"> </v>
      </c>
      <c r="I2006" s="11">
        <v>20.202020202020002</v>
      </c>
      <c r="J2006" s="3">
        <v>57.575757575757997</v>
      </c>
      <c r="K2006" s="3">
        <v>14.141414141414</v>
      </c>
      <c r="L2006" s="3">
        <v>6.0606060606060002</v>
      </c>
      <c r="M2006" s="8">
        <v>2.0202020202019999</v>
      </c>
    </row>
    <row r="2007" spans="3:13" ht="24" x14ac:dyDescent="0.2">
      <c r="C2007" s="90"/>
      <c r="D2007" s="87"/>
      <c r="E2007" s="1" t="s">
        <v>82</v>
      </c>
      <c r="F2007" s="2"/>
      <c r="G2007" s="59">
        <v>128</v>
      </c>
      <c r="H2007" s="71" t="str">
        <f t="shared" si="45"/>
        <v xml:space="preserve"> </v>
      </c>
      <c r="I2007" s="11">
        <v>25.78125</v>
      </c>
      <c r="J2007" s="3">
        <v>67.1875</v>
      </c>
      <c r="K2007" s="3">
        <v>7.03125</v>
      </c>
      <c r="L2007" s="7">
        <v>0</v>
      </c>
      <c r="M2007" s="14">
        <v>0</v>
      </c>
    </row>
    <row r="2008" spans="3:13" x14ac:dyDescent="0.2">
      <c r="C2008" s="90"/>
      <c r="D2008" s="87"/>
      <c r="E2008" s="1" t="s">
        <v>83</v>
      </c>
      <c r="F2008" s="2"/>
      <c r="G2008" s="59">
        <v>47</v>
      </c>
      <c r="H2008" s="71" t="str">
        <f t="shared" si="45"/>
        <v>*</v>
      </c>
      <c r="I2008" s="11">
        <v>19.148936170212998</v>
      </c>
      <c r="J2008" s="3">
        <v>70.212765957447004</v>
      </c>
      <c r="K2008" s="3">
        <v>10.638297872340001</v>
      </c>
      <c r="L2008" s="7">
        <v>0</v>
      </c>
      <c r="M2008" s="14">
        <v>0</v>
      </c>
    </row>
    <row r="2009" spans="3:13" ht="24" x14ac:dyDescent="0.2">
      <c r="C2009" s="90"/>
      <c r="D2009" s="87"/>
      <c r="E2009" s="1" t="s">
        <v>84</v>
      </c>
      <c r="F2009" s="2"/>
      <c r="G2009" s="59">
        <v>151</v>
      </c>
      <c r="H2009" s="71" t="str">
        <f t="shared" si="45"/>
        <v xml:space="preserve"> </v>
      </c>
      <c r="I2009" s="11">
        <v>15.894039735099</v>
      </c>
      <c r="J2009" s="3">
        <v>68.874172185429998</v>
      </c>
      <c r="K2009" s="3">
        <v>13.907284768212</v>
      </c>
      <c r="L2009" s="3">
        <v>1.324503311258</v>
      </c>
      <c r="M2009" s="14">
        <v>0</v>
      </c>
    </row>
    <row r="2010" spans="3:13" ht="24" x14ac:dyDescent="0.2">
      <c r="C2010" s="90"/>
      <c r="D2010" s="87"/>
      <c r="E2010" s="1" t="s">
        <v>85</v>
      </c>
      <c r="F2010" s="2"/>
      <c r="G2010" s="59">
        <v>60</v>
      </c>
      <c r="H2010" s="71" t="str">
        <f t="shared" si="45"/>
        <v xml:space="preserve"> </v>
      </c>
      <c r="I2010" s="11">
        <v>21.666666666666998</v>
      </c>
      <c r="J2010" s="3">
        <v>58.333333333333002</v>
      </c>
      <c r="K2010" s="3">
        <v>13.333333333333</v>
      </c>
      <c r="L2010" s="3">
        <v>6.666666666667</v>
      </c>
      <c r="M2010" s="14">
        <v>0</v>
      </c>
    </row>
    <row r="2011" spans="3:13" x14ac:dyDescent="0.2">
      <c r="C2011" s="90"/>
      <c r="D2011" s="87"/>
      <c r="E2011" s="1" t="s">
        <v>32</v>
      </c>
      <c r="F2011" s="2"/>
      <c r="G2011" s="59">
        <v>49</v>
      </c>
      <c r="H2011" s="71" t="s">
        <v>674</v>
      </c>
      <c r="I2011" s="11">
        <v>14.285714285714</v>
      </c>
      <c r="J2011" s="3">
        <v>51.020408163265003</v>
      </c>
      <c r="K2011" s="3">
        <v>22.448979591836999</v>
      </c>
      <c r="L2011" s="3">
        <v>8.1632653061219997</v>
      </c>
      <c r="M2011" s="8">
        <v>4.0816326530609999</v>
      </c>
    </row>
    <row r="2012" spans="3:13" ht="24" x14ac:dyDescent="0.2">
      <c r="C2012" s="90"/>
      <c r="D2012" s="87"/>
      <c r="E2012" s="1" t="s">
        <v>86</v>
      </c>
      <c r="F2012" s="2"/>
      <c r="G2012" s="59">
        <v>1336</v>
      </c>
      <c r="H2012" s="71" t="str">
        <f t="shared" si="45"/>
        <v xml:space="preserve"> </v>
      </c>
      <c r="I2012" s="11">
        <v>16.467065868262999</v>
      </c>
      <c r="J2012" s="3">
        <v>64.670658682634993</v>
      </c>
      <c r="K2012" s="3">
        <v>15.419161676647001</v>
      </c>
      <c r="L2012" s="3">
        <v>3.0688622754489998</v>
      </c>
      <c r="M2012" s="8">
        <v>0.37425149700600002</v>
      </c>
    </row>
    <row r="2013" spans="3:13" ht="24" x14ac:dyDescent="0.2">
      <c r="C2013" s="90"/>
      <c r="D2013" s="87"/>
      <c r="E2013" s="1" t="s">
        <v>87</v>
      </c>
      <c r="F2013" s="2"/>
      <c r="G2013" s="59">
        <v>311</v>
      </c>
      <c r="H2013" s="71" t="str">
        <f t="shared" si="45"/>
        <v xml:space="preserve"> </v>
      </c>
      <c r="I2013" s="11">
        <v>11.575562700965</v>
      </c>
      <c r="J2013" s="3">
        <v>59.163987138263998</v>
      </c>
      <c r="K2013" s="3">
        <v>25.40192926045</v>
      </c>
      <c r="L2013" s="3">
        <v>2.8938906752409999</v>
      </c>
      <c r="M2013" s="8">
        <v>0.96463022507999996</v>
      </c>
    </row>
    <row r="2014" spans="3:13" ht="24" x14ac:dyDescent="0.2">
      <c r="C2014" s="90"/>
      <c r="D2014" s="87"/>
      <c r="E2014" s="1" t="s">
        <v>88</v>
      </c>
      <c r="F2014" s="2"/>
      <c r="G2014" s="59">
        <v>620</v>
      </c>
      <c r="H2014" s="71" t="str">
        <f t="shared" si="45"/>
        <v xml:space="preserve"> </v>
      </c>
      <c r="I2014" s="11">
        <v>11.129032258064999</v>
      </c>
      <c r="J2014" s="3">
        <v>59.516129032258</v>
      </c>
      <c r="K2014" s="3">
        <v>20.645161290322999</v>
      </c>
      <c r="L2014" s="3">
        <v>7.7419354838709999</v>
      </c>
      <c r="M2014" s="8">
        <v>0.967741935484</v>
      </c>
    </row>
    <row r="2015" spans="3:13" x14ac:dyDescent="0.2">
      <c r="C2015" s="90"/>
      <c r="D2015" s="87"/>
      <c r="E2015" s="1" t="s">
        <v>22</v>
      </c>
      <c r="F2015" s="2"/>
      <c r="G2015" s="59">
        <v>168</v>
      </c>
      <c r="H2015" s="71" t="str">
        <f t="shared" si="45"/>
        <v xml:space="preserve"> </v>
      </c>
      <c r="I2015" s="11">
        <v>11.309523809524</v>
      </c>
      <c r="J2015" s="3">
        <v>50.595238095238003</v>
      </c>
      <c r="K2015" s="3">
        <v>30.952380952380999</v>
      </c>
      <c r="L2015" s="3">
        <v>5.3571428571429998</v>
      </c>
      <c r="M2015" s="8">
        <v>1.785714285714</v>
      </c>
    </row>
    <row r="2016" spans="3:13" ht="24" x14ac:dyDescent="0.2">
      <c r="C2016" s="91" t="s">
        <v>89</v>
      </c>
      <c r="D2016" s="86" t="s">
        <v>17</v>
      </c>
      <c r="E2016" s="6" t="s">
        <v>90</v>
      </c>
      <c r="F2016" s="5"/>
      <c r="G2016" s="58">
        <v>166</v>
      </c>
      <c r="H2016" s="70" t="str">
        <f t="shared" si="45"/>
        <v xml:space="preserve"> </v>
      </c>
      <c r="I2016" s="12">
        <v>24.698795180723</v>
      </c>
      <c r="J2016" s="4">
        <v>61.445783132530003</v>
      </c>
      <c r="K2016" s="4">
        <v>10.843373493975999</v>
      </c>
      <c r="L2016" s="4">
        <v>1.8072289156629999</v>
      </c>
      <c r="M2016" s="13">
        <v>1.204819277108</v>
      </c>
    </row>
    <row r="2017" spans="3:13" ht="48" x14ac:dyDescent="0.2">
      <c r="C2017" s="90"/>
      <c r="D2017" s="87"/>
      <c r="E2017" s="1" t="s">
        <v>91</v>
      </c>
      <c r="F2017" s="2"/>
      <c r="G2017" s="59">
        <v>97</v>
      </c>
      <c r="H2017" s="71" t="str">
        <f t="shared" si="45"/>
        <v xml:space="preserve"> </v>
      </c>
      <c r="I2017" s="11">
        <v>25.773195876289002</v>
      </c>
      <c r="J2017" s="3">
        <v>62.886597938144</v>
      </c>
      <c r="K2017" s="3">
        <v>9.278350515464</v>
      </c>
      <c r="L2017" s="3">
        <v>1.0309278350519999</v>
      </c>
      <c r="M2017" s="8">
        <v>1.0309278350519999</v>
      </c>
    </row>
    <row r="2018" spans="3:13" ht="36" x14ac:dyDescent="0.2">
      <c r="C2018" s="90"/>
      <c r="D2018" s="87"/>
      <c r="E2018" s="1" t="s">
        <v>92</v>
      </c>
      <c r="F2018" s="2"/>
      <c r="G2018" s="59">
        <v>88</v>
      </c>
      <c r="H2018" s="71" t="str">
        <f t="shared" si="45"/>
        <v xml:space="preserve"> </v>
      </c>
      <c r="I2018" s="11">
        <v>22.727272727273</v>
      </c>
      <c r="J2018" s="3">
        <v>67.045454545455001</v>
      </c>
      <c r="K2018" s="3">
        <v>9.0909090909089993</v>
      </c>
      <c r="L2018" s="3">
        <v>1.136363636364</v>
      </c>
      <c r="M2018" s="14">
        <v>0</v>
      </c>
    </row>
    <row r="2019" spans="3:13" ht="48" x14ac:dyDescent="0.2">
      <c r="C2019" s="90"/>
      <c r="D2019" s="87"/>
      <c r="E2019" s="1" t="s">
        <v>93</v>
      </c>
      <c r="F2019" s="2"/>
      <c r="G2019" s="59">
        <v>157</v>
      </c>
      <c r="H2019" s="71" t="str">
        <f t="shared" si="45"/>
        <v xml:space="preserve"> </v>
      </c>
      <c r="I2019" s="11">
        <v>19.108280254777</v>
      </c>
      <c r="J2019" s="3">
        <v>55.414012738853998</v>
      </c>
      <c r="K2019" s="3">
        <v>18.471337579618002</v>
      </c>
      <c r="L2019" s="3">
        <v>3.8216560509550002</v>
      </c>
      <c r="M2019" s="8">
        <v>3.184713375796</v>
      </c>
    </row>
    <row r="2020" spans="3:13" x14ac:dyDescent="0.2">
      <c r="C2020" s="90"/>
      <c r="D2020" s="87"/>
      <c r="E2020" s="1" t="s">
        <v>94</v>
      </c>
      <c r="F2020" s="2"/>
      <c r="G2020" s="59">
        <v>9</v>
      </c>
      <c r="H2020" s="71" t="str">
        <f t="shared" si="45"/>
        <v>*</v>
      </c>
      <c r="I2020" s="11">
        <v>44.444444444444002</v>
      </c>
      <c r="J2020" s="3">
        <v>44.444444444444002</v>
      </c>
      <c r="K2020" s="7">
        <v>0</v>
      </c>
      <c r="L2020" s="3">
        <v>11.111111111111001</v>
      </c>
      <c r="M2020" s="14">
        <v>0</v>
      </c>
    </row>
    <row r="2021" spans="3:13" x14ac:dyDescent="0.2">
      <c r="C2021" s="90"/>
      <c r="D2021" s="87"/>
      <c r="E2021" s="1" t="s">
        <v>95</v>
      </c>
      <c r="F2021" s="2"/>
      <c r="G2021" s="59">
        <v>5</v>
      </c>
      <c r="H2021" s="71" t="str">
        <f t="shared" si="45"/>
        <v>*</v>
      </c>
      <c r="I2021" s="11">
        <v>60</v>
      </c>
      <c r="J2021" s="3">
        <v>40</v>
      </c>
      <c r="K2021" s="7">
        <v>0</v>
      </c>
      <c r="L2021" s="7">
        <v>0</v>
      </c>
      <c r="M2021" s="14">
        <v>0</v>
      </c>
    </row>
    <row r="2022" spans="3:13" x14ac:dyDescent="0.2">
      <c r="C2022" s="90"/>
      <c r="D2022" s="87"/>
      <c r="E2022" s="1" t="s">
        <v>32</v>
      </c>
      <c r="F2022" s="2"/>
      <c r="G2022" s="59">
        <v>41</v>
      </c>
      <c r="H2022" s="71" t="str">
        <f t="shared" si="45"/>
        <v>*</v>
      </c>
      <c r="I2022" s="11">
        <v>17.073170731706998</v>
      </c>
      <c r="J2022" s="3">
        <v>58.536585365854002</v>
      </c>
      <c r="K2022" s="3">
        <v>19.512195121950999</v>
      </c>
      <c r="L2022" s="3">
        <v>4.8780487804880002</v>
      </c>
      <c r="M2022" s="14">
        <v>0</v>
      </c>
    </row>
    <row r="2023" spans="3:13" ht="24" x14ac:dyDescent="0.2">
      <c r="C2023" s="90"/>
      <c r="D2023" s="87"/>
      <c r="E2023" s="1" t="s">
        <v>96</v>
      </c>
      <c r="F2023" s="2"/>
      <c r="G2023" s="59">
        <v>455</v>
      </c>
      <c r="H2023" s="71" t="str">
        <f t="shared" si="45"/>
        <v xml:space="preserve"> </v>
      </c>
      <c r="I2023" s="11">
        <v>21.098901098900999</v>
      </c>
      <c r="J2023" s="3">
        <v>61.098901098901003</v>
      </c>
      <c r="K2023" s="3">
        <v>13.626373626374001</v>
      </c>
      <c r="L2023" s="3">
        <v>3.0769230769229998</v>
      </c>
      <c r="M2023" s="8">
        <v>1.098901098901</v>
      </c>
    </row>
    <row r="2024" spans="3:13" ht="24" x14ac:dyDescent="0.2">
      <c r="C2024" s="90"/>
      <c r="D2024" s="87"/>
      <c r="E2024" s="1" t="s">
        <v>87</v>
      </c>
      <c r="F2024" s="2"/>
      <c r="G2024" s="59">
        <v>623</v>
      </c>
      <c r="H2024" s="71" t="str">
        <f t="shared" si="45"/>
        <v xml:space="preserve"> </v>
      </c>
      <c r="I2024" s="11">
        <v>12.359550561798001</v>
      </c>
      <c r="J2024" s="3">
        <v>64.205457463884002</v>
      </c>
      <c r="K2024" s="3">
        <v>19.582664526485001</v>
      </c>
      <c r="L2024" s="3">
        <v>3.210272873194</v>
      </c>
      <c r="M2024" s="8">
        <v>0.64205457463899995</v>
      </c>
    </row>
    <row r="2025" spans="3:13" ht="24" x14ac:dyDescent="0.2">
      <c r="C2025" s="90"/>
      <c r="D2025" s="87"/>
      <c r="E2025" s="1" t="s">
        <v>88</v>
      </c>
      <c r="F2025" s="2"/>
      <c r="G2025" s="59">
        <v>1112</v>
      </c>
      <c r="H2025" s="71" t="str">
        <f t="shared" si="45"/>
        <v xml:space="preserve"> </v>
      </c>
      <c r="I2025" s="11">
        <v>12.230215827338</v>
      </c>
      <c r="J2025" s="3">
        <v>61.241007194245</v>
      </c>
      <c r="K2025" s="3">
        <v>20.773381294964</v>
      </c>
      <c r="L2025" s="3">
        <v>5.3057553956829997</v>
      </c>
      <c r="M2025" s="8">
        <v>0.44964028776999998</v>
      </c>
    </row>
    <row r="2026" spans="3:13" x14ac:dyDescent="0.2">
      <c r="C2026" s="90"/>
      <c r="D2026" s="87"/>
      <c r="E2026" s="1" t="s">
        <v>22</v>
      </c>
      <c r="F2026" s="2"/>
      <c r="G2026" s="59">
        <v>245</v>
      </c>
      <c r="H2026" s="71" t="str">
        <f t="shared" si="45"/>
        <v xml:space="preserve"> </v>
      </c>
      <c r="I2026" s="11">
        <v>14.285714285714</v>
      </c>
      <c r="J2026" s="3">
        <v>58.367346938776002</v>
      </c>
      <c r="K2026" s="3">
        <v>20.408163265306001</v>
      </c>
      <c r="L2026" s="3">
        <v>5.7142857142860004</v>
      </c>
      <c r="M2026" s="8">
        <v>1.2244897959179999</v>
      </c>
    </row>
    <row r="2027" spans="3:13" x14ac:dyDescent="0.2">
      <c r="C2027" s="91" t="s">
        <v>97</v>
      </c>
      <c r="D2027" s="86" t="s">
        <v>17</v>
      </c>
      <c r="E2027" s="6" t="s">
        <v>98</v>
      </c>
      <c r="F2027" s="5"/>
      <c r="G2027" s="58">
        <v>83</v>
      </c>
      <c r="H2027" s="70" t="str">
        <f t="shared" si="45"/>
        <v xml:space="preserve"> </v>
      </c>
      <c r="I2027" s="12">
        <v>30.120481927711001</v>
      </c>
      <c r="J2027" s="4">
        <v>55.421686746988001</v>
      </c>
      <c r="K2027" s="4">
        <v>10.843373493975999</v>
      </c>
      <c r="L2027" s="4">
        <v>2.409638554217</v>
      </c>
      <c r="M2027" s="13">
        <v>1.204819277108</v>
      </c>
    </row>
    <row r="2028" spans="3:13" x14ac:dyDescent="0.2">
      <c r="C2028" s="90"/>
      <c r="D2028" s="87"/>
      <c r="E2028" s="1" t="s">
        <v>99</v>
      </c>
      <c r="F2028" s="2"/>
      <c r="G2028" s="59">
        <v>401</v>
      </c>
      <c r="H2028" s="71" t="str">
        <f t="shared" si="45"/>
        <v xml:space="preserve"> </v>
      </c>
      <c r="I2028" s="11">
        <v>19.201995012468998</v>
      </c>
      <c r="J2028" s="3">
        <v>65.087281795511004</v>
      </c>
      <c r="K2028" s="3">
        <v>12.718204488777999</v>
      </c>
      <c r="L2028" s="3">
        <v>2.743142144638</v>
      </c>
      <c r="M2028" s="8">
        <v>0.24937655860300001</v>
      </c>
    </row>
    <row r="2029" spans="3:13" x14ac:dyDescent="0.2">
      <c r="C2029" s="90"/>
      <c r="D2029" s="87"/>
      <c r="E2029" s="1" t="s">
        <v>100</v>
      </c>
      <c r="F2029" s="2"/>
      <c r="G2029" s="59">
        <v>686</v>
      </c>
      <c r="H2029" s="71" t="str">
        <f t="shared" si="45"/>
        <v xml:space="preserve"> </v>
      </c>
      <c r="I2029" s="11">
        <v>13.411078717201001</v>
      </c>
      <c r="J2029" s="3">
        <v>66.326530612244994</v>
      </c>
      <c r="K2029" s="3">
        <v>17.638483965014998</v>
      </c>
      <c r="L2029" s="3">
        <v>2.1865889212830001</v>
      </c>
      <c r="M2029" s="8">
        <v>0.43731778425700002</v>
      </c>
    </row>
    <row r="2030" spans="3:13" x14ac:dyDescent="0.2">
      <c r="C2030" s="90"/>
      <c r="D2030" s="87"/>
      <c r="E2030" s="1" t="s">
        <v>101</v>
      </c>
      <c r="F2030" s="2"/>
      <c r="G2030" s="59">
        <v>1118</v>
      </c>
      <c r="H2030" s="71" t="str">
        <f t="shared" si="45"/>
        <v xml:space="preserve"> </v>
      </c>
      <c r="I2030" s="11">
        <v>11.449016100179</v>
      </c>
      <c r="J2030" s="3">
        <v>59.302325581395003</v>
      </c>
      <c r="K2030" s="3">
        <v>22.361359570662</v>
      </c>
      <c r="L2030" s="3">
        <v>6.1717352415029998</v>
      </c>
      <c r="M2030" s="8">
        <v>0.71556350626099996</v>
      </c>
    </row>
    <row r="2031" spans="3:13" x14ac:dyDescent="0.2">
      <c r="C2031" s="90"/>
      <c r="D2031" s="87"/>
      <c r="E2031" s="1" t="s">
        <v>22</v>
      </c>
      <c r="F2031" s="2"/>
      <c r="G2031" s="59">
        <v>147</v>
      </c>
      <c r="H2031" s="71" t="str">
        <f t="shared" si="45"/>
        <v xml:space="preserve"> </v>
      </c>
      <c r="I2031" s="11">
        <v>14.965986394558</v>
      </c>
      <c r="J2031" s="3">
        <v>52.380952380952003</v>
      </c>
      <c r="K2031" s="3">
        <v>23.129251700680001</v>
      </c>
      <c r="L2031" s="3">
        <v>6.8027210884349998</v>
      </c>
      <c r="M2031" s="8">
        <v>2.7210884353739999</v>
      </c>
    </row>
    <row r="2032" spans="3:13" x14ac:dyDescent="0.2">
      <c r="C2032" s="91" t="s">
        <v>102</v>
      </c>
      <c r="D2032" s="86" t="s">
        <v>17</v>
      </c>
      <c r="E2032" s="6" t="s">
        <v>103</v>
      </c>
      <c r="F2032" s="5"/>
      <c r="G2032" s="58">
        <v>562</v>
      </c>
      <c r="H2032" s="70" t="str">
        <f t="shared" si="45"/>
        <v xml:space="preserve"> </v>
      </c>
      <c r="I2032" s="12">
        <v>38.612099644128001</v>
      </c>
      <c r="J2032" s="4">
        <v>55.693950177936003</v>
      </c>
      <c r="K2032" s="4">
        <v>3.7366548042700001</v>
      </c>
      <c r="L2032" s="4">
        <v>1.0676156583630001</v>
      </c>
      <c r="M2032" s="13">
        <v>0.88967971530199996</v>
      </c>
    </row>
    <row r="2033" spans="3:13" x14ac:dyDescent="0.2">
      <c r="C2033" s="90"/>
      <c r="D2033" s="87"/>
      <c r="E2033" s="1" t="s">
        <v>104</v>
      </c>
      <c r="F2033" s="2"/>
      <c r="G2033" s="59">
        <v>1221</v>
      </c>
      <c r="H2033" s="71" t="str">
        <f t="shared" si="45"/>
        <v xml:space="preserve"> </v>
      </c>
      <c r="I2033" s="11">
        <v>7.5348075348080004</v>
      </c>
      <c r="J2033" s="3">
        <v>71.990171990172001</v>
      </c>
      <c r="K2033" s="3">
        <v>17.772317772318001</v>
      </c>
      <c r="L2033" s="3">
        <v>2.5389025389030002</v>
      </c>
      <c r="M2033" s="8">
        <v>0.16380016380000001</v>
      </c>
    </row>
    <row r="2034" spans="3:13" x14ac:dyDescent="0.2">
      <c r="C2034" s="90"/>
      <c r="D2034" s="87"/>
      <c r="E2034" s="1" t="s">
        <v>105</v>
      </c>
      <c r="F2034" s="2"/>
      <c r="G2034" s="59">
        <v>430</v>
      </c>
      <c r="H2034" s="71" t="str">
        <f t="shared" si="45"/>
        <v xml:space="preserve"> </v>
      </c>
      <c r="I2034" s="11">
        <v>3.0232558139529999</v>
      </c>
      <c r="J2034" s="3">
        <v>45.116279069767003</v>
      </c>
      <c r="K2034" s="3">
        <v>42.093023255814003</v>
      </c>
      <c r="L2034" s="3">
        <v>8.3720930232559994</v>
      </c>
      <c r="M2034" s="8">
        <v>1.3953488372089999</v>
      </c>
    </row>
    <row r="2035" spans="3:13" x14ac:dyDescent="0.2">
      <c r="C2035" s="90"/>
      <c r="D2035" s="87"/>
      <c r="E2035" s="1" t="s">
        <v>106</v>
      </c>
      <c r="F2035" s="2"/>
      <c r="G2035" s="59">
        <v>63</v>
      </c>
      <c r="H2035" s="71" t="str">
        <f t="shared" si="45"/>
        <v xml:space="preserve"> </v>
      </c>
      <c r="I2035" s="11">
        <v>4.7619047619049999</v>
      </c>
      <c r="J2035" s="3">
        <v>30.158730158729998</v>
      </c>
      <c r="K2035" s="3">
        <v>22.222222222222001</v>
      </c>
      <c r="L2035" s="3">
        <v>42.857142857143003</v>
      </c>
      <c r="M2035" s="14">
        <v>0</v>
      </c>
    </row>
    <row r="2036" spans="3:13" x14ac:dyDescent="0.2">
      <c r="C2036" s="90"/>
      <c r="D2036" s="87"/>
      <c r="E2036" s="1" t="s">
        <v>22</v>
      </c>
      <c r="F2036" s="2"/>
      <c r="G2036" s="59">
        <v>159</v>
      </c>
      <c r="H2036" s="71" t="str">
        <f t="shared" si="45"/>
        <v xml:space="preserve"> </v>
      </c>
      <c r="I2036" s="11">
        <v>11.949685534591</v>
      </c>
      <c r="J2036" s="3">
        <v>61.006289308176001</v>
      </c>
      <c r="K2036" s="3">
        <v>20.125786163522001</v>
      </c>
      <c r="L2036" s="3">
        <v>4.4025157232699996</v>
      </c>
      <c r="M2036" s="8">
        <v>2.5157232704400001</v>
      </c>
    </row>
    <row r="2037" spans="3:13" x14ac:dyDescent="0.2">
      <c r="C2037" s="90"/>
      <c r="D2037" s="87"/>
      <c r="E2037" s="1" t="s">
        <v>107</v>
      </c>
      <c r="F2037" s="2"/>
      <c r="G2037" s="59">
        <v>1783</v>
      </c>
      <c r="H2037" s="71" t="str">
        <f t="shared" si="45"/>
        <v xml:space="preserve"> </v>
      </c>
      <c r="I2037" s="11">
        <v>17.330342120021999</v>
      </c>
      <c r="J2037" s="3">
        <v>66.853617498597998</v>
      </c>
      <c r="K2037" s="3">
        <v>13.348289399887999</v>
      </c>
      <c r="L2037" s="3">
        <v>2.0751542344359999</v>
      </c>
      <c r="M2037" s="8">
        <v>0.39259674705600001</v>
      </c>
    </row>
    <row r="2038" spans="3:13" x14ac:dyDescent="0.2">
      <c r="C2038" s="90"/>
      <c r="D2038" s="87"/>
      <c r="E2038" s="1" t="s">
        <v>108</v>
      </c>
      <c r="F2038" s="2"/>
      <c r="G2038" s="59">
        <v>493</v>
      </c>
      <c r="H2038" s="71" t="str">
        <f t="shared" si="45"/>
        <v xml:space="preserve"> </v>
      </c>
      <c r="I2038" s="11">
        <v>3.2454361054769998</v>
      </c>
      <c r="J2038" s="3">
        <v>43.204868154158</v>
      </c>
      <c r="K2038" s="3">
        <v>39.553752535496997</v>
      </c>
      <c r="L2038" s="3">
        <v>12.778904665314</v>
      </c>
      <c r="M2038" s="8">
        <v>1.217038539554</v>
      </c>
    </row>
    <row r="2039" spans="3:13" x14ac:dyDescent="0.2">
      <c r="C2039" s="91" t="s">
        <v>109</v>
      </c>
      <c r="D2039" s="86" t="s">
        <v>17</v>
      </c>
      <c r="E2039" s="6" t="s">
        <v>110</v>
      </c>
      <c r="F2039" s="5"/>
      <c r="G2039" s="58">
        <v>551</v>
      </c>
      <c r="H2039" s="70" t="str">
        <f t="shared" si="45"/>
        <v xml:space="preserve"> </v>
      </c>
      <c r="I2039" s="12">
        <v>19.600725952813001</v>
      </c>
      <c r="J2039" s="4">
        <v>66.061705989111005</v>
      </c>
      <c r="K2039" s="4">
        <v>11.615245009074</v>
      </c>
      <c r="L2039" s="4">
        <v>1.814882032668</v>
      </c>
      <c r="M2039" s="13">
        <v>0.90744101633399998</v>
      </c>
    </row>
    <row r="2040" spans="3:13" ht="24" x14ac:dyDescent="0.2">
      <c r="C2040" s="90"/>
      <c r="D2040" s="87"/>
      <c r="E2040" s="1" t="s">
        <v>111</v>
      </c>
      <c r="F2040" s="2"/>
      <c r="G2040" s="59">
        <v>298</v>
      </c>
      <c r="H2040" s="71" t="str">
        <f t="shared" si="45"/>
        <v xml:space="preserve"> </v>
      </c>
      <c r="I2040" s="11">
        <v>26.174496644295001</v>
      </c>
      <c r="J2040" s="3">
        <v>58.724832214765001</v>
      </c>
      <c r="K2040" s="3">
        <v>11.409395973154</v>
      </c>
      <c r="L2040" s="3">
        <v>2.3489932885910001</v>
      </c>
      <c r="M2040" s="8">
        <v>1.342281879195</v>
      </c>
    </row>
    <row r="2041" spans="3:13" ht="24" x14ac:dyDescent="0.2">
      <c r="C2041" s="90"/>
      <c r="D2041" s="87"/>
      <c r="E2041" s="1" t="s">
        <v>112</v>
      </c>
      <c r="F2041" s="2"/>
      <c r="G2041" s="59">
        <v>954</v>
      </c>
      <c r="H2041" s="71" t="str">
        <f t="shared" si="45"/>
        <v xml:space="preserve"> </v>
      </c>
      <c r="I2041" s="11">
        <v>20.230607966457001</v>
      </c>
      <c r="J2041" s="3">
        <v>65.408805031447002</v>
      </c>
      <c r="K2041" s="3">
        <v>12.159329140461001</v>
      </c>
      <c r="L2041" s="3">
        <v>1.88679245283</v>
      </c>
      <c r="M2041" s="8">
        <v>0.31446540880500001</v>
      </c>
    </row>
    <row r="2042" spans="3:13" x14ac:dyDescent="0.2">
      <c r="C2042" s="90"/>
      <c r="D2042" s="87"/>
      <c r="E2042" s="1" t="s">
        <v>113</v>
      </c>
      <c r="F2042" s="2"/>
      <c r="G2042" s="59">
        <v>616</v>
      </c>
      <c r="H2042" s="71" t="str">
        <f t="shared" si="45"/>
        <v xml:space="preserve"> </v>
      </c>
      <c r="I2042" s="11">
        <v>23.538961038960998</v>
      </c>
      <c r="J2042" s="3">
        <v>63.798701298700998</v>
      </c>
      <c r="K2042" s="3">
        <v>10.876623376623</v>
      </c>
      <c r="L2042" s="3">
        <v>1.461038961039</v>
      </c>
      <c r="M2042" s="8">
        <v>0.32467532467499999</v>
      </c>
    </row>
    <row r="2043" spans="3:13" x14ac:dyDescent="0.2">
      <c r="C2043" s="90"/>
      <c r="D2043" s="87"/>
      <c r="E2043" s="1" t="s">
        <v>114</v>
      </c>
      <c r="F2043" s="2"/>
      <c r="G2043" s="59">
        <v>986</v>
      </c>
      <c r="H2043" s="71" t="str">
        <f t="shared" si="45"/>
        <v xml:space="preserve"> </v>
      </c>
      <c r="I2043" s="11">
        <v>19.269776876268001</v>
      </c>
      <c r="J2043" s="3">
        <v>66.024340770790999</v>
      </c>
      <c r="K2043" s="3">
        <v>12.778904665314</v>
      </c>
      <c r="L2043" s="3">
        <v>1.4198782961459999</v>
      </c>
      <c r="M2043" s="8">
        <v>0.50709939148100003</v>
      </c>
    </row>
    <row r="2044" spans="3:13" ht="24" x14ac:dyDescent="0.2">
      <c r="C2044" s="90"/>
      <c r="D2044" s="87"/>
      <c r="E2044" s="1" t="s">
        <v>115</v>
      </c>
      <c r="F2044" s="2"/>
      <c r="G2044" s="59">
        <v>938</v>
      </c>
      <c r="H2044" s="71" t="str">
        <f t="shared" si="45"/>
        <v xml:space="preserve"> </v>
      </c>
      <c r="I2044" s="11">
        <v>17.590618336887001</v>
      </c>
      <c r="J2044" s="3">
        <v>67.057569296374993</v>
      </c>
      <c r="K2044" s="3">
        <v>13.432835820896001</v>
      </c>
      <c r="L2044" s="3">
        <v>1.5991471215349999</v>
      </c>
      <c r="M2044" s="8">
        <v>0.31982942430700001</v>
      </c>
    </row>
    <row r="2045" spans="3:13" ht="24" x14ac:dyDescent="0.2">
      <c r="C2045" s="90"/>
      <c r="D2045" s="87"/>
      <c r="E2045" s="1" t="s">
        <v>116</v>
      </c>
      <c r="F2045" s="2"/>
      <c r="G2045" s="59">
        <v>771</v>
      </c>
      <c r="H2045" s="71" t="str">
        <f t="shared" si="45"/>
        <v xml:space="preserve"> </v>
      </c>
      <c r="I2045" s="11">
        <v>17.120622568093001</v>
      </c>
      <c r="J2045" s="3">
        <v>63.942931258106</v>
      </c>
      <c r="K2045" s="3">
        <v>15.693904020752001</v>
      </c>
      <c r="L2045" s="3">
        <v>2.853437094682</v>
      </c>
      <c r="M2045" s="8">
        <v>0.38910505836600001</v>
      </c>
    </row>
    <row r="2046" spans="3:13" ht="24" x14ac:dyDescent="0.2">
      <c r="C2046" s="90"/>
      <c r="D2046" s="87"/>
      <c r="E2046" s="1" t="s">
        <v>117</v>
      </c>
      <c r="F2046" s="2"/>
      <c r="G2046" s="59">
        <v>223</v>
      </c>
      <c r="H2046" s="71" t="str">
        <f t="shared" si="45"/>
        <v xml:space="preserve"> </v>
      </c>
      <c r="I2046" s="11">
        <v>21.076233183856999</v>
      </c>
      <c r="J2046" s="3">
        <v>66.367713004484003</v>
      </c>
      <c r="K2046" s="3">
        <v>10.762331838565</v>
      </c>
      <c r="L2046" s="3">
        <v>1.3452914798210001</v>
      </c>
      <c r="M2046" s="8">
        <v>0.44843049327399997</v>
      </c>
    </row>
    <row r="2047" spans="3:13" x14ac:dyDescent="0.2">
      <c r="C2047" s="90"/>
      <c r="D2047" s="87"/>
      <c r="E2047" s="1" t="s">
        <v>118</v>
      </c>
      <c r="F2047" s="2"/>
      <c r="G2047" s="59">
        <v>710</v>
      </c>
      <c r="H2047" s="71" t="str">
        <f t="shared" si="45"/>
        <v xml:space="preserve"> </v>
      </c>
      <c r="I2047" s="11">
        <v>20</v>
      </c>
      <c r="J2047" s="3">
        <v>65.915492957745997</v>
      </c>
      <c r="K2047" s="3">
        <v>12.112676056338</v>
      </c>
      <c r="L2047" s="3">
        <v>1.5492957746480001</v>
      </c>
      <c r="M2047" s="8">
        <v>0.42253521126799998</v>
      </c>
    </row>
    <row r="2048" spans="3:13" x14ac:dyDescent="0.2">
      <c r="C2048" s="90"/>
      <c r="D2048" s="87"/>
      <c r="E2048" s="1" t="s">
        <v>119</v>
      </c>
      <c r="F2048" s="2"/>
      <c r="G2048" s="59">
        <v>565</v>
      </c>
      <c r="H2048" s="71" t="str">
        <f t="shared" si="45"/>
        <v xml:space="preserve"> </v>
      </c>
      <c r="I2048" s="11">
        <v>18.584070796460001</v>
      </c>
      <c r="J2048" s="3">
        <v>66.902654867256999</v>
      </c>
      <c r="K2048" s="3">
        <v>11.858407079646</v>
      </c>
      <c r="L2048" s="3">
        <v>2.3008849557520001</v>
      </c>
      <c r="M2048" s="8">
        <v>0.35398230088499999</v>
      </c>
    </row>
    <row r="2049" spans="3:13" x14ac:dyDescent="0.2">
      <c r="C2049" s="90"/>
      <c r="D2049" s="87"/>
      <c r="E2049" s="1" t="s">
        <v>120</v>
      </c>
      <c r="F2049" s="2"/>
      <c r="G2049" s="59">
        <v>443</v>
      </c>
      <c r="H2049" s="71" t="str">
        <f t="shared" si="45"/>
        <v xml:space="preserve"> </v>
      </c>
      <c r="I2049" s="11">
        <v>13.995485327314</v>
      </c>
      <c r="J2049" s="3">
        <v>65.237020316026999</v>
      </c>
      <c r="K2049" s="3">
        <v>17.832957110609001</v>
      </c>
      <c r="L2049" s="3">
        <v>2.4830699774270002</v>
      </c>
      <c r="M2049" s="8">
        <v>0.45146726862300002</v>
      </c>
    </row>
    <row r="2050" spans="3:13" x14ac:dyDescent="0.2">
      <c r="C2050" s="90"/>
      <c r="D2050" s="87"/>
      <c r="E2050" s="1" t="s">
        <v>121</v>
      </c>
      <c r="F2050" s="2"/>
      <c r="G2050" s="59">
        <v>977</v>
      </c>
      <c r="H2050" s="71" t="str">
        <f t="shared" si="45"/>
        <v xml:space="preserve"> </v>
      </c>
      <c r="I2050" s="11">
        <v>17.604912998976001</v>
      </c>
      <c r="J2050" s="3">
        <v>65.916069600819</v>
      </c>
      <c r="K2050" s="3">
        <v>13.613101330604</v>
      </c>
      <c r="L2050" s="3">
        <v>2.2517911975440001</v>
      </c>
      <c r="M2050" s="8">
        <v>0.61412487205699995</v>
      </c>
    </row>
    <row r="2051" spans="3:13" x14ac:dyDescent="0.2">
      <c r="C2051" s="90"/>
      <c r="D2051" s="87"/>
      <c r="E2051" s="1" t="s">
        <v>122</v>
      </c>
      <c r="F2051" s="2"/>
      <c r="G2051" s="59">
        <v>179</v>
      </c>
      <c r="H2051" s="71" t="str">
        <f t="shared" si="45"/>
        <v xml:space="preserve"> </v>
      </c>
      <c r="I2051" s="11">
        <v>26.815642458100999</v>
      </c>
      <c r="J2051" s="3">
        <v>59.217877094972003</v>
      </c>
      <c r="K2051" s="3">
        <v>11.173184357542</v>
      </c>
      <c r="L2051" s="3">
        <v>2.2346368715080001</v>
      </c>
      <c r="M2051" s="8">
        <v>0.55865921787700001</v>
      </c>
    </row>
    <row r="2052" spans="3:13" x14ac:dyDescent="0.2">
      <c r="C2052" s="90"/>
      <c r="D2052" s="87"/>
      <c r="E2052" s="1" t="s">
        <v>32</v>
      </c>
      <c r="F2052" s="2"/>
      <c r="G2052" s="59">
        <v>22</v>
      </c>
      <c r="H2052" s="71" t="str">
        <f t="shared" si="45"/>
        <v>*</v>
      </c>
      <c r="I2052" s="11">
        <v>27.272727272727</v>
      </c>
      <c r="J2052" s="3">
        <v>27.272727272727</v>
      </c>
      <c r="K2052" s="3">
        <v>36.363636363635997</v>
      </c>
      <c r="L2052" s="3">
        <v>9.0909090909089993</v>
      </c>
      <c r="M2052" s="14">
        <v>0</v>
      </c>
    </row>
    <row r="2053" spans="3:13" x14ac:dyDescent="0.2">
      <c r="C2053" s="90"/>
      <c r="D2053" s="87"/>
      <c r="E2053" s="1" t="s">
        <v>22</v>
      </c>
      <c r="F2053" s="2"/>
      <c r="G2053" s="59">
        <v>13</v>
      </c>
      <c r="H2053" s="71" t="str">
        <f t="shared" si="45"/>
        <v>*</v>
      </c>
      <c r="I2053" s="11">
        <v>23.076923076922998</v>
      </c>
      <c r="J2053" s="3">
        <v>69.230769230768999</v>
      </c>
      <c r="K2053" s="7">
        <v>0</v>
      </c>
      <c r="L2053" s="3">
        <v>7.6923076923079998</v>
      </c>
      <c r="M2053" s="14">
        <v>0</v>
      </c>
    </row>
    <row r="2054" spans="3:13" ht="24" x14ac:dyDescent="0.2">
      <c r="C2054" s="91" t="s">
        <v>123</v>
      </c>
      <c r="D2054" s="86" t="s">
        <v>17</v>
      </c>
      <c r="E2054" s="6" t="s">
        <v>124</v>
      </c>
      <c r="F2054" s="5"/>
      <c r="G2054" s="58">
        <v>55</v>
      </c>
      <c r="H2054" s="70" t="str">
        <f t="shared" si="45"/>
        <v xml:space="preserve"> </v>
      </c>
      <c r="I2054" s="12">
        <v>7.2727272727269998</v>
      </c>
      <c r="J2054" s="4">
        <v>52.727272727272997</v>
      </c>
      <c r="K2054" s="4">
        <v>32.727272727272997</v>
      </c>
      <c r="L2054" s="4">
        <v>5.4545454545450003</v>
      </c>
      <c r="M2054" s="13">
        <v>1.818181818182</v>
      </c>
    </row>
    <row r="2055" spans="3:13" ht="24" x14ac:dyDescent="0.2">
      <c r="C2055" s="92"/>
      <c r="D2055" s="87"/>
      <c r="E2055" s="1" t="s">
        <v>125</v>
      </c>
      <c r="F2055" s="2"/>
      <c r="G2055" s="59">
        <v>205</v>
      </c>
      <c r="H2055" s="71" t="str">
        <f t="shared" si="45"/>
        <v xml:space="preserve"> </v>
      </c>
      <c r="I2055" s="11">
        <v>14.146341463415</v>
      </c>
      <c r="J2055" s="3">
        <v>59.512195121951002</v>
      </c>
      <c r="K2055" s="3">
        <v>18.048780487805001</v>
      </c>
      <c r="L2055" s="3">
        <v>7.3170731707319998</v>
      </c>
      <c r="M2055" s="8">
        <v>0.97560975609800005</v>
      </c>
    </row>
    <row r="2056" spans="3:13" ht="24" x14ac:dyDescent="0.2">
      <c r="C2056" s="92"/>
      <c r="D2056" s="87"/>
      <c r="E2056" s="1" t="s">
        <v>126</v>
      </c>
      <c r="F2056" s="2"/>
      <c r="G2056" s="59">
        <v>114</v>
      </c>
      <c r="H2056" s="71" t="str">
        <f t="shared" si="45"/>
        <v xml:space="preserve"> </v>
      </c>
      <c r="I2056" s="11">
        <v>15.789473684211</v>
      </c>
      <c r="J2056" s="3">
        <v>66.666666666666998</v>
      </c>
      <c r="K2056" s="3">
        <v>12.280701754386</v>
      </c>
      <c r="L2056" s="3">
        <v>4.3859649122809996</v>
      </c>
      <c r="M2056" s="8">
        <v>0.87719298245599997</v>
      </c>
    </row>
    <row r="2057" spans="3:13" ht="24" x14ac:dyDescent="0.2">
      <c r="C2057" s="92"/>
      <c r="D2057" s="87"/>
      <c r="E2057" s="1" t="s">
        <v>127</v>
      </c>
      <c r="F2057" s="2"/>
      <c r="G2057" s="59">
        <v>187</v>
      </c>
      <c r="H2057" s="71" t="str">
        <f t="shared" si="45"/>
        <v xml:space="preserve"> </v>
      </c>
      <c r="I2057" s="11">
        <v>21.390374331551001</v>
      </c>
      <c r="J2057" s="3">
        <v>67.379679144384994</v>
      </c>
      <c r="K2057" s="3">
        <v>9.0909090909089993</v>
      </c>
      <c r="L2057" s="3">
        <v>2.1390374331549999</v>
      </c>
      <c r="M2057" s="14">
        <v>0</v>
      </c>
    </row>
    <row r="2058" spans="3:13" ht="24" x14ac:dyDescent="0.2">
      <c r="C2058" s="92"/>
      <c r="D2058" s="87"/>
      <c r="E2058" s="1" t="s">
        <v>128</v>
      </c>
      <c r="F2058" s="2"/>
      <c r="G2058" s="59">
        <v>1599</v>
      </c>
      <c r="H2058" s="71" t="str">
        <f t="shared" si="45"/>
        <v xml:space="preserve"> </v>
      </c>
      <c r="I2058" s="11">
        <v>14.821763602251</v>
      </c>
      <c r="J2058" s="3">
        <v>64.978111319575007</v>
      </c>
      <c r="K2058" s="3">
        <v>17.135709818637</v>
      </c>
      <c r="L2058" s="3">
        <v>2.564102564103</v>
      </c>
      <c r="M2058" s="8">
        <v>0.50031269543500001</v>
      </c>
    </row>
    <row r="2059" spans="3:13" ht="24" x14ac:dyDescent="0.2">
      <c r="C2059" s="92"/>
      <c r="D2059" s="87"/>
      <c r="E2059" s="1" t="s">
        <v>129</v>
      </c>
      <c r="F2059" s="2"/>
      <c r="G2059" s="59">
        <v>1199</v>
      </c>
      <c r="H2059" s="71" t="str">
        <f t="shared" si="45"/>
        <v xml:space="preserve"> </v>
      </c>
      <c r="I2059" s="11">
        <v>13.594662218514999</v>
      </c>
      <c r="J2059" s="3">
        <v>62.385321100916997</v>
      </c>
      <c r="K2059" s="3">
        <v>20.433694745621001</v>
      </c>
      <c r="L2059" s="3">
        <v>2.9190992493739998</v>
      </c>
      <c r="M2059" s="8">
        <v>0.66722268557099995</v>
      </c>
    </row>
    <row r="2060" spans="3:13" ht="24" x14ac:dyDescent="0.2">
      <c r="C2060" s="92"/>
      <c r="D2060" s="87"/>
      <c r="E2060" s="1" t="s">
        <v>130</v>
      </c>
      <c r="F2060" s="2"/>
      <c r="G2060" s="59">
        <v>950</v>
      </c>
      <c r="H2060" s="71" t="str">
        <f t="shared" si="45"/>
        <v xml:space="preserve"> </v>
      </c>
      <c r="I2060" s="11">
        <v>14.736842105262999</v>
      </c>
      <c r="J2060" s="3">
        <v>62.736842105263001</v>
      </c>
      <c r="K2060" s="3">
        <v>18.631578947367998</v>
      </c>
      <c r="L2060" s="3">
        <v>3.4736842105260002</v>
      </c>
      <c r="M2060" s="8">
        <v>0.42105263157900003</v>
      </c>
    </row>
    <row r="2061" spans="3:13" x14ac:dyDescent="0.2">
      <c r="C2061" s="92"/>
      <c r="D2061" s="87"/>
      <c r="E2061" s="1" t="s">
        <v>131</v>
      </c>
      <c r="F2061" s="2"/>
      <c r="G2061" s="59">
        <v>424</v>
      </c>
      <c r="H2061" s="71" t="str">
        <f t="shared" si="45"/>
        <v xml:space="preserve"> </v>
      </c>
      <c r="I2061" s="11">
        <v>15.801886792453001</v>
      </c>
      <c r="J2061" s="3">
        <v>62.735849056604003</v>
      </c>
      <c r="K2061" s="3">
        <v>17.924528301887001</v>
      </c>
      <c r="L2061" s="3">
        <v>2.8301886792449999</v>
      </c>
      <c r="M2061" s="8">
        <v>0.70754716981099997</v>
      </c>
    </row>
    <row r="2062" spans="3:13" ht="24" x14ac:dyDescent="0.2">
      <c r="C2062" s="92"/>
      <c r="D2062" s="87"/>
      <c r="E2062" s="1" t="s">
        <v>132</v>
      </c>
      <c r="F2062" s="2"/>
      <c r="G2062" s="59">
        <v>213</v>
      </c>
      <c r="H2062" s="71" t="str">
        <f t="shared" si="45"/>
        <v xml:space="preserve"> </v>
      </c>
      <c r="I2062" s="11">
        <v>13.615023474178001</v>
      </c>
      <c r="J2062" s="3">
        <v>54.929577464788998</v>
      </c>
      <c r="K2062" s="3">
        <v>24.882629107981</v>
      </c>
      <c r="L2062" s="3">
        <v>6.1032863849770003</v>
      </c>
      <c r="M2062" s="8">
        <v>0.46948356807500002</v>
      </c>
    </row>
    <row r="2063" spans="3:13" ht="24" x14ac:dyDescent="0.2">
      <c r="C2063" s="92"/>
      <c r="D2063" s="87"/>
      <c r="E2063" s="1" t="s">
        <v>133</v>
      </c>
      <c r="F2063" s="2"/>
      <c r="G2063" s="59">
        <v>214</v>
      </c>
      <c r="H2063" s="71" t="str">
        <f t="shared" si="45"/>
        <v xml:space="preserve"> </v>
      </c>
      <c r="I2063" s="11">
        <v>4.6728971962620003</v>
      </c>
      <c r="J2063" s="3">
        <v>53.271028037382997</v>
      </c>
      <c r="K2063" s="3">
        <v>28.03738317757</v>
      </c>
      <c r="L2063" s="3">
        <v>13.084112149533</v>
      </c>
      <c r="M2063" s="8">
        <v>0.93457943925200004</v>
      </c>
    </row>
    <row r="2064" spans="3:13" ht="24" x14ac:dyDescent="0.2">
      <c r="C2064" s="92"/>
      <c r="D2064" s="87"/>
      <c r="E2064" s="1" t="s">
        <v>134</v>
      </c>
      <c r="F2064" s="2"/>
      <c r="G2064" s="59">
        <v>15</v>
      </c>
      <c r="H2064" s="71" t="str">
        <f t="shared" si="45"/>
        <v>*</v>
      </c>
      <c r="I2064" s="11">
        <v>13.333333333333</v>
      </c>
      <c r="J2064" s="3">
        <v>53.333333333333002</v>
      </c>
      <c r="K2064" s="3">
        <v>13.333333333333</v>
      </c>
      <c r="L2064" s="3">
        <v>13.333333333333</v>
      </c>
      <c r="M2064" s="8">
        <v>6.666666666667</v>
      </c>
    </row>
    <row r="2065" spans="2:18" ht="24" x14ac:dyDescent="0.2">
      <c r="C2065" s="92"/>
      <c r="D2065" s="87"/>
      <c r="E2065" s="1" t="s">
        <v>135</v>
      </c>
      <c r="F2065" s="2"/>
      <c r="G2065" s="59">
        <v>587</v>
      </c>
      <c r="H2065" s="71" t="str">
        <f t="shared" si="45"/>
        <v xml:space="preserve"> </v>
      </c>
      <c r="I2065" s="11">
        <v>16.183986371380001</v>
      </c>
      <c r="J2065" s="3">
        <v>63.202725724019999</v>
      </c>
      <c r="K2065" s="3">
        <v>18.568994889267</v>
      </c>
      <c r="L2065" s="3">
        <v>1.873935264055</v>
      </c>
      <c r="M2065" s="8">
        <v>0.17035775127800001</v>
      </c>
    </row>
    <row r="2066" spans="2:18" x14ac:dyDescent="0.2">
      <c r="C2066" s="92"/>
      <c r="D2066" s="87"/>
      <c r="E2066" s="1" t="s">
        <v>136</v>
      </c>
      <c r="F2066" s="2"/>
      <c r="G2066" s="59">
        <v>63</v>
      </c>
      <c r="H2066" s="71" t="str">
        <f t="shared" si="45"/>
        <v xml:space="preserve"> </v>
      </c>
      <c r="I2066" s="11">
        <v>6.3492063492059998</v>
      </c>
      <c r="J2066" s="3">
        <v>60.317460317459997</v>
      </c>
      <c r="K2066" s="3">
        <v>20.634920634920999</v>
      </c>
      <c r="L2066" s="3">
        <v>11.111111111111001</v>
      </c>
      <c r="M2066" s="8">
        <v>1.587301587302</v>
      </c>
    </row>
    <row r="2067" spans="2:18" x14ac:dyDescent="0.2">
      <c r="C2067" s="92"/>
      <c r="D2067" s="87"/>
      <c r="E2067" s="1" t="s">
        <v>137</v>
      </c>
      <c r="F2067" s="2"/>
      <c r="G2067" s="59">
        <v>290</v>
      </c>
      <c r="H2067" s="71" t="str">
        <f t="shared" si="45"/>
        <v xml:space="preserve"> </v>
      </c>
      <c r="I2067" s="11">
        <v>11.379310344827999</v>
      </c>
      <c r="J2067" s="3">
        <v>58.965517241378997</v>
      </c>
      <c r="K2067" s="3">
        <v>22.413793103448</v>
      </c>
      <c r="L2067" s="3">
        <v>6.2068965517240002</v>
      </c>
      <c r="M2067" s="8">
        <v>1.0344827586209999</v>
      </c>
    </row>
    <row r="2068" spans="2:18" x14ac:dyDescent="0.2">
      <c r="C2068" s="92"/>
      <c r="D2068" s="87"/>
      <c r="E2068" s="1" t="s">
        <v>22</v>
      </c>
      <c r="F2068" s="2"/>
      <c r="G2068" s="59">
        <v>42</v>
      </c>
      <c r="H2068" s="71" t="str">
        <f t="shared" si="45"/>
        <v>*</v>
      </c>
      <c r="I2068" s="11">
        <v>11.904761904761999</v>
      </c>
      <c r="J2068" s="3">
        <v>54.761904761905001</v>
      </c>
      <c r="K2068" s="3">
        <v>19.047619047619001</v>
      </c>
      <c r="L2068" s="3">
        <v>9.5238095238099998</v>
      </c>
      <c r="M2068" s="8">
        <v>4.7619047619049999</v>
      </c>
    </row>
    <row r="2069" spans="2:18" ht="24" x14ac:dyDescent="0.2">
      <c r="C2069" s="92"/>
      <c r="D2069" s="87"/>
      <c r="E2069" s="1" t="s">
        <v>138</v>
      </c>
      <c r="F2069" s="2"/>
      <c r="G2069" s="59">
        <v>246</v>
      </c>
      <c r="H2069" s="71" t="str">
        <f t="shared" si="45"/>
        <v xml:space="preserve"> </v>
      </c>
      <c r="I2069" s="11">
        <v>13.008130081300999</v>
      </c>
      <c r="J2069" s="3">
        <v>57.723577235771998</v>
      </c>
      <c r="K2069" s="3">
        <v>20.731707317072999</v>
      </c>
      <c r="L2069" s="3">
        <v>7.3170731707319998</v>
      </c>
      <c r="M2069" s="8">
        <v>1.219512195122</v>
      </c>
    </row>
    <row r="2070" spans="2:18" ht="24" x14ac:dyDescent="0.2">
      <c r="C2070" s="92"/>
      <c r="D2070" s="87"/>
      <c r="E2070" s="1" t="s">
        <v>139</v>
      </c>
      <c r="F2070" s="2"/>
      <c r="G2070" s="59">
        <v>248</v>
      </c>
      <c r="H2070" s="71" t="str">
        <f t="shared" ref="H2070:H2072" si="46">IF(G2070&lt;49,"*"," ")</f>
        <v xml:space="preserve"> </v>
      </c>
      <c r="I2070" s="11">
        <v>18.951612903226</v>
      </c>
      <c r="J2070" s="3">
        <v>69.354838709676997</v>
      </c>
      <c r="K2070" s="3">
        <v>9.2741935483870002</v>
      </c>
      <c r="L2070" s="3">
        <v>2.0161290322580001</v>
      </c>
      <c r="M2070" s="8">
        <v>0.40322580645200001</v>
      </c>
    </row>
    <row r="2071" spans="2:18" ht="24" x14ac:dyDescent="0.2">
      <c r="C2071" s="92"/>
      <c r="D2071" s="87"/>
      <c r="E2071" s="1" t="s">
        <v>140</v>
      </c>
      <c r="F2071" s="2"/>
      <c r="G2071" s="59">
        <v>1582</v>
      </c>
      <c r="H2071" s="71" t="str">
        <f t="shared" si="46"/>
        <v xml:space="preserve"> </v>
      </c>
      <c r="I2071" s="11">
        <v>14.09608091024</v>
      </c>
      <c r="J2071" s="3">
        <v>62.389380530973</v>
      </c>
      <c r="K2071" s="3">
        <v>19.469026548673</v>
      </c>
      <c r="L2071" s="3">
        <v>3.4766118836920001</v>
      </c>
      <c r="M2071" s="8">
        <v>0.56890012642200005</v>
      </c>
    </row>
    <row r="2072" spans="2:18" ht="24" x14ac:dyDescent="0.2">
      <c r="C2072" s="93"/>
      <c r="D2072" s="88"/>
      <c r="E2072" s="27" t="s">
        <v>141</v>
      </c>
      <c r="F2072" s="30"/>
      <c r="G2072" s="60">
        <v>414</v>
      </c>
      <c r="H2072" s="72" t="str">
        <f t="shared" si="46"/>
        <v xml:space="preserve"> </v>
      </c>
      <c r="I2072" s="35">
        <v>9.4202898550719993</v>
      </c>
      <c r="J2072" s="16">
        <v>55.072463768116002</v>
      </c>
      <c r="K2072" s="16">
        <v>25.845410628019</v>
      </c>
      <c r="L2072" s="16">
        <v>9.1787439613529997</v>
      </c>
      <c r="M2072" s="36">
        <v>0.48309178743999998</v>
      </c>
    </row>
    <row r="2073" spans="2:18" x14ac:dyDescent="0.2">
      <c r="G2073" s="61"/>
      <c r="H2073" s="73"/>
    </row>
    <row r="2074" spans="2:18" x14ac:dyDescent="0.2">
      <c r="B2074" s="22" t="str">
        <f xml:space="preserve"> HYPERLINK("#'目次'!B22", "[16]")</f>
        <v>[16]</v>
      </c>
      <c r="C2074" s="17" t="s">
        <v>268</v>
      </c>
      <c r="G2074" s="61"/>
      <c r="H2074" s="73"/>
    </row>
    <row r="2075" spans="2:18" x14ac:dyDescent="0.2">
      <c r="G2075" s="61"/>
      <c r="H2075" s="73"/>
    </row>
    <row r="2076" spans="2:18" x14ac:dyDescent="0.2">
      <c r="G2076" s="61"/>
      <c r="H2076" s="73"/>
    </row>
    <row r="2077" spans="2:18" x14ac:dyDescent="0.2">
      <c r="C2077" s="17" t="s">
        <v>12</v>
      </c>
      <c r="G2077" s="61"/>
      <c r="H2077" s="73"/>
    </row>
    <row r="2078" spans="2:18" ht="60" x14ac:dyDescent="0.2">
      <c r="C2078" s="82"/>
      <c r="D2078" s="83"/>
      <c r="E2078" s="83"/>
      <c r="F2078" s="83"/>
      <c r="G2078" s="55" t="s">
        <v>13</v>
      </c>
      <c r="H2078" s="68"/>
      <c r="I2078" s="20" t="s">
        <v>24</v>
      </c>
      <c r="J2078" s="10" t="s">
        <v>25</v>
      </c>
      <c r="K2078" s="10" t="s">
        <v>26</v>
      </c>
      <c r="L2078" s="10" t="s">
        <v>27</v>
      </c>
      <c r="M2078" s="10" t="s">
        <v>28</v>
      </c>
      <c r="N2078" s="10" t="s">
        <v>29</v>
      </c>
      <c r="O2078" s="10" t="s">
        <v>30</v>
      </c>
      <c r="P2078" s="10" t="s">
        <v>31</v>
      </c>
      <c r="Q2078" s="10" t="s">
        <v>32</v>
      </c>
      <c r="R2078" s="23" t="s">
        <v>22</v>
      </c>
    </row>
    <row r="2079" spans="2:18" x14ac:dyDescent="0.2">
      <c r="C2079" s="84"/>
      <c r="D2079" s="85"/>
      <c r="E2079" s="85"/>
      <c r="F2079" s="85"/>
      <c r="G2079" s="56"/>
      <c r="H2079" s="69"/>
      <c r="I2079" s="24"/>
      <c r="J2079" s="9"/>
      <c r="K2079" s="9"/>
      <c r="L2079" s="9"/>
      <c r="M2079" s="9"/>
      <c r="N2079" s="9"/>
      <c r="O2079" s="9"/>
      <c r="P2079" s="9"/>
      <c r="Q2079" s="9"/>
      <c r="R2079" s="21"/>
    </row>
    <row r="2080" spans="2:18" x14ac:dyDescent="0.2">
      <c r="C2080" s="28"/>
      <c r="D2080" s="29"/>
      <c r="E2080" s="32" t="s">
        <v>13</v>
      </c>
      <c r="F2080" s="31"/>
      <c r="G2080" s="57">
        <v>2435</v>
      </c>
      <c r="H2080" s="66" t="str">
        <f t="shared" ref="H2080:H2143" si="47">IF(G2080&lt;49,"*"," ")</f>
        <v xml:space="preserve"> </v>
      </c>
      <c r="I2080" s="15">
        <v>15.728952772074001</v>
      </c>
      <c r="J2080" s="15">
        <v>13.675564681725</v>
      </c>
      <c r="K2080" s="15">
        <v>19.055441478439</v>
      </c>
      <c r="L2080" s="15">
        <v>6.6940451745380001</v>
      </c>
      <c r="M2080" s="15">
        <v>6.6119096509239998</v>
      </c>
      <c r="N2080" s="15">
        <v>48.213552361395998</v>
      </c>
      <c r="O2080" s="15">
        <v>55.400410677617998</v>
      </c>
      <c r="P2080" s="15">
        <v>83.531827515399996</v>
      </c>
      <c r="Q2080" s="15">
        <v>2.7926078028750001</v>
      </c>
      <c r="R2080" s="34">
        <v>0.69815195071900005</v>
      </c>
    </row>
    <row r="2081" spans="3:18" x14ac:dyDescent="0.2">
      <c r="C2081" s="89" t="s">
        <v>16</v>
      </c>
      <c r="D2081" s="86" t="s">
        <v>17</v>
      </c>
      <c r="E2081" s="6" t="s">
        <v>18</v>
      </c>
      <c r="F2081" s="5"/>
      <c r="G2081" s="58">
        <v>344</v>
      </c>
      <c r="H2081" s="70" t="str">
        <f t="shared" si="47"/>
        <v xml:space="preserve"> </v>
      </c>
      <c r="I2081" s="12">
        <v>20.639534883721002</v>
      </c>
      <c r="J2081" s="4">
        <v>17.441860465116001</v>
      </c>
      <c r="K2081" s="4">
        <v>22.965116279069999</v>
      </c>
      <c r="L2081" s="4">
        <v>8.7209302325580005</v>
      </c>
      <c r="M2081" s="4">
        <v>6.6860465116279997</v>
      </c>
      <c r="N2081" s="4">
        <v>56.104651162791001</v>
      </c>
      <c r="O2081" s="4">
        <v>63.953488372092998</v>
      </c>
      <c r="P2081" s="4">
        <v>81.976744186047</v>
      </c>
      <c r="Q2081" s="4">
        <v>1.744186046512</v>
      </c>
      <c r="R2081" s="33">
        <v>0</v>
      </c>
    </row>
    <row r="2082" spans="3:18" x14ac:dyDescent="0.2">
      <c r="C2082" s="90"/>
      <c r="D2082" s="87"/>
      <c r="E2082" s="1" t="s">
        <v>19</v>
      </c>
      <c r="F2082" s="2"/>
      <c r="G2082" s="59">
        <v>1502</v>
      </c>
      <c r="H2082" s="71" t="str">
        <f t="shared" si="47"/>
        <v xml:space="preserve"> </v>
      </c>
      <c r="I2082" s="11">
        <v>16.711051930759002</v>
      </c>
      <c r="J2082" s="3">
        <v>15.712383488682001</v>
      </c>
      <c r="K2082" s="3">
        <v>20.439414114514001</v>
      </c>
      <c r="L2082" s="3">
        <v>7.3901464713719998</v>
      </c>
      <c r="M2082" s="3">
        <v>6.924101198402</v>
      </c>
      <c r="N2082" s="3">
        <v>50.998668442076998</v>
      </c>
      <c r="O2082" s="3">
        <v>57.856191744340997</v>
      </c>
      <c r="P2082" s="3">
        <v>84.487350199733996</v>
      </c>
      <c r="Q2082" s="3">
        <v>2.7296937416780001</v>
      </c>
      <c r="R2082" s="8">
        <v>0.33288948069199997</v>
      </c>
    </row>
    <row r="2083" spans="3:18" x14ac:dyDescent="0.2">
      <c r="C2083" s="90"/>
      <c r="D2083" s="87"/>
      <c r="E2083" s="1" t="s">
        <v>20</v>
      </c>
      <c r="F2083" s="2"/>
      <c r="G2083" s="59">
        <v>465</v>
      </c>
      <c r="H2083" s="71" t="str">
        <f t="shared" si="47"/>
        <v xml:space="preserve"> </v>
      </c>
      <c r="I2083" s="11">
        <v>11.827956989246999</v>
      </c>
      <c r="J2083" s="3">
        <v>7.0967741935479998</v>
      </c>
      <c r="K2083" s="3">
        <v>13.978494623655999</v>
      </c>
      <c r="L2083" s="3">
        <v>4.0860215053760003</v>
      </c>
      <c r="M2083" s="3">
        <v>6.0215053763439998</v>
      </c>
      <c r="N2083" s="3">
        <v>40.215053763440999</v>
      </c>
      <c r="O2083" s="3">
        <v>47.096774193548001</v>
      </c>
      <c r="P2083" s="3">
        <v>84.946236559140004</v>
      </c>
      <c r="Q2083" s="3">
        <v>1.2903225806450001</v>
      </c>
      <c r="R2083" s="8">
        <v>0.860215053763</v>
      </c>
    </row>
    <row r="2084" spans="3:18" x14ac:dyDescent="0.2">
      <c r="C2084" s="90"/>
      <c r="D2084" s="87"/>
      <c r="E2084" s="1" t="s">
        <v>21</v>
      </c>
      <c r="F2084" s="2"/>
      <c r="G2084" s="59">
        <v>107</v>
      </c>
      <c r="H2084" s="71" t="str">
        <f t="shared" si="47"/>
        <v xml:space="preserve"> </v>
      </c>
      <c r="I2084" s="11">
        <v>4.6728971962620003</v>
      </c>
      <c r="J2084" s="3">
        <v>2.8037383177569999</v>
      </c>
      <c r="K2084" s="3">
        <v>10.280373831776</v>
      </c>
      <c r="L2084" s="3">
        <v>2.8037383177569999</v>
      </c>
      <c r="M2084" s="3">
        <v>3.7383177570089998</v>
      </c>
      <c r="N2084" s="3">
        <v>24.299065420561</v>
      </c>
      <c r="O2084" s="3">
        <v>35.514018691589001</v>
      </c>
      <c r="P2084" s="3">
        <v>76.635514018692007</v>
      </c>
      <c r="Q2084" s="3">
        <v>11.214953271028</v>
      </c>
      <c r="R2084" s="14">
        <v>0</v>
      </c>
    </row>
    <row r="2085" spans="3:18" x14ac:dyDescent="0.2">
      <c r="C2085" s="90"/>
      <c r="D2085" s="87"/>
      <c r="E2085" s="1" t="s">
        <v>22</v>
      </c>
      <c r="F2085" s="2"/>
      <c r="G2085" s="59">
        <v>17</v>
      </c>
      <c r="H2085" s="71" t="str">
        <f t="shared" si="47"/>
        <v>*</v>
      </c>
      <c r="I2085" s="11">
        <v>5.8823529411760003</v>
      </c>
      <c r="J2085" s="3">
        <v>5.8823529411760003</v>
      </c>
      <c r="K2085" s="3">
        <v>11.764705882353001</v>
      </c>
      <c r="L2085" s="7">
        <v>0</v>
      </c>
      <c r="M2085" s="3">
        <v>11.764705882353001</v>
      </c>
      <c r="N2085" s="3">
        <v>11.764705882353001</v>
      </c>
      <c r="O2085" s="3">
        <v>17.647058823529001</v>
      </c>
      <c r="P2085" s="3">
        <v>35.294117647058997</v>
      </c>
      <c r="Q2085" s="3">
        <v>17.647058823529001</v>
      </c>
      <c r="R2085" s="8">
        <v>47.058823529412003</v>
      </c>
    </row>
    <row r="2086" spans="3:18" x14ac:dyDescent="0.2">
      <c r="C2086" s="91" t="s">
        <v>23</v>
      </c>
      <c r="D2086" s="86" t="s">
        <v>17</v>
      </c>
      <c r="E2086" s="6" t="s">
        <v>24</v>
      </c>
      <c r="F2086" s="5"/>
      <c r="G2086" s="58">
        <v>383</v>
      </c>
      <c r="H2086" s="70" t="str">
        <f t="shared" si="47"/>
        <v xml:space="preserve"> </v>
      </c>
      <c r="I2086" s="12">
        <v>100</v>
      </c>
      <c r="J2086" s="4">
        <v>42.558746736292001</v>
      </c>
      <c r="K2086" s="4">
        <v>55.613577023498998</v>
      </c>
      <c r="L2086" s="4">
        <v>21.409921671018001</v>
      </c>
      <c r="M2086" s="4">
        <v>23.498694516971</v>
      </c>
      <c r="N2086" s="4">
        <v>83.812010443863997</v>
      </c>
      <c r="O2086" s="4">
        <v>72.323759791122995</v>
      </c>
      <c r="P2086" s="4">
        <v>85.117493472584997</v>
      </c>
      <c r="Q2086" s="4">
        <v>1.305483028721</v>
      </c>
      <c r="R2086" s="33">
        <v>0</v>
      </c>
    </row>
    <row r="2087" spans="3:18" x14ac:dyDescent="0.2">
      <c r="C2087" s="90"/>
      <c r="D2087" s="87"/>
      <c r="E2087" s="1" t="s">
        <v>25</v>
      </c>
      <c r="F2087" s="2"/>
      <c r="G2087" s="59">
        <v>333</v>
      </c>
      <c r="H2087" s="71" t="str">
        <f t="shared" si="47"/>
        <v xml:space="preserve"> </v>
      </c>
      <c r="I2087" s="11">
        <v>48.948948948949003</v>
      </c>
      <c r="J2087" s="3">
        <v>100</v>
      </c>
      <c r="K2087" s="3">
        <v>49.849849849850003</v>
      </c>
      <c r="L2087" s="3">
        <v>17.117117117117001</v>
      </c>
      <c r="M2087" s="3">
        <v>20.120120120119999</v>
      </c>
      <c r="N2087" s="3">
        <v>79.579579579579999</v>
      </c>
      <c r="O2087" s="3">
        <v>71.171171171170997</v>
      </c>
      <c r="P2087" s="3">
        <v>83.183183183183004</v>
      </c>
      <c r="Q2087" s="3">
        <v>1.8018018018019999</v>
      </c>
      <c r="R2087" s="14">
        <v>0</v>
      </c>
    </row>
    <row r="2088" spans="3:18" ht="24" x14ac:dyDescent="0.2">
      <c r="C2088" s="90"/>
      <c r="D2088" s="87"/>
      <c r="E2088" s="1" t="s">
        <v>26</v>
      </c>
      <c r="F2088" s="2"/>
      <c r="G2088" s="59">
        <v>464</v>
      </c>
      <c r="H2088" s="71" t="str">
        <f t="shared" si="47"/>
        <v xml:space="preserve"> </v>
      </c>
      <c r="I2088" s="11">
        <v>45.905172413792997</v>
      </c>
      <c r="J2088" s="3">
        <v>35.775862068965999</v>
      </c>
      <c r="K2088" s="3">
        <v>100</v>
      </c>
      <c r="L2088" s="3">
        <v>20.043103448276</v>
      </c>
      <c r="M2088" s="3">
        <v>25</v>
      </c>
      <c r="N2088" s="3">
        <v>85.129310344827999</v>
      </c>
      <c r="O2088" s="3">
        <v>77.155172413792997</v>
      </c>
      <c r="P2088" s="3">
        <v>84.913793103448</v>
      </c>
      <c r="Q2088" s="3">
        <v>1.293103448276</v>
      </c>
      <c r="R2088" s="14">
        <v>0</v>
      </c>
    </row>
    <row r="2089" spans="3:18" ht="24" x14ac:dyDescent="0.2">
      <c r="C2089" s="90"/>
      <c r="D2089" s="87"/>
      <c r="E2089" s="1" t="s">
        <v>27</v>
      </c>
      <c r="F2089" s="2"/>
      <c r="G2089" s="59">
        <v>163</v>
      </c>
      <c r="H2089" s="71" t="str">
        <f t="shared" si="47"/>
        <v xml:space="preserve"> </v>
      </c>
      <c r="I2089" s="11">
        <v>50.306748466258</v>
      </c>
      <c r="J2089" s="3">
        <v>34.969325153374001</v>
      </c>
      <c r="K2089" s="3">
        <v>57.055214723925999</v>
      </c>
      <c r="L2089" s="3">
        <v>100</v>
      </c>
      <c r="M2089" s="3">
        <v>41.104294478527997</v>
      </c>
      <c r="N2089" s="3">
        <v>86.503067484663006</v>
      </c>
      <c r="O2089" s="3">
        <v>76.687116564416996</v>
      </c>
      <c r="P2089" s="3">
        <v>84.049079754600996</v>
      </c>
      <c r="Q2089" s="3">
        <v>1.8404907975460001</v>
      </c>
      <c r="R2089" s="14">
        <v>0</v>
      </c>
    </row>
    <row r="2090" spans="3:18" x14ac:dyDescent="0.2">
      <c r="C2090" s="90"/>
      <c r="D2090" s="87"/>
      <c r="E2090" s="1" t="s">
        <v>28</v>
      </c>
      <c r="F2090" s="2"/>
      <c r="G2090" s="59">
        <v>161</v>
      </c>
      <c r="H2090" s="71" t="str">
        <f t="shared" si="47"/>
        <v xml:space="preserve"> </v>
      </c>
      <c r="I2090" s="11">
        <v>55.900621118011998</v>
      </c>
      <c r="J2090" s="3">
        <v>41.614906832297997</v>
      </c>
      <c r="K2090" s="3">
        <v>72.049689440994001</v>
      </c>
      <c r="L2090" s="3">
        <v>41.614906832297997</v>
      </c>
      <c r="M2090" s="3">
        <v>100</v>
      </c>
      <c r="N2090" s="3">
        <v>90.683229813664994</v>
      </c>
      <c r="O2090" s="3">
        <v>77.018633540373003</v>
      </c>
      <c r="P2090" s="3">
        <v>87.577639751552994</v>
      </c>
      <c r="Q2090" s="3">
        <v>1.242236024845</v>
      </c>
      <c r="R2090" s="14">
        <v>0</v>
      </c>
    </row>
    <row r="2091" spans="3:18" x14ac:dyDescent="0.2">
      <c r="C2091" s="90"/>
      <c r="D2091" s="87"/>
      <c r="E2091" s="1" t="s">
        <v>29</v>
      </c>
      <c r="F2091" s="2"/>
      <c r="G2091" s="59">
        <v>1174</v>
      </c>
      <c r="H2091" s="71" t="str">
        <f t="shared" si="47"/>
        <v xml:space="preserve"> </v>
      </c>
      <c r="I2091" s="11">
        <v>27.342419080068002</v>
      </c>
      <c r="J2091" s="3">
        <v>22.572402044293</v>
      </c>
      <c r="K2091" s="3">
        <v>33.645655877342001</v>
      </c>
      <c r="L2091" s="3">
        <v>12.010221465077001</v>
      </c>
      <c r="M2091" s="3">
        <v>12.436115843271001</v>
      </c>
      <c r="N2091" s="3">
        <v>100</v>
      </c>
      <c r="O2091" s="3">
        <v>75.724020442929998</v>
      </c>
      <c r="P2091" s="3">
        <v>85.945485519591003</v>
      </c>
      <c r="Q2091" s="3">
        <v>1.1073253833050001</v>
      </c>
      <c r="R2091" s="14">
        <v>0</v>
      </c>
    </row>
    <row r="2092" spans="3:18" x14ac:dyDescent="0.2">
      <c r="C2092" s="90"/>
      <c r="D2092" s="87"/>
      <c r="E2092" s="1" t="s">
        <v>30</v>
      </c>
      <c r="F2092" s="2"/>
      <c r="G2092" s="59">
        <v>1349</v>
      </c>
      <c r="H2092" s="71" t="str">
        <f t="shared" si="47"/>
        <v xml:space="preserve"> </v>
      </c>
      <c r="I2092" s="11">
        <v>20.533728687917002</v>
      </c>
      <c r="J2092" s="3">
        <v>17.568569310600001</v>
      </c>
      <c r="K2092" s="3">
        <v>26.538176426983</v>
      </c>
      <c r="L2092" s="3">
        <v>9.2661230541140007</v>
      </c>
      <c r="M2092" s="3">
        <v>9.1919940696809999</v>
      </c>
      <c r="N2092" s="3">
        <v>65.900667160859996</v>
      </c>
      <c r="O2092" s="3">
        <v>100</v>
      </c>
      <c r="P2092" s="3">
        <v>86.730911786508997</v>
      </c>
      <c r="Q2092" s="3">
        <v>1.26019273536</v>
      </c>
      <c r="R2092" s="14">
        <v>0</v>
      </c>
    </row>
    <row r="2093" spans="3:18" x14ac:dyDescent="0.2">
      <c r="C2093" s="90"/>
      <c r="D2093" s="87"/>
      <c r="E2093" s="1" t="s">
        <v>31</v>
      </c>
      <c r="F2093" s="2"/>
      <c r="G2093" s="59">
        <v>2034</v>
      </c>
      <c r="H2093" s="71" t="str">
        <f t="shared" si="47"/>
        <v xml:space="preserve"> </v>
      </c>
      <c r="I2093" s="11">
        <v>16.027531956735</v>
      </c>
      <c r="J2093" s="3">
        <v>13.618485742380001</v>
      </c>
      <c r="K2093" s="3">
        <v>19.370698131760001</v>
      </c>
      <c r="L2093" s="3">
        <v>6.735496558505</v>
      </c>
      <c r="M2093" s="3">
        <v>6.9321533923300001</v>
      </c>
      <c r="N2093" s="3">
        <v>49.606686332350002</v>
      </c>
      <c r="O2093" s="3">
        <v>57.522123893805002</v>
      </c>
      <c r="P2093" s="3">
        <v>100</v>
      </c>
      <c r="Q2093" s="3">
        <v>1.2291052114059999</v>
      </c>
      <c r="R2093" s="14">
        <v>0</v>
      </c>
    </row>
    <row r="2094" spans="3:18" x14ac:dyDescent="0.2">
      <c r="C2094" s="90"/>
      <c r="D2094" s="87"/>
      <c r="E2094" s="1" t="s">
        <v>32</v>
      </c>
      <c r="F2094" s="2"/>
      <c r="G2094" s="59">
        <v>68</v>
      </c>
      <c r="H2094" s="71" t="str">
        <f t="shared" si="47"/>
        <v xml:space="preserve"> </v>
      </c>
      <c r="I2094" s="11">
        <v>7.352941176471</v>
      </c>
      <c r="J2094" s="3">
        <v>8.8235294117649996</v>
      </c>
      <c r="K2094" s="3">
        <v>8.8235294117649996</v>
      </c>
      <c r="L2094" s="3">
        <v>4.4117647058819998</v>
      </c>
      <c r="M2094" s="3">
        <v>2.9411764705880001</v>
      </c>
      <c r="N2094" s="3">
        <v>19.117647058824002</v>
      </c>
      <c r="O2094" s="3">
        <v>25</v>
      </c>
      <c r="P2094" s="3">
        <v>36.764705882352999</v>
      </c>
      <c r="Q2094" s="3">
        <v>100</v>
      </c>
      <c r="R2094" s="14">
        <v>0</v>
      </c>
    </row>
    <row r="2095" spans="3:18" x14ac:dyDescent="0.2">
      <c r="C2095" s="90"/>
      <c r="D2095" s="87"/>
      <c r="E2095" s="1" t="s">
        <v>22</v>
      </c>
      <c r="F2095" s="2"/>
      <c r="G2095" s="59">
        <v>17</v>
      </c>
      <c r="H2095" s="71" t="str">
        <f t="shared" si="47"/>
        <v>*</v>
      </c>
      <c r="I2095" s="26">
        <v>0</v>
      </c>
      <c r="J2095" s="7">
        <v>0</v>
      </c>
      <c r="K2095" s="7">
        <v>0</v>
      </c>
      <c r="L2095" s="7">
        <v>0</v>
      </c>
      <c r="M2095" s="7">
        <v>0</v>
      </c>
      <c r="N2095" s="7">
        <v>0</v>
      </c>
      <c r="O2095" s="7">
        <v>0</v>
      </c>
      <c r="P2095" s="7">
        <v>0</v>
      </c>
      <c r="Q2095" s="7">
        <v>0</v>
      </c>
      <c r="R2095" s="8">
        <v>100</v>
      </c>
    </row>
    <row r="2096" spans="3:18" x14ac:dyDescent="0.2">
      <c r="C2096" s="91" t="s">
        <v>33</v>
      </c>
      <c r="D2096" s="86" t="s">
        <v>17</v>
      </c>
      <c r="E2096" s="6" t="s">
        <v>34</v>
      </c>
      <c r="F2096" s="5"/>
      <c r="G2096" s="58">
        <v>120</v>
      </c>
      <c r="H2096" s="70" t="str">
        <f t="shared" si="47"/>
        <v xml:space="preserve"> </v>
      </c>
      <c r="I2096" s="12">
        <v>41.666666666666998</v>
      </c>
      <c r="J2096" s="4">
        <v>32.5</v>
      </c>
      <c r="K2096" s="4">
        <v>52.5</v>
      </c>
      <c r="L2096" s="4">
        <v>20.833333333333002</v>
      </c>
      <c r="M2096" s="4">
        <v>21.666666666666998</v>
      </c>
      <c r="N2096" s="4">
        <v>67.5</v>
      </c>
      <c r="O2096" s="4">
        <v>71.666666666666998</v>
      </c>
      <c r="P2096" s="4">
        <v>81.666666666666998</v>
      </c>
      <c r="Q2096" s="4">
        <v>4.166666666667</v>
      </c>
      <c r="R2096" s="33">
        <v>0</v>
      </c>
    </row>
    <row r="2097" spans="3:18" x14ac:dyDescent="0.2">
      <c r="C2097" s="90"/>
      <c r="D2097" s="87"/>
      <c r="E2097" s="1" t="s">
        <v>35</v>
      </c>
      <c r="F2097" s="2"/>
      <c r="G2097" s="59">
        <v>932</v>
      </c>
      <c r="H2097" s="71" t="str">
        <f t="shared" si="47"/>
        <v xml:space="preserve"> </v>
      </c>
      <c r="I2097" s="11">
        <v>26.072961373390999</v>
      </c>
      <c r="J2097" s="3">
        <v>22.639484978540999</v>
      </c>
      <c r="K2097" s="3">
        <v>30.793991416309002</v>
      </c>
      <c r="L2097" s="3">
        <v>9.8712446351929994</v>
      </c>
      <c r="M2097" s="3">
        <v>10.407725321888</v>
      </c>
      <c r="N2097" s="3">
        <v>63.626609442060001</v>
      </c>
      <c r="O2097" s="3">
        <v>65.987124463518995</v>
      </c>
      <c r="P2097" s="3">
        <v>81.652360515021002</v>
      </c>
      <c r="Q2097" s="3">
        <v>1.394849785408</v>
      </c>
      <c r="R2097" s="8">
        <v>0.10729613733899999</v>
      </c>
    </row>
    <row r="2098" spans="3:18" x14ac:dyDescent="0.2">
      <c r="C2098" s="90"/>
      <c r="D2098" s="87"/>
      <c r="E2098" s="1" t="s">
        <v>36</v>
      </c>
      <c r="F2098" s="2"/>
      <c r="G2098" s="59">
        <v>854</v>
      </c>
      <c r="H2098" s="71" t="str">
        <f t="shared" si="47"/>
        <v xml:space="preserve"> </v>
      </c>
      <c r="I2098" s="11">
        <v>9.3676814988290005</v>
      </c>
      <c r="J2098" s="3">
        <v>9.0163934426230004</v>
      </c>
      <c r="K2098" s="3">
        <v>11.475409836066</v>
      </c>
      <c r="L2098" s="3">
        <v>4.4496487119439996</v>
      </c>
      <c r="M2098" s="3">
        <v>3.2786885245900002</v>
      </c>
      <c r="N2098" s="3">
        <v>44.847775175644003</v>
      </c>
      <c r="O2098" s="3">
        <v>57.494145199062999</v>
      </c>
      <c r="P2098" s="3">
        <v>86.065573770491994</v>
      </c>
      <c r="Q2098" s="3">
        <v>2.1077283372369999</v>
      </c>
      <c r="R2098" s="8">
        <v>0.23419203747100001</v>
      </c>
    </row>
    <row r="2099" spans="3:18" ht="24" x14ac:dyDescent="0.2">
      <c r="C2099" s="90"/>
      <c r="D2099" s="87"/>
      <c r="E2099" s="1" t="s">
        <v>37</v>
      </c>
      <c r="F2099" s="2"/>
      <c r="G2099" s="59">
        <v>356</v>
      </c>
      <c r="H2099" s="71" t="str">
        <f t="shared" si="47"/>
        <v xml:space="preserve"> </v>
      </c>
      <c r="I2099" s="11">
        <v>1.9662921348310001</v>
      </c>
      <c r="J2099" s="3">
        <v>1.123595505618</v>
      </c>
      <c r="K2099" s="3">
        <v>3.651685393258</v>
      </c>
      <c r="L2099" s="3">
        <v>0.84269662921300004</v>
      </c>
      <c r="M2099" s="3">
        <v>1.4044943820219999</v>
      </c>
      <c r="N2099" s="3">
        <v>25.280898876403999</v>
      </c>
      <c r="O2099" s="3">
        <v>34.550561797752998</v>
      </c>
      <c r="P2099" s="3">
        <v>87.640449438201998</v>
      </c>
      <c r="Q2099" s="3">
        <v>3.0898876404490001</v>
      </c>
      <c r="R2099" s="8">
        <v>0.84269662921300004</v>
      </c>
    </row>
    <row r="2100" spans="3:18" x14ac:dyDescent="0.2">
      <c r="C2100" s="90"/>
      <c r="D2100" s="87"/>
      <c r="E2100" s="1" t="s">
        <v>38</v>
      </c>
      <c r="F2100" s="2"/>
      <c r="G2100" s="59">
        <v>157</v>
      </c>
      <c r="H2100" s="71" t="str">
        <f t="shared" si="47"/>
        <v xml:space="preserve"> </v>
      </c>
      <c r="I2100" s="11">
        <v>1.2738853503180001</v>
      </c>
      <c r="J2100" s="3">
        <v>0.63694267515900005</v>
      </c>
      <c r="K2100" s="3">
        <v>1.2738853503180001</v>
      </c>
      <c r="L2100" s="3">
        <v>2.5477707006369998</v>
      </c>
      <c r="M2100" s="3">
        <v>2.5477707006369998</v>
      </c>
      <c r="N2100" s="3">
        <v>14.649681528662001</v>
      </c>
      <c r="O2100" s="3">
        <v>19.745222929935998</v>
      </c>
      <c r="P2100" s="3">
        <v>78.980891719745003</v>
      </c>
      <c r="Q2100" s="3">
        <v>12.101910828025</v>
      </c>
      <c r="R2100" s="8">
        <v>1.2738853503180001</v>
      </c>
    </row>
    <row r="2101" spans="3:18" x14ac:dyDescent="0.2">
      <c r="C2101" s="90"/>
      <c r="D2101" s="87"/>
      <c r="E2101" s="1" t="s">
        <v>22</v>
      </c>
      <c r="F2101" s="2"/>
      <c r="G2101" s="59">
        <v>16</v>
      </c>
      <c r="H2101" s="71" t="str">
        <f t="shared" si="47"/>
        <v>*</v>
      </c>
      <c r="I2101" s="11">
        <v>6.25</v>
      </c>
      <c r="J2101" s="3">
        <v>6.25</v>
      </c>
      <c r="K2101" s="3">
        <v>6.25</v>
      </c>
      <c r="L2101" s="3">
        <v>6.25</v>
      </c>
      <c r="M2101" s="3">
        <v>6.25</v>
      </c>
      <c r="N2101" s="3">
        <v>25</v>
      </c>
      <c r="O2101" s="3">
        <v>18.75</v>
      </c>
      <c r="P2101" s="3">
        <v>25</v>
      </c>
      <c r="Q2101" s="3">
        <v>12.5</v>
      </c>
      <c r="R2101" s="8">
        <v>56.25</v>
      </c>
    </row>
    <row r="2102" spans="3:18" x14ac:dyDescent="0.2">
      <c r="C2102" s="91" t="s">
        <v>39</v>
      </c>
      <c r="D2102" s="86" t="s">
        <v>17</v>
      </c>
      <c r="E2102" s="6" t="s">
        <v>40</v>
      </c>
      <c r="F2102" s="5"/>
      <c r="G2102" s="58">
        <v>350</v>
      </c>
      <c r="H2102" s="70" t="str">
        <f t="shared" si="47"/>
        <v xml:space="preserve"> </v>
      </c>
      <c r="I2102" s="12">
        <v>28.571428571428999</v>
      </c>
      <c r="J2102" s="4">
        <v>23.142857142857</v>
      </c>
      <c r="K2102" s="4">
        <v>34</v>
      </c>
      <c r="L2102" s="4">
        <v>12.285714285714</v>
      </c>
      <c r="M2102" s="4">
        <v>12.285714285714</v>
      </c>
      <c r="N2102" s="4">
        <v>61.428571428570997</v>
      </c>
      <c r="O2102" s="4">
        <v>67.428571428571004</v>
      </c>
      <c r="P2102" s="4">
        <v>78.857142857143003</v>
      </c>
      <c r="Q2102" s="4">
        <v>2</v>
      </c>
      <c r="R2102" s="33">
        <v>0</v>
      </c>
    </row>
    <row r="2103" spans="3:18" ht="24" x14ac:dyDescent="0.2">
      <c r="C2103" s="90"/>
      <c r="D2103" s="87"/>
      <c r="E2103" s="1" t="s">
        <v>41</v>
      </c>
      <c r="F2103" s="2"/>
      <c r="G2103" s="59">
        <v>1147</v>
      </c>
      <c r="H2103" s="71" t="str">
        <f t="shared" si="47"/>
        <v xml:space="preserve"> </v>
      </c>
      <c r="I2103" s="11">
        <v>15.693112467305999</v>
      </c>
      <c r="J2103" s="3">
        <v>15.170008718396</v>
      </c>
      <c r="K2103" s="3">
        <v>20.924149956408002</v>
      </c>
      <c r="L2103" s="3">
        <v>7.7593722755009997</v>
      </c>
      <c r="M2103" s="3">
        <v>6.2772449869219997</v>
      </c>
      <c r="N2103" s="3">
        <v>52.048823016565002</v>
      </c>
      <c r="O2103" s="3">
        <v>57.802964254576999</v>
      </c>
      <c r="P2103" s="3">
        <v>85.004359197908002</v>
      </c>
      <c r="Q2103" s="3">
        <v>1.6564952048820001</v>
      </c>
      <c r="R2103" s="8">
        <v>0.174367916303</v>
      </c>
    </row>
    <row r="2104" spans="3:18" x14ac:dyDescent="0.2">
      <c r="C2104" s="90"/>
      <c r="D2104" s="87"/>
      <c r="E2104" s="1" t="s">
        <v>42</v>
      </c>
      <c r="F2104" s="2"/>
      <c r="G2104" s="59">
        <v>816</v>
      </c>
      <c r="H2104" s="71" t="str">
        <f t="shared" si="47"/>
        <v xml:space="preserve"> </v>
      </c>
      <c r="I2104" s="11">
        <v>10.049019607843</v>
      </c>
      <c r="J2104" s="3">
        <v>7.352941176471</v>
      </c>
      <c r="K2104" s="3">
        <v>10.416666666667</v>
      </c>
      <c r="L2104" s="3">
        <v>2.3284313725489998</v>
      </c>
      <c r="M2104" s="3">
        <v>4.6568627450979996</v>
      </c>
      <c r="N2104" s="3">
        <v>37.254901960783997</v>
      </c>
      <c r="O2104" s="3">
        <v>47.549019607843</v>
      </c>
      <c r="P2104" s="3">
        <v>85.539215686275</v>
      </c>
      <c r="Q2104" s="3">
        <v>4.2892156862749999</v>
      </c>
      <c r="R2104" s="8">
        <v>0.73529411764700003</v>
      </c>
    </row>
    <row r="2105" spans="3:18" x14ac:dyDescent="0.2">
      <c r="C2105" s="90"/>
      <c r="D2105" s="87"/>
      <c r="E2105" s="1" t="s">
        <v>43</v>
      </c>
      <c r="F2105" s="2"/>
      <c r="G2105" s="59">
        <v>78</v>
      </c>
      <c r="H2105" s="71" t="str">
        <f t="shared" si="47"/>
        <v xml:space="preserve"> </v>
      </c>
      <c r="I2105" s="11">
        <v>19.230769230768999</v>
      </c>
      <c r="J2105" s="3">
        <v>12.820512820513001</v>
      </c>
      <c r="K2105" s="3">
        <v>14.102564102563999</v>
      </c>
      <c r="L2105" s="3">
        <v>10.25641025641</v>
      </c>
      <c r="M2105" s="3">
        <v>6.4102564102560002</v>
      </c>
      <c r="N2105" s="3">
        <v>46.153846153845997</v>
      </c>
      <c r="O2105" s="3">
        <v>52.564102564103003</v>
      </c>
      <c r="P2105" s="3">
        <v>74.358974358973995</v>
      </c>
      <c r="Q2105" s="3">
        <v>5.1282051282049999</v>
      </c>
      <c r="R2105" s="8">
        <v>1.2820512820509999</v>
      </c>
    </row>
    <row r="2106" spans="3:18" x14ac:dyDescent="0.2">
      <c r="C2106" s="90"/>
      <c r="D2106" s="87"/>
      <c r="E2106" s="1" t="s">
        <v>22</v>
      </c>
      <c r="F2106" s="2"/>
      <c r="G2106" s="59">
        <v>44</v>
      </c>
      <c r="H2106" s="71" t="str">
        <f t="shared" si="47"/>
        <v>*</v>
      </c>
      <c r="I2106" s="11">
        <v>13.636363636364001</v>
      </c>
      <c r="J2106" s="3">
        <v>18.181818181817999</v>
      </c>
      <c r="K2106" s="3">
        <v>20.454545454544999</v>
      </c>
      <c r="L2106" s="3">
        <v>9.0909090909089993</v>
      </c>
      <c r="M2106" s="3">
        <v>6.8181818181820004</v>
      </c>
      <c r="N2106" s="3">
        <v>50</v>
      </c>
      <c r="O2106" s="3">
        <v>47.727272727272997</v>
      </c>
      <c r="P2106" s="3">
        <v>61.363636363635997</v>
      </c>
      <c r="Q2106" s="3">
        <v>6.8181818181820004</v>
      </c>
      <c r="R2106" s="8">
        <v>18.181818181817999</v>
      </c>
    </row>
    <row r="2107" spans="3:18" x14ac:dyDescent="0.2">
      <c r="C2107" s="91" t="s">
        <v>44</v>
      </c>
      <c r="D2107" s="86" t="s">
        <v>17</v>
      </c>
      <c r="E2107" s="6" t="s">
        <v>45</v>
      </c>
      <c r="F2107" s="5"/>
      <c r="G2107" s="58">
        <v>1358</v>
      </c>
      <c r="H2107" s="70" t="str">
        <f t="shared" si="47"/>
        <v xml:space="preserve"> </v>
      </c>
      <c r="I2107" s="12">
        <v>18.114874815905999</v>
      </c>
      <c r="J2107" s="4">
        <v>17.525773195875999</v>
      </c>
      <c r="K2107" s="4">
        <v>23.269513991162999</v>
      </c>
      <c r="L2107" s="4">
        <v>7.3637702503679998</v>
      </c>
      <c r="M2107" s="4">
        <v>7.4374079528720003</v>
      </c>
      <c r="N2107" s="4">
        <v>51.914580265095999</v>
      </c>
      <c r="O2107" s="4">
        <v>61.487481590573999</v>
      </c>
      <c r="P2107" s="4">
        <v>84.830633284241998</v>
      </c>
      <c r="Q2107" s="4">
        <v>1.840942562592</v>
      </c>
      <c r="R2107" s="13">
        <v>0.44182621502199998</v>
      </c>
    </row>
    <row r="2108" spans="3:18" x14ac:dyDescent="0.2">
      <c r="C2108" s="90"/>
      <c r="D2108" s="87"/>
      <c r="E2108" s="1" t="s">
        <v>46</v>
      </c>
      <c r="F2108" s="2"/>
      <c r="G2108" s="59">
        <v>735</v>
      </c>
      <c r="H2108" s="71" t="str">
        <f t="shared" si="47"/>
        <v xml:space="preserve"> </v>
      </c>
      <c r="I2108" s="11">
        <v>15.238095238094999</v>
      </c>
      <c r="J2108" s="3">
        <v>11.836734693878</v>
      </c>
      <c r="K2108" s="3">
        <v>16.598639455781999</v>
      </c>
      <c r="L2108" s="3">
        <v>6.8027210884349998</v>
      </c>
      <c r="M2108" s="3">
        <v>6.666666666667</v>
      </c>
      <c r="N2108" s="3">
        <v>49.659863945578003</v>
      </c>
      <c r="O2108" s="3">
        <v>54.285714285714</v>
      </c>
      <c r="P2108" s="3">
        <v>84.081632653061007</v>
      </c>
      <c r="Q2108" s="3">
        <v>1.2244897959179999</v>
      </c>
      <c r="R2108" s="8">
        <v>0.54421768707499996</v>
      </c>
    </row>
    <row r="2109" spans="3:18" x14ac:dyDescent="0.2">
      <c r="C2109" s="90"/>
      <c r="D2109" s="87"/>
      <c r="E2109" s="1" t="s">
        <v>47</v>
      </c>
      <c r="F2109" s="2"/>
      <c r="G2109" s="59">
        <v>177</v>
      </c>
      <c r="H2109" s="71" t="str">
        <f t="shared" si="47"/>
        <v xml:space="preserve"> </v>
      </c>
      <c r="I2109" s="11">
        <v>8.4745762711860007</v>
      </c>
      <c r="J2109" s="3">
        <v>2.25988700565</v>
      </c>
      <c r="K2109" s="3">
        <v>7.3446327683619996</v>
      </c>
      <c r="L2109" s="3">
        <v>4.5197740112989999</v>
      </c>
      <c r="M2109" s="3">
        <v>3.3898305084749998</v>
      </c>
      <c r="N2109" s="3">
        <v>33.333333333333002</v>
      </c>
      <c r="O2109" s="3">
        <v>40.112994350282001</v>
      </c>
      <c r="P2109" s="3">
        <v>84.745762711864003</v>
      </c>
      <c r="Q2109" s="3">
        <v>3.3898305084749998</v>
      </c>
      <c r="R2109" s="8">
        <v>1.129943502825</v>
      </c>
    </row>
    <row r="2110" spans="3:18" x14ac:dyDescent="0.2">
      <c r="C2110" s="90"/>
      <c r="D2110" s="87"/>
      <c r="E2110" s="1" t="s">
        <v>48</v>
      </c>
      <c r="F2110" s="2"/>
      <c r="G2110" s="59">
        <v>128</v>
      </c>
      <c r="H2110" s="71" t="str">
        <f t="shared" si="47"/>
        <v xml:space="preserve"> </v>
      </c>
      <c r="I2110" s="11">
        <v>4.6875</v>
      </c>
      <c r="J2110" s="3">
        <v>1.5625</v>
      </c>
      <c r="K2110" s="3">
        <v>6.25</v>
      </c>
      <c r="L2110" s="3">
        <v>3.125</v>
      </c>
      <c r="M2110" s="3">
        <v>3.125</v>
      </c>
      <c r="N2110" s="3">
        <v>21.875</v>
      </c>
      <c r="O2110" s="3">
        <v>21.09375</v>
      </c>
      <c r="P2110" s="3">
        <v>65.625</v>
      </c>
      <c r="Q2110" s="3">
        <v>19.53125</v>
      </c>
      <c r="R2110" s="8">
        <v>3.90625</v>
      </c>
    </row>
    <row r="2111" spans="3:18" x14ac:dyDescent="0.2">
      <c r="C2111" s="90"/>
      <c r="D2111" s="87"/>
      <c r="E2111" s="1" t="s">
        <v>22</v>
      </c>
      <c r="F2111" s="2"/>
      <c r="G2111" s="59">
        <v>37</v>
      </c>
      <c r="H2111" s="71" t="str">
        <f t="shared" si="47"/>
        <v>*</v>
      </c>
      <c r="I2111" s="11">
        <v>10.810810810811001</v>
      </c>
      <c r="J2111" s="3">
        <v>5.4054054054050003</v>
      </c>
      <c r="K2111" s="3">
        <v>13.513513513514001</v>
      </c>
      <c r="L2111" s="3">
        <v>2.7027027027030002</v>
      </c>
      <c r="M2111" s="3">
        <v>2.7027027027030002</v>
      </c>
      <c r="N2111" s="3">
        <v>45.945945945946001</v>
      </c>
      <c r="O2111" s="3">
        <v>45.945945945946001</v>
      </c>
      <c r="P2111" s="3">
        <v>81.081081081080995</v>
      </c>
      <c r="Q2111" s="3">
        <v>8.1081081081080004</v>
      </c>
      <c r="R2111" s="14">
        <v>0</v>
      </c>
    </row>
    <row r="2112" spans="3:18" ht="24" x14ac:dyDescent="0.2">
      <c r="C2112" s="91" t="s">
        <v>49</v>
      </c>
      <c r="D2112" s="86" t="s">
        <v>17</v>
      </c>
      <c r="E2112" s="6" t="s">
        <v>50</v>
      </c>
      <c r="F2112" s="5"/>
      <c r="G2112" s="58">
        <v>141</v>
      </c>
      <c r="H2112" s="70" t="str">
        <f t="shared" si="47"/>
        <v xml:space="preserve"> </v>
      </c>
      <c r="I2112" s="12">
        <v>23.404255319149001</v>
      </c>
      <c r="J2112" s="4">
        <v>25.531914893617</v>
      </c>
      <c r="K2112" s="4">
        <v>33.333333333333002</v>
      </c>
      <c r="L2112" s="4">
        <v>9.2198581560279997</v>
      </c>
      <c r="M2112" s="4">
        <v>10.638297872340001</v>
      </c>
      <c r="N2112" s="4">
        <v>63.120567375886999</v>
      </c>
      <c r="O2112" s="4">
        <v>66.666666666666998</v>
      </c>
      <c r="P2112" s="4">
        <v>87.943262411348002</v>
      </c>
      <c r="Q2112" s="4">
        <v>2.8368794326239999</v>
      </c>
      <c r="R2112" s="33">
        <v>0</v>
      </c>
    </row>
    <row r="2113" spans="3:18" ht="36" x14ac:dyDescent="0.2">
      <c r="C2113" s="90"/>
      <c r="D2113" s="87"/>
      <c r="E2113" s="1" t="s">
        <v>51</v>
      </c>
      <c r="F2113" s="2"/>
      <c r="G2113" s="59">
        <v>349</v>
      </c>
      <c r="H2113" s="71" t="str">
        <f t="shared" si="47"/>
        <v xml:space="preserve"> </v>
      </c>
      <c r="I2113" s="11">
        <v>11.461318051576001</v>
      </c>
      <c r="J2113" s="3">
        <v>14.613180515759</v>
      </c>
      <c r="K2113" s="3">
        <v>17.191977077364001</v>
      </c>
      <c r="L2113" s="3">
        <v>4.87106017192</v>
      </c>
      <c r="M2113" s="3">
        <v>3.7249283667620001</v>
      </c>
      <c r="N2113" s="3">
        <v>44.985673352436002</v>
      </c>
      <c r="O2113" s="3">
        <v>51.575931232092003</v>
      </c>
      <c r="P2113" s="3">
        <v>87.679083094556006</v>
      </c>
      <c r="Q2113" s="3">
        <v>2.292263610315</v>
      </c>
      <c r="R2113" s="14">
        <v>0</v>
      </c>
    </row>
    <row r="2114" spans="3:18" ht="48" x14ac:dyDescent="0.2">
      <c r="C2114" s="90"/>
      <c r="D2114" s="87"/>
      <c r="E2114" s="1" t="s">
        <v>52</v>
      </c>
      <c r="F2114" s="2"/>
      <c r="G2114" s="59">
        <v>1860</v>
      </c>
      <c r="H2114" s="71" t="str">
        <f t="shared" si="47"/>
        <v xml:space="preserve"> </v>
      </c>
      <c r="I2114" s="11">
        <v>16.935483870968</v>
      </c>
      <c r="J2114" s="3">
        <v>14.946236559140001</v>
      </c>
      <c r="K2114" s="3">
        <v>20.483870967742</v>
      </c>
      <c r="L2114" s="3">
        <v>6.7204301075270001</v>
      </c>
      <c r="M2114" s="3">
        <v>6.666666666667</v>
      </c>
      <c r="N2114" s="3">
        <v>50.752688172043001</v>
      </c>
      <c r="O2114" s="3">
        <v>58.978494623655997</v>
      </c>
      <c r="P2114" s="3">
        <v>85.645161290323003</v>
      </c>
      <c r="Q2114" s="3">
        <v>1.559139784946</v>
      </c>
      <c r="R2114" s="8">
        <v>0.37634408602199998</v>
      </c>
    </row>
    <row r="2115" spans="3:18" ht="24" x14ac:dyDescent="0.2">
      <c r="C2115" s="90"/>
      <c r="D2115" s="87"/>
      <c r="E2115" s="1" t="s">
        <v>53</v>
      </c>
      <c r="F2115" s="2"/>
      <c r="G2115" s="59">
        <v>719</v>
      </c>
      <c r="H2115" s="71" t="str">
        <f t="shared" si="47"/>
        <v xml:space="preserve"> </v>
      </c>
      <c r="I2115" s="11">
        <v>11.126564673157</v>
      </c>
      <c r="J2115" s="3">
        <v>11.543810848401</v>
      </c>
      <c r="K2115" s="3">
        <v>14.325452016690001</v>
      </c>
      <c r="L2115" s="3">
        <v>4.1724617524339997</v>
      </c>
      <c r="M2115" s="3">
        <v>3.616133518776</v>
      </c>
      <c r="N2115" s="3">
        <v>42.420027816412002</v>
      </c>
      <c r="O2115" s="3">
        <v>53.824756606397997</v>
      </c>
      <c r="P2115" s="3">
        <v>88.317107093185001</v>
      </c>
      <c r="Q2115" s="3">
        <v>0.973574408901</v>
      </c>
      <c r="R2115" s="8">
        <v>0.13908205841400001</v>
      </c>
    </row>
    <row r="2116" spans="3:18" ht="48" x14ac:dyDescent="0.2">
      <c r="C2116" s="90"/>
      <c r="D2116" s="87"/>
      <c r="E2116" s="1" t="s">
        <v>54</v>
      </c>
      <c r="F2116" s="2"/>
      <c r="G2116" s="59">
        <v>404</v>
      </c>
      <c r="H2116" s="71" t="str">
        <f t="shared" si="47"/>
        <v xml:space="preserve"> </v>
      </c>
      <c r="I2116" s="11">
        <v>13.366336633663</v>
      </c>
      <c r="J2116" s="3">
        <v>14.851485148515</v>
      </c>
      <c r="K2116" s="3">
        <v>18.811881188118999</v>
      </c>
      <c r="L2116" s="3">
        <v>3.7128712871289999</v>
      </c>
      <c r="M2116" s="3">
        <v>3.9603960396039999</v>
      </c>
      <c r="N2116" s="3">
        <v>48.514851485149002</v>
      </c>
      <c r="O2116" s="3">
        <v>55.445544554454997</v>
      </c>
      <c r="P2116" s="3">
        <v>88.861386138613994</v>
      </c>
      <c r="Q2116" s="3">
        <v>2.2277227722770001</v>
      </c>
      <c r="R2116" s="8">
        <v>0.247524752475</v>
      </c>
    </row>
    <row r="2117" spans="3:18" ht="36" x14ac:dyDescent="0.2">
      <c r="C2117" s="90"/>
      <c r="D2117" s="87"/>
      <c r="E2117" s="1" t="s">
        <v>55</v>
      </c>
      <c r="F2117" s="2"/>
      <c r="G2117" s="59">
        <v>41</v>
      </c>
      <c r="H2117" s="71" t="str">
        <f t="shared" si="47"/>
        <v>*</v>
      </c>
      <c r="I2117" s="11">
        <v>14.634146341463</v>
      </c>
      <c r="J2117" s="3">
        <v>19.512195121950999</v>
      </c>
      <c r="K2117" s="3">
        <v>21.951219512194999</v>
      </c>
      <c r="L2117" s="7">
        <v>0</v>
      </c>
      <c r="M2117" s="7">
        <v>0</v>
      </c>
      <c r="N2117" s="3">
        <v>39.024390243901998</v>
      </c>
      <c r="O2117" s="3">
        <v>43.902439024389999</v>
      </c>
      <c r="P2117" s="3">
        <v>87.804878048779997</v>
      </c>
      <c r="Q2117" s="3">
        <v>4.8780487804880002</v>
      </c>
      <c r="R2117" s="14">
        <v>0</v>
      </c>
    </row>
    <row r="2118" spans="3:18" ht="36" x14ac:dyDescent="0.2">
      <c r="C2118" s="90"/>
      <c r="D2118" s="87"/>
      <c r="E2118" s="1" t="s">
        <v>56</v>
      </c>
      <c r="F2118" s="2"/>
      <c r="G2118" s="59">
        <v>168</v>
      </c>
      <c r="H2118" s="71" t="str">
        <f t="shared" si="47"/>
        <v xml:space="preserve"> </v>
      </c>
      <c r="I2118" s="11">
        <v>8.333333333333</v>
      </c>
      <c r="J2118" s="3">
        <v>9.5238095238099998</v>
      </c>
      <c r="K2118" s="3">
        <v>7.7380952380950001</v>
      </c>
      <c r="L2118" s="3">
        <v>7.1428571428570002</v>
      </c>
      <c r="M2118" s="3">
        <v>1.190476190476</v>
      </c>
      <c r="N2118" s="3">
        <v>36.309523809524002</v>
      </c>
      <c r="O2118" s="3">
        <v>47.023809523810002</v>
      </c>
      <c r="P2118" s="3">
        <v>88.095238095238003</v>
      </c>
      <c r="Q2118" s="3">
        <v>1.190476190476</v>
      </c>
      <c r="R2118" s="8">
        <v>0.59523809523799998</v>
      </c>
    </row>
    <row r="2119" spans="3:18" ht="36" x14ac:dyDescent="0.2">
      <c r="C2119" s="90"/>
      <c r="D2119" s="87"/>
      <c r="E2119" s="1" t="s">
        <v>57</v>
      </c>
      <c r="F2119" s="2"/>
      <c r="G2119" s="59">
        <v>146</v>
      </c>
      <c r="H2119" s="71" t="str">
        <f t="shared" si="47"/>
        <v xml:space="preserve"> </v>
      </c>
      <c r="I2119" s="11">
        <v>10.958904109589</v>
      </c>
      <c r="J2119" s="3">
        <v>15.068493150685001</v>
      </c>
      <c r="K2119" s="3">
        <v>13.698630136986001</v>
      </c>
      <c r="L2119" s="3">
        <v>6.1643835616439997</v>
      </c>
      <c r="M2119" s="3">
        <v>3.4246575342469998</v>
      </c>
      <c r="N2119" s="3">
        <v>44.520547945205003</v>
      </c>
      <c r="O2119" s="3">
        <v>51.369863013699003</v>
      </c>
      <c r="P2119" s="3">
        <v>85.616438356163997</v>
      </c>
      <c r="Q2119" s="3">
        <v>2.054794520548</v>
      </c>
      <c r="R2119" s="8">
        <v>1.369863013699</v>
      </c>
    </row>
    <row r="2120" spans="3:18" x14ac:dyDescent="0.2">
      <c r="C2120" s="90"/>
      <c r="D2120" s="87"/>
      <c r="E2120" s="1" t="s">
        <v>58</v>
      </c>
      <c r="F2120" s="2"/>
      <c r="G2120" s="59">
        <v>364</v>
      </c>
      <c r="H2120" s="71" t="str">
        <f t="shared" si="47"/>
        <v xml:space="preserve"> </v>
      </c>
      <c r="I2120" s="11">
        <v>11.263736263736</v>
      </c>
      <c r="J2120" s="3">
        <v>9.6153846153850004</v>
      </c>
      <c r="K2120" s="3">
        <v>15.109890109889999</v>
      </c>
      <c r="L2120" s="3">
        <v>7.1428571428570002</v>
      </c>
      <c r="M2120" s="3">
        <v>6.0439560439560003</v>
      </c>
      <c r="N2120" s="3">
        <v>41.208791208790998</v>
      </c>
      <c r="O2120" s="3">
        <v>43.681318681318999</v>
      </c>
      <c r="P2120" s="3">
        <v>75</v>
      </c>
      <c r="Q2120" s="3">
        <v>8.5164835164839996</v>
      </c>
      <c r="R2120" s="8">
        <v>2.4725274725270001</v>
      </c>
    </row>
    <row r="2121" spans="3:18" x14ac:dyDescent="0.2">
      <c r="C2121" s="90"/>
      <c r="D2121" s="87"/>
      <c r="E2121" s="1" t="s">
        <v>22</v>
      </c>
      <c r="F2121" s="2"/>
      <c r="G2121" s="59">
        <v>134</v>
      </c>
      <c r="H2121" s="71" t="str">
        <f t="shared" si="47"/>
        <v xml:space="preserve"> </v>
      </c>
      <c r="I2121" s="11">
        <v>17.164179104477999</v>
      </c>
      <c r="J2121" s="3">
        <v>10.447761194030001</v>
      </c>
      <c r="K2121" s="3">
        <v>13.432835820896001</v>
      </c>
      <c r="L2121" s="3">
        <v>8.2089552238810004</v>
      </c>
      <c r="M2121" s="3">
        <v>8.2089552238810004</v>
      </c>
      <c r="N2121" s="3">
        <v>44.776119402985003</v>
      </c>
      <c r="O2121" s="3">
        <v>46.268656716418</v>
      </c>
      <c r="P2121" s="3">
        <v>76.865671641790996</v>
      </c>
      <c r="Q2121" s="3">
        <v>5.2238805970150004</v>
      </c>
      <c r="R2121" s="8">
        <v>0.74626865671599996</v>
      </c>
    </row>
    <row r="2122" spans="3:18" ht="24" x14ac:dyDescent="0.2">
      <c r="C2122" s="90"/>
      <c r="D2122" s="87"/>
      <c r="E2122" s="1" t="s">
        <v>59</v>
      </c>
      <c r="F2122" s="2"/>
      <c r="G2122" s="59">
        <v>1920</v>
      </c>
      <c r="H2122" s="71" t="str">
        <f t="shared" si="47"/>
        <v xml:space="preserve"> </v>
      </c>
      <c r="I2122" s="11">
        <v>16.5625</v>
      </c>
      <c r="J2122" s="3">
        <v>14.739583333333</v>
      </c>
      <c r="K2122" s="3">
        <v>20.260416666666998</v>
      </c>
      <c r="L2122" s="3">
        <v>6.5625</v>
      </c>
      <c r="M2122" s="3">
        <v>6.666666666667</v>
      </c>
      <c r="N2122" s="3">
        <v>49.947916666666998</v>
      </c>
      <c r="O2122" s="3">
        <v>58.333333333333002</v>
      </c>
      <c r="P2122" s="3">
        <v>85.520833333333002</v>
      </c>
      <c r="Q2122" s="3">
        <v>1.5625</v>
      </c>
      <c r="R2122" s="8">
        <v>0.36458333333300003</v>
      </c>
    </row>
    <row r="2123" spans="3:18" ht="24" x14ac:dyDescent="0.2">
      <c r="C2123" s="90"/>
      <c r="D2123" s="87"/>
      <c r="E2123" s="1" t="s">
        <v>60</v>
      </c>
      <c r="F2123" s="2"/>
      <c r="G2123" s="59">
        <v>479</v>
      </c>
      <c r="H2123" s="71" t="str">
        <f t="shared" si="47"/>
        <v xml:space="preserve"> </v>
      </c>
      <c r="I2123" s="11">
        <v>12.526096033403</v>
      </c>
      <c r="J2123" s="3">
        <v>13.361169102296</v>
      </c>
      <c r="K2123" s="3">
        <v>17.327766179541001</v>
      </c>
      <c r="L2123" s="3">
        <v>4.1753653444680001</v>
      </c>
      <c r="M2123" s="3">
        <v>3.5490605427970001</v>
      </c>
      <c r="N2123" s="3">
        <v>45.511482254697</v>
      </c>
      <c r="O2123" s="3">
        <v>54.279749478078998</v>
      </c>
      <c r="P2123" s="3">
        <v>88.100208768266995</v>
      </c>
      <c r="Q2123" s="3">
        <v>2.0876826722340001</v>
      </c>
      <c r="R2123" s="8">
        <v>0.20876826722299999</v>
      </c>
    </row>
    <row r="2124" spans="3:18" ht="24" x14ac:dyDescent="0.2">
      <c r="C2124" s="91" t="s">
        <v>61</v>
      </c>
      <c r="D2124" s="86" t="s">
        <v>17</v>
      </c>
      <c r="E2124" s="6" t="s">
        <v>62</v>
      </c>
      <c r="F2124" s="5"/>
      <c r="G2124" s="58">
        <v>354</v>
      </c>
      <c r="H2124" s="70" t="str">
        <f t="shared" si="47"/>
        <v xml:space="preserve"> </v>
      </c>
      <c r="I2124" s="12">
        <v>24.858757062146999</v>
      </c>
      <c r="J2124" s="4">
        <v>34.745762711864003</v>
      </c>
      <c r="K2124" s="4">
        <v>26.553672316383999</v>
      </c>
      <c r="L2124" s="4">
        <v>8.1920903954799993</v>
      </c>
      <c r="M2124" s="4">
        <v>8.7570621468930003</v>
      </c>
      <c r="N2124" s="4">
        <v>60.169491525424</v>
      </c>
      <c r="O2124" s="4">
        <v>64.689265536722999</v>
      </c>
      <c r="P2124" s="4">
        <v>85.028248587570999</v>
      </c>
      <c r="Q2124" s="4">
        <v>1.412429378531</v>
      </c>
      <c r="R2124" s="13">
        <v>0.56497175141199996</v>
      </c>
    </row>
    <row r="2125" spans="3:18" ht="24" x14ac:dyDescent="0.2">
      <c r="C2125" s="90"/>
      <c r="D2125" s="87"/>
      <c r="E2125" s="1" t="s">
        <v>63</v>
      </c>
      <c r="F2125" s="2"/>
      <c r="G2125" s="59">
        <v>645</v>
      </c>
      <c r="H2125" s="71" t="str">
        <f t="shared" si="47"/>
        <v xml:space="preserve"> </v>
      </c>
      <c r="I2125" s="11">
        <v>24.341085271318001</v>
      </c>
      <c r="J2125" s="3">
        <v>29.302325581394999</v>
      </c>
      <c r="K2125" s="3">
        <v>24.806201550388</v>
      </c>
      <c r="L2125" s="3">
        <v>7.9069767441860002</v>
      </c>
      <c r="M2125" s="3">
        <v>8.8372093023260003</v>
      </c>
      <c r="N2125" s="3">
        <v>58.139534883720998</v>
      </c>
      <c r="O2125" s="3">
        <v>62.325581395348998</v>
      </c>
      <c r="P2125" s="3">
        <v>84.806201550387996</v>
      </c>
      <c r="Q2125" s="3">
        <v>1.0852713178290001</v>
      </c>
      <c r="R2125" s="8">
        <v>0.46511627907000003</v>
      </c>
    </row>
    <row r="2126" spans="3:18" ht="36" x14ac:dyDescent="0.2">
      <c r="C2126" s="90"/>
      <c r="D2126" s="87"/>
      <c r="E2126" s="1" t="s">
        <v>64</v>
      </c>
      <c r="F2126" s="2"/>
      <c r="G2126" s="59">
        <v>166</v>
      </c>
      <c r="H2126" s="71" t="str">
        <f t="shared" si="47"/>
        <v xml:space="preserve"> </v>
      </c>
      <c r="I2126" s="11">
        <v>24.698795180723</v>
      </c>
      <c r="J2126" s="3">
        <v>25.903614457831001</v>
      </c>
      <c r="K2126" s="3">
        <v>30.722891566265002</v>
      </c>
      <c r="L2126" s="3">
        <v>13.855421686747</v>
      </c>
      <c r="M2126" s="3">
        <v>12.650602409638999</v>
      </c>
      <c r="N2126" s="3">
        <v>68.674698795181001</v>
      </c>
      <c r="O2126" s="3">
        <v>66.265060240964004</v>
      </c>
      <c r="P2126" s="3">
        <v>86.144578313253007</v>
      </c>
      <c r="Q2126" s="3">
        <v>0.60240963855399998</v>
      </c>
      <c r="R2126" s="14">
        <v>0</v>
      </c>
    </row>
    <row r="2127" spans="3:18" ht="36" x14ac:dyDescent="0.2">
      <c r="C2127" s="90"/>
      <c r="D2127" s="87"/>
      <c r="E2127" s="1" t="s">
        <v>65</v>
      </c>
      <c r="F2127" s="2"/>
      <c r="G2127" s="59">
        <v>110</v>
      </c>
      <c r="H2127" s="71" t="str">
        <f t="shared" si="47"/>
        <v xml:space="preserve"> </v>
      </c>
      <c r="I2127" s="11">
        <v>21.818181818182001</v>
      </c>
      <c r="J2127" s="3">
        <v>26.363636363636001</v>
      </c>
      <c r="K2127" s="3">
        <v>32.727272727272997</v>
      </c>
      <c r="L2127" s="3">
        <v>10</v>
      </c>
      <c r="M2127" s="3">
        <v>7.2727272727269998</v>
      </c>
      <c r="N2127" s="3">
        <v>60</v>
      </c>
      <c r="O2127" s="3">
        <v>61.818181818181998</v>
      </c>
      <c r="P2127" s="3">
        <v>87.272727272726996</v>
      </c>
      <c r="Q2127" s="3">
        <v>4.5454545454549997</v>
      </c>
      <c r="R2127" s="14">
        <v>0</v>
      </c>
    </row>
    <row r="2128" spans="3:18" ht="36" x14ac:dyDescent="0.2">
      <c r="C2128" s="90"/>
      <c r="D2128" s="87"/>
      <c r="E2128" s="1" t="s">
        <v>66</v>
      </c>
      <c r="F2128" s="2"/>
      <c r="G2128" s="59">
        <v>239</v>
      </c>
      <c r="H2128" s="71" t="str">
        <f t="shared" si="47"/>
        <v xml:space="preserve"> </v>
      </c>
      <c r="I2128" s="11">
        <v>24.267782426777998</v>
      </c>
      <c r="J2128" s="3">
        <v>25.523012552301001</v>
      </c>
      <c r="K2128" s="3">
        <v>36.820083682007997</v>
      </c>
      <c r="L2128" s="3">
        <v>11.715481171547999</v>
      </c>
      <c r="M2128" s="3">
        <v>10.041841004184</v>
      </c>
      <c r="N2128" s="3">
        <v>72.384937238494004</v>
      </c>
      <c r="O2128" s="3">
        <v>72.384937238494004</v>
      </c>
      <c r="P2128" s="3">
        <v>86.610878661087995</v>
      </c>
      <c r="Q2128" s="3">
        <v>3.7656903765690002</v>
      </c>
      <c r="R2128" s="14">
        <v>0</v>
      </c>
    </row>
    <row r="2129" spans="3:18" ht="24" x14ac:dyDescent="0.2">
      <c r="C2129" s="90"/>
      <c r="D2129" s="87"/>
      <c r="E2129" s="1" t="s">
        <v>67</v>
      </c>
      <c r="F2129" s="2"/>
      <c r="G2129" s="59">
        <v>143</v>
      </c>
      <c r="H2129" s="71" t="str">
        <f t="shared" si="47"/>
        <v xml:space="preserve"> </v>
      </c>
      <c r="I2129" s="11">
        <v>20.979020979021001</v>
      </c>
      <c r="J2129" s="3">
        <v>30.069930069929999</v>
      </c>
      <c r="K2129" s="3">
        <v>39.860139860140002</v>
      </c>
      <c r="L2129" s="3">
        <v>9.0909090909089993</v>
      </c>
      <c r="M2129" s="3">
        <v>8.3916083916080009</v>
      </c>
      <c r="N2129" s="3">
        <v>66.433566433566</v>
      </c>
      <c r="O2129" s="3">
        <v>65.734265734266003</v>
      </c>
      <c r="P2129" s="3">
        <v>85.314685314684994</v>
      </c>
      <c r="Q2129" s="3">
        <v>1.398601398601</v>
      </c>
      <c r="R2129" s="14">
        <v>0</v>
      </c>
    </row>
    <row r="2130" spans="3:18" ht="24" x14ac:dyDescent="0.2">
      <c r="C2130" s="90"/>
      <c r="D2130" s="87"/>
      <c r="E2130" s="1" t="s">
        <v>68</v>
      </c>
      <c r="F2130" s="2"/>
      <c r="G2130" s="59">
        <v>56</v>
      </c>
      <c r="H2130" s="71" t="str">
        <f t="shared" si="47"/>
        <v xml:space="preserve"> </v>
      </c>
      <c r="I2130" s="11">
        <v>32.142857142856997</v>
      </c>
      <c r="J2130" s="3">
        <v>21.428571428571001</v>
      </c>
      <c r="K2130" s="3">
        <v>46.428571428570997</v>
      </c>
      <c r="L2130" s="3">
        <v>16.071428571428999</v>
      </c>
      <c r="M2130" s="3">
        <v>23.214285714286</v>
      </c>
      <c r="N2130" s="3">
        <v>71.428571428571004</v>
      </c>
      <c r="O2130" s="3">
        <v>66.071428571428996</v>
      </c>
      <c r="P2130" s="3">
        <v>83.928571428571004</v>
      </c>
      <c r="Q2130" s="7">
        <v>0</v>
      </c>
      <c r="R2130" s="8">
        <v>1.785714285714</v>
      </c>
    </row>
    <row r="2131" spans="3:18" ht="24" x14ac:dyDescent="0.2">
      <c r="C2131" s="90"/>
      <c r="D2131" s="87"/>
      <c r="E2131" s="1" t="s">
        <v>69</v>
      </c>
      <c r="F2131" s="2"/>
      <c r="G2131" s="59">
        <v>51</v>
      </c>
      <c r="H2131" s="71" t="str">
        <f t="shared" si="47"/>
        <v xml:space="preserve"> </v>
      </c>
      <c r="I2131" s="11">
        <v>39.215686274509999</v>
      </c>
      <c r="J2131" s="3">
        <v>25.490196078431001</v>
      </c>
      <c r="K2131" s="3">
        <v>33.333333333333002</v>
      </c>
      <c r="L2131" s="3">
        <v>3.9215686274510002</v>
      </c>
      <c r="M2131" s="3">
        <v>7.8431372549020004</v>
      </c>
      <c r="N2131" s="3">
        <v>56.862745098038999</v>
      </c>
      <c r="O2131" s="3">
        <v>64.705882352941003</v>
      </c>
      <c r="P2131" s="3">
        <v>94.117647058824005</v>
      </c>
      <c r="Q2131" s="7">
        <v>0</v>
      </c>
      <c r="R2131" s="14">
        <v>0</v>
      </c>
    </row>
    <row r="2132" spans="3:18" ht="24" x14ac:dyDescent="0.2">
      <c r="C2132" s="90"/>
      <c r="D2132" s="87"/>
      <c r="E2132" s="1" t="s">
        <v>70</v>
      </c>
      <c r="F2132" s="2"/>
      <c r="G2132" s="59">
        <v>312</v>
      </c>
      <c r="H2132" s="71" t="str">
        <f t="shared" si="47"/>
        <v xml:space="preserve"> </v>
      </c>
      <c r="I2132" s="11">
        <v>25.641025641026001</v>
      </c>
      <c r="J2132" s="3">
        <v>24.358974358973999</v>
      </c>
      <c r="K2132" s="3">
        <v>37.5</v>
      </c>
      <c r="L2132" s="3">
        <v>11.858974358974001</v>
      </c>
      <c r="M2132" s="3">
        <v>11.217948717949</v>
      </c>
      <c r="N2132" s="3">
        <v>69.871794871795004</v>
      </c>
      <c r="O2132" s="3">
        <v>73.076923076922995</v>
      </c>
      <c r="P2132" s="3">
        <v>83.653846153846004</v>
      </c>
      <c r="Q2132" s="3">
        <v>1.2820512820509999</v>
      </c>
      <c r="R2132" s="8">
        <v>0.32051282051300001</v>
      </c>
    </row>
    <row r="2133" spans="3:18" x14ac:dyDescent="0.2">
      <c r="C2133" s="90"/>
      <c r="D2133" s="87"/>
      <c r="E2133" s="1" t="s">
        <v>32</v>
      </c>
      <c r="F2133" s="2"/>
      <c r="G2133" s="59">
        <v>51</v>
      </c>
      <c r="H2133" s="71" t="str">
        <f t="shared" si="47"/>
        <v xml:space="preserve"> </v>
      </c>
      <c r="I2133" s="11">
        <v>13.725490196078001</v>
      </c>
      <c r="J2133" s="3">
        <v>11.764705882353001</v>
      </c>
      <c r="K2133" s="3">
        <v>17.647058823529001</v>
      </c>
      <c r="L2133" s="3">
        <v>5.8823529411760003</v>
      </c>
      <c r="M2133" s="3">
        <v>5.8823529411760003</v>
      </c>
      <c r="N2133" s="3">
        <v>45.098039215686001</v>
      </c>
      <c r="O2133" s="3">
        <v>43.137254901961001</v>
      </c>
      <c r="P2133" s="3">
        <v>76.470588235294002</v>
      </c>
      <c r="Q2133" s="3">
        <v>11.764705882353001</v>
      </c>
      <c r="R2133" s="8">
        <v>3.9215686274510002</v>
      </c>
    </row>
    <row r="2134" spans="3:18" ht="24" x14ac:dyDescent="0.2">
      <c r="C2134" s="90"/>
      <c r="D2134" s="87"/>
      <c r="E2134" s="1" t="s">
        <v>71</v>
      </c>
      <c r="F2134" s="2"/>
      <c r="G2134" s="59">
        <v>1237</v>
      </c>
      <c r="H2134" s="71" t="str">
        <f t="shared" si="47"/>
        <v xml:space="preserve"> </v>
      </c>
      <c r="I2134" s="11">
        <v>21.180274858529</v>
      </c>
      <c r="J2134" s="3">
        <v>22.473726758285999</v>
      </c>
      <c r="K2134" s="3">
        <v>24.737267582862</v>
      </c>
      <c r="L2134" s="3">
        <v>7.9223928860150004</v>
      </c>
      <c r="M2134" s="3">
        <v>8.0840743734840004</v>
      </c>
      <c r="N2134" s="3">
        <v>57.962813257881997</v>
      </c>
      <c r="O2134" s="3">
        <v>63.298302344382002</v>
      </c>
      <c r="P2134" s="3">
        <v>83.670169765561994</v>
      </c>
      <c r="Q2134" s="3">
        <v>1.697655618432</v>
      </c>
      <c r="R2134" s="8">
        <v>0.40420371867400001</v>
      </c>
    </row>
    <row r="2135" spans="3:18" ht="24" x14ac:dyDescent="0.2">
      <c r="C2135" s="90"/>
      <c r="D2135" s="87"/>
      <c r="E2135" s="1" t="s">
        <v>72</v>
      </c>
      <c r="F2135" s="2"/>
      <c r="G2135" s="59">
        <v>1015</v>
      </c>
      <c r="H2135" s="71" t="str">
        <f t="shared" si="47"/>
        <v xml:space="preserve"> </v>
      </c>
      <c r="I2135" s="11">
        <v>8.3743842364530003</v>
      </c>
      <c r="J2135" s="3">
        <v>3.1527093596059999</v>
      </c>
      <c r="K2135" s="3">
        <v>11.822660098522</v>
      </c>
      <c r="L2135" s="3">
        <v>4.7290640394089998</v>
      </c>
      <c r="M2135" s="3">
        <v>4.3349753694580002</v>
      </c>
      <c r="N2135" s="3">
        <v>36.453201970442997</v>
      </c>
      <c r="O2135" s="3">
        <v>46.403940886699999</v>
      </c>
      <c r="P2135" s="3">
        <v>84.926108374384</v>
      </c>
      <c r="Q2135" s="3">
        <v>3.8423645320199999</v>
      </c>
      <c r="R2135" s="8">
        <v>0.88669950738900005</v>
      </c>
    </row>
    <row r="2136" spans="3:18" x14ac:dyDescent="0.2">
      <c r="C2136" s="90"/>
      <c r="D2136" s="87"/>
      <c r="E2136" s="1" t="s">
        <v>22</v>
      </c>
      <c r="F2136" s="2"/>
      <c r="G2136" s="59">
        <v>183</v>
      </c>
      <c r="H2136" s="71" t="str">
        <f t="shared" si="47"/>
        <v xml:space="preserve"> </v>
      </c>
      <c r="I2136" s="11">
        <v>19.672131147540998</v>
      </c>
      <c r="J2136" s="3">
        <v>12.568306010929</v>
      </c>
      <c r="K2136" s="3">
        <v>20.765027322403999</v>
      </c>
      <c r="L2136" s="3">
        <v>9.2896174863390009</v>
      </c>
      <c r="M2136" s="3">
        <v>9.2896174863390009</v>
      </c>
      <c r="N2136" s="3">
        <v>47.540983606556999</v>
      </c>
      <c r="O2136" s="3">
        <v>51.912568306011003</v>
      </c>
      <c r="P2136" s="3">
        <v>74.863387978142001</v>
      </c>
      <c r="Q2136" s="3">
        <v>4.371584699454</v>
      </c>
      <c r="R2136" s="8">
        <v>1.6393442622950001</v>
      </c>
    </row>
    <row r="2137" spans="3:18" x14ac:dyDescent="0.2">
      <c r="C2137" s="91" t="s">
        <v>73</v>
      </c>
      <c r="D2137" s="86" t="s">
        <v>17</v>
      </c>
      <c r="E2137" s="6" t="s">
        <v>74</v>
      </c>
      <c r="F2137" s="5"/>
      <c r="G2137" s="58">
        <v>247</v>
      </c>
      <c r="H2137" s="70" t="str">
        <f t="shared" si="47"/>
        <v xml:space="preserve"> </v>
      </c>
      <c r="I2137" s="12">
        <v>35.627530364371999</v>
      </c>
      <c r="J2137" s="4">
        <v>36.842105263157997</v>
      </c>
      <c r="K2137" s="4">
        <v>36.437246963562998</v>
      </c>
      <c r="L2137" s="4">
        <v>14.574898785425001</v>
      </c>
      <c r="M2137" s="4">
        <v>14.17004048583</v>
      </c>
      <c r="N2137" s="4">
        <v>74.493927125506005</v>
      </c>
      <c r="O2137" s="4">
        <v>66.396761133602993</v>
      </c>
      <c r="P2137" s="4">
        <v>82.995951417003994</v>
      </c>
      <c r="Q2137" s="4">
        <v>0.80971659919000005</v>
      </c>
      <c r="R2137" s="13">
        <v>0.40485829959500003</v>
      </c>
    </row>
    <row r="2138" spans="3:18" x14ac:dyDescent="0.2">
      <c r="C2138" s="90"/>
      <c r="D2138" s="87"/>
      <c r="E2138" s="1" t="s">
        <v>75</v>
      </c>
      <c r="F2138" s="2"/>
      <c r="G2138" s="59">
        <v>531</v>
      </c>
      <c r="H2138" s="71" t="str">
        <f t="shared" si="47"/>
        <v xml:space="preserve"> </v>
      </c>
      <c r="I2138" s="11">
        <v>25.800376647834</v>
      </c>
      <c r="J2138" s="3">
        <v>23.352165725047001</v>
      </c>
      <c r="K2138" s="3">
        <v>32.391713747646001</v>
      </c>
      <c r="L2138" s="3">
        <v>9.9811676082860004</v>
      </c>
      <c r="M2138" s="3">
        <v>9.9811676082860004</v>
      </c>
      <c r="N2138" s="3">
        <v>69.114877589453997</v>
      </c>
      <c r="O2138" s="3">
        <v>71.186440677966004</v>
      </c>
      <c r="P2138" s="3">
        <v>86.629001883238999</v>
      </c>
      <c r="Q2138" s="3">
        <v>1.6949152542370001</v>
      </c>
      <c r="R2138" s="8">
        <v>0.37664783427499998</v>
      </c>
    </row>
    <row r="2139" spans="3:18" x14ac:dyDescent="0.2">
      <c r="C2139" s="90"/>
      <c r="D2139" s="87"/>
      <c r="E2139" s="1" t="s">
        <v>76</v>
      </c>
      <c r="F2139" s="2"/>
      <c r="G2139" s="59">
        <v>58</v>
      </c>
      <c r="H2139" s="71" t="str">
        <f t="shared" si="47"/>
        <v xml:space="preserve"> </v>
      </c>
      <c r="I2139" s="11">
        <v>50</v>
      </c>
      <c r="J2139" s="3">
        <v>37.931034482759003</v>
      </c>
      <c r="K2139" s="3">
        <v>48.275862068965999</v>
      </c>
      <c r="L2139" s="3">
        <v>12.068965517241001</v>
      </c>
      <c r="M2139" s="3">
        <v>24.137931034483</v>
      </c>
      <c r="N2139" s="3">
        <v>82.758620689655004</v>
      </c>
      <c r="O2139" s="3">
        <v>81.034482758620996</v>
      </c>
      <c r="P2139" s="3">
        <v>91.379310344827999</v>
      </c>
      <c r="Q2139" s="7">
        <v>0</v>
      </c>
      <c r="R2139" s="14">
        <v>0</v>
      </c>
    </row>
    <row r="2140" spans="3:18" x14ac:dyDescent="0.2">
      <c r="C2140" s="90"/>
      <c r="D2140" s="87"/>
      <c r="E2140" s="1" t="s">
        <v>77</v>
      </c>
      <c r="F2140" s="2"/>
      <c r="G2140" s="59">
        <v>400</v>
      </c>
      <c r="H2140" s="71" t="str">
        <f t="shared" si="47"/>
        <v xml:space="preserve"> </v>
      </c>
      <c r="I2140" s="11">
        <v>28.5</v>
      </c>
      <c r="J2140" s="3">
        <v>36.25</v>
      </c>
      <c r="K2140" s="3">
        <v>28</v>
      </c>
      <c r="L2140" s="3">
        <v>8.75</v>
      </c>
      <c r="M2140" s="3">
        <v>10</v>
      </c>
      <c r="N2140" s="3">
        <v>63</v>
      </c>
      <c r="O2140" s="3">
        <v>67.5</v>
      </c>
      <c r="P2140" s="3">
        <v>86.25</v>
      </c>
      <c r="Q2140" s="3">
        <v>1</v>
      </c>
      <c r="R2140" s="8">
        <v>0.25</v>
      </c>
    </row>
    <row r="2141" spans="3:18" ht="24" x14ac:dyDescent="0.2">
      <c r="C2141" s="90"/>
      <c r="D2141" s="87"/>
      <c r="E2141" s="1" t="s">
        <v>78</v>
      </c>
      <c r="F2141" s="2"/>
      <c r="G2141" s="59">
        <v>422</v>
      </c>
      <c r="H2141" s="71" t="str">
        <f t="shared" si="47"/>
        <v xml:space="preserve"> </v>
      </c>
      <c r="I2141" s="11">
        <v>23.696682464455002</v>
      </c>
      <c r="J2141" s="3">
        <v>32.464454976303003</v>
      </c>
      <c r="K2141" s="3">
        <v>23.222748815166</v>
      </c>
      <c r="L2141" s="3">
        <v>9.0047393364929995</v>
      </c>
      <c r="M2141" s="3">
        <v>8.5308056872039995</v>
      </c>
      <c r="N2141" s="3">
        <v>57.345971563981003</v>
      </c>
      <c r="O2141" s="3">
        <v>66.824644549762994</v>
      </c>
      <c r="P2141" s="3">
        <v>87.203791469194002</v>
      </c>
      <c r="Q2141" s="3">
        <v>1.895734597156</v>
      </c>
      <c r="R2141" s="8">
        <v>0.23696682464499999</v>
      </c>
    </row>
    <row r="2142" spans="3:18" ht="24" x14ac:dyDescent="0.2">
      <c r="C2142" s="90"/>
      <c r="D2142" s="87"/>
      <c r="E2142" s="1" t="s">
        <v>79</v>
      </c>
      <c r="F2142" s="2"/>
      <c r="G2142" s="59">
        <v>102</v>
      </c>
      <c r="H2142" s="71" t="str">
        <f t="shared" si="47"/>
        <v xml:space="preserve"> </v>
      </c>
      <c r="I2142" s="11">
        <v>23.529411764706001</v>
      </c>
      <c r="J2142" s="3">
        <v>29.411764705882</v>
      </c>
      <c r="K2142" s="3">
        <v>29.411764705882</v>
      </c>
      <c r="L2142" s="3">
        <v>7.8431372549020004</v>
      </c>
      <c r="M2142" s="3">
        <v>4.9019607843140003</v>
      </c>
      <c r="N2142" s="3">
        <v>58.823529411765001</v>
      </c>
      <c r="O2142" s="3">
        <v>67.647058823528994</v>
      </c>
      <c r="P2142" s="3">
        <v>88.235294117647001</v>
      </c>
      <c r="Q2142" s="3">
        <v>2.9411764705880001</v>
      </c>
      <c r="R2142" s="8">
        <v>0.98039215686299996</v>
      </c>
    </row>
    <row r="2143" spans="3:18" ht="24" x14ac:dyDescent="0.2">
      <c r="C2143" s="90"/>
      <c r="D2143" s="87"/>
      <c r="E2143" s="1" t="s">
        <v>80</v>
      </c>
      <c r="F2143" s="2"/>
      <c r="G2143" s="59">
        <v>44</v>
      </c>
      <c r="H2143" s="71" t="str">
        <f t="shared" si="47"/>
        <v>*</v>
      </c>
      <c r="I2143" s="11">
        <v>15.909090909091001</v>
      </c>
      <c r="J2143" s="3">
        <v>27.272727272727</v>
      </c>
      <c r="K2143" s="3">
        <v>27.272727272727</v>
      </c>
      <c r="L2143" s="3">
        <v>11.363636363635999</v>
      </c>
      <c r="M2143" s="3">
        <v>9.0909090909089993</v>
      </c>
      <c r="N2143" s="3">
        <v>54.545454545455001</v>
      </c>
      <c r="O2143" s="3">
        <v>63.636363636364003</v>
      </c>
      <c r="P2143" s="3">
        <v>86.363636363636004</v>
      </c>
      <c r="Q2143" s="7">
        <v>0</v>
      </c>
      <c r="R2143" s="14">
        <v>0</v>
      </c>
    </row>
    <row r="2144" spans="3:18" ht="24" x14ac:dyDescent="0.2">
      <c r="C2144" s="90"/>
      <c r="D2144" s="87"/>
      <c r="E2144" s="1" t="s">
        <v>81</v>
      </c>
      <c r="F2144" s="2"/>
      <c r="G2144" s="59">
        <v>99</v>
      </c>
      <c r="H2144" s="71" t="str">
        <f t="shared" ref="H2144:H2207" si="48">IF(G2144&lt;49,"*"," ")</f>
        <v xml:space="preserve"> </v>
      </c>
      <c r="I2144" s="11">
        <v>19.191919191918998</v>
      </c>
      <c r="J2144" s="3">
        <v>12.121212121212</v>
      </c>
      <c r="K2144" s="3">
        <v>35.353535353535001</v>
      </c>
      <c r="L2144" s="3">
        <v>10.101010101010001</v>
      </c>
      <c r="M2144" s="3">
        <v>8.0808080808079996</v>
      </c>
      <c r="N2144" s="3">
        <v>62.626262626262999</v>
      </c>
      <c r="O2144" s="3">
        <v>67.676767676767994</v>
      </c>
      <c r="P2144" s="3">
        <v>89.898989898989996</v>
      </c>
      <c r="Q2144" s="3">
        <v>3.0303030303030001</v>
      </c>
      <c r="R2144" s="8">
        <v>2.0202020202019999</v>
      </c>
    </row>
    <row r="2145" spans="3:18" ht="24" x14ac:dyDescent="0.2">
      <c r="C2145" s="90"/>
      <c r="D2145" s="87"/>
      <c r="E2145" s="1" t="s">
        <v>82</v>
      </c>
      <c r="F2145" s="2"/>
      <c r="G2145" s="59">
        <v>128</v>
      </c>
      <c r="H2145" s="71" t="str">
        <f t="shared" si="48"/>
        <v xml:space="preserve"> </v>
      </c>
      <c r="I2145" s="11">
        <v>39.0625</v>
      </c>
      <c r="J2145" s="3">
        <v>33.59375</v>
      </c>
      <c r="K2145" s="3">
        <v>44.53125</v>
      </c>
      <c r="L2145" s="3">
        <v>11.71875</v>
      </c>
      <c r="M2145" s="3">
        <v>15.625</v>
      </c>
      <c r="N2145" s="3">
        <v>75</v>
      </c>
      <c r="O2145" s="3">
        <v>71.09375</v>
      </c>
      <c r="P2145" s="3">
        <v>86.71875</v>
      </c>
      <c r="Q2145" s="3">
        <v>3.125</v>
      </c>
      <c r="R2145" s="14">
        <v>0</v>
      </c>
    </row>
    <row r="2146" spans="3:18" x14ac:dyDescent="0.2">
      <c r="C2146" s="90"/>
      <c r="D2146" s="87"/>
      <c r="E2146" s="1" t="s">
        <v>83</v>
      </c>
      <c r="F2146" s="2"/>
      <c r="G2146" s="59">
        <v>47</v>
      </c>
      <c r="H2146" s="71" t="str">
        <f t="shared" si="48"/>
        <v>*</v>
      </c>
      <c r="I2146" s="11">
        <v>14.893617021277</v>
      </c>
      <c r="J2146" s="3">
        <v>8.5106382978719992</v>
      </c>
      <c r="K2146" s="3">
        <v>19.148936170212998</v>
      </c>
      <c r="L2146" s="3">
        <v>12.765957446809001</v>
      </c>
      <c r="M2146" s="3">
        <v>4.2553191489359996</v>
      </c>
      <c r="N2146" s="3">
        <v>59.574468085105998</v>
      </c>
      <c r="O2146" s="3">
        <v>53.191489361701997</v>
      </c>
      <c r="P2146" s="3">
        <v>78.723404255318997</v>
      </c>
      <c r="Q2146" s="7">
        <v>0</v>
      </c>
      <c r="R2146" s="14">
        <v>0</v>
      </c>
    </row>
    <row r="2147" spans="3:18" ht="24" x14ac:dyDescent="0.2">
      <c r="C2147" s="90"/>
      <c r="D2147" s="87"/>
      <c r="E2147" s="1" t="s">
        <v>84</v>
      </c>
      <c r="F2147" s="2"/>
      <c r="G2147" s="59">
        <v>151</v>
      </c>
      <c r="H2147" s="71" t="str">
        <f t="shared" si="48"/>
        <v xml:space="preserve"> </v>
      </c>
      <c r="I2147" s="11">
        <v>22.516556291391002</v>
      </c>
      <c r="J2147" s="3">
        <v>23.178807947020001</v>
      </c>
      <c r="K2147" s="3">
        <v>30.46357615894</v>
      </c>
      <c r="L2147" s="3">
        <v>13.907284768212</v>
      </c>
      <c r="M2147" s="3">
        <v>10.596026490066</v>
      </c>
      <c r="N2147" s="3">
        <v>60.264900662252003</v>
      </c>
      <c r="O2147" s="3">
        <v>70.860927152317998</v>
      </c>
      <c r="P2147" s="3">
        <v>87.417218543046005</v>
      </c>
      <c r="Q2147" s="3">
        <v>0.66225165562900001</v>
      </c>
      <c r="R2147" s="14">
        <v>0</v>
      </c>
    </row>
    <row r="2148" spans="3:18" ht="24" x14ac:dyDescent="0.2">
      <c r="C2148" s="90"/>
      <c r="D2148" s="87"/>
      <c r="E2148" s="1" t="s">
        <v>85</v>
      </c>
      <c r="F2148" s="2"/>
      <c r="G2148" s="59">
        <v>60</v>
      </c>
      <c r="H2148" s="71" t="str">
        <f t="shared" si="48"/>
        <v xml:space="preserve"> </v>
      </c>
      <c r="I2148" s="11">
        <v>16.666666666666998</v>
      </c>
      <c r="J2148" s="3">
        <v>20</v>
      </c>
      <c r="K2148" s="3">
        <v>20</v>
      </c>
      <c r="L2148" s="3">
        <v>8.333333333333</v>
      </c>
      <c r="M2148" s="3">
        <v>8.333333333333</v>
      </c>
      <c r="N2148" s="3">
        <v>63.333333333333002</v>
      </c>
      <c r="O2148" s="3">
        <v>68.333333333333002</v>
      </c>
      <c r="P2148" s="3">
        <v>88.333333333333002</v>
      </c>
      <c r="Q2148" s="3">
        <v>1.666666666667</v>
      </c>
      <c r="R2148" s="14">
        <v>0</v>
      </c>
    </row>
    <row r="2149" spans="3:18" x14ac:dyDescent="0.2">
      <c r="C2149" s="90"/>
      <c r="D2149" s="87"/>
      <c r="E2149" s="1" t="s">
        <v>32</v>
      </c>
      <c r="F2149" s="2"/>
      <c r="G2149" s="59">
        <v>49</v>
      </c>
      <c r="H2149" s="71" t="s">
        <v>674</v>
      </c>
      <c r="I2149" s="11">
        <v>14.285714285714</v>
      </c>
      <c r="J2149" s="3">
        <v>16.326530612245001</v>
      </c>
      <c r="K2149" s="3">
        <v>22.448979591836999</v>
      </c>
      <c r="L2149" s="3">
        <v>8.1632653061219997</v>
      </c>
      <c r="M2149" s="3">
        <v>4.0816326530609999</v>
      </c>
      <c r="N2149" s="3">
        <v>42.857142857143003</v>
      </c>
      <c r="O2149" s="3">
        <v>44.897959183673002</v>
      </c>
      <c r="P2149" s="3">
        <v>77.551020408162998</v>
      </c>
      <c r="Q2149" s="3">
        <v>6.1224489795919999</v>
      </c>
      <c r="R2149" s="8">
        <v>4.0816326530609999</v>
      </c>
    </row>
    <row r="2150" spans="3:18" ht="24" x14ac:dyDescent="0.2">
      <c r="C2150" s="90"/>
      <c r="D2150" s="87"/>
      <c r="E2150" s="1" t="s">
        <v>86</v>
      </c>
      <c r="F2150" s="2"/>
      <c r="G2150" s="59">
        <v>1336</v>
      </c>
      <c r="H2150" s="71" t="str">
        <f t="shared" si="48"/>
        <v xml:space="preserve"> </v>
      </c>
      <c r="I2150" s="11">
        <v>22.230538922156001</v>
      </c>
      <c r="J2150" s="3">
        <v>22.155688622753999</v>
      </c>
      <c r="K2150" s="3">
        <v>25.149700598801999</v>
      </c>
      <c r="L2150" s="3">
        <v>8.5329341317370009</v>
      </c>
      <c r="M2150" s="3">
        <v>8.1586826347310009</v>
      </c>
      <c r="N2150" s="3">
        <v>59.281437125749001</v>
      </c>
      <c r="O2150" s="3">
        <v>64.221556886228001</v>
      </c>
      <c r="P2150" s="3">
        <v>85.329341317365007</v>
      </c>
      <c r="Q2150" s="3">
        <v>1.721556886228</v>
      </c>
      <c r="R2150" s="8">
        <v>0.37425149700600002</v>
      </c>
    </row>
    <row r="2151" spans="3:18" ht="24" x14ac:dyDescent="0.2">
      <c r="C2151" s="90"/>
      <c r="D2151" s="87"/>
      <c r="E2151" s="1" t="s">
        <v>87</v>
      </c>
      <c r="F2151" s="2"/>
      <c r="G2151" s="59">
        <v>311</v>
      </c>
      <c r="H2151" s="71" t="str">
        <f t="shared" si="48"/>
        <v xml:space="preserve"> </v>
      </c>
      <c r="I2151" s="11">
        <v>7.7170418006429999</v>
      </c>
      <c r="J2151" s="3">
        <v>3.5369774919610002</v>
      </c>
      <c r="K2151" s="3">
        <v>11.897106109325</v>
      </c>
      <c r="L2151" s="3">
        <v>4.8231511254020001</v>
      </c>
      <c r="M2151" s="3">
        <v>4.8231511254020001</v>
      </c>
      <c r="N2151" s="3">
        <v>36.012861736334003</v>
      </c>
      <c r="O2151" s="3">
        <v>51.768488745981003</v>
      </c>
      <c r="P2151" s="3">
        <v>86.816720257235005</v>
      </c>
      <c r="Q2151" s="3">
        <v>1.929260450161</v>
      </c>
      <c r="R2151" s="8">
        <v>0.64308681672000001</v>
      </c>
    </row>
    <row r="2152" spans="3:18" ht="24" x14ac:dyDescent="0.2">
      <c r="C2152" s="90"/>
      <c r="D2152" s="87"/>
      <c r="E2152" s="1" t="s">
        <v>88</v>
      </c>
      <c r="F2152" s="2"/>
      <c r="G2152" s="59">
        <v>620</v>
      </c>
      <c r="H2152" s="71" t="str">
        <f t="shared" si="48"/>
        <v xml:space="preserve"> </v>
      </c>
      <c r="I2152" s="11">
        <v>6.4516129032259997</v>
      </c>
      <c r="J2152" s="3">
        <v>2.2580645161290001</v>
      </c>
      <c r="K2152" s="3">
        <v>9.3548387096770007</v>
      </c>
      <c r="L2152" s="3">
        <v>3.064516129032</v>
      </c>
      <c r="M2152" s="3">
        <v>3.064516129032</v>
      </c>
      <c r="N2152" s="3">
        <v>30.322580645161</v>
      </c>
      <c r="O2152" s="3">
        <v>39.838709677418997</v>
      </c>
      <c r="P2152" s="3">
        <v>80.967741935484</v>
      </c>
      <c r="Q2152" s="3">
        <v>5.4838709677419999</v>
      </c>
      <c r="R2152" s="8">
        <v>1.1290322580650001</v>
      </c>
    </row>
    <row r="2153" spans="3:18" x14ac:dyDescent="0.2">
      <c r="C2153" s="90"/>
      <c r="D2153" s="87"/>
      <c r="E2153" s="1" t="s">
        <v>22</v>
      </c>
      <c r="F2153" s="2"/>
      <c r="G2153" s="59">
        <v>168</v>
      </c>
      <c r="H2153" s="71" t="str">
        <f t="shared" si="48"/>
        <v xml:space="preserve"> </v>
      </c>
      <c r="I2153" s="11">
        <v>13.095238095238001</v>
      </c>
      <c r="J2153" s="3">
        <v>7.1428571428570002</v>
      </c>
      <c r="K2153" s="3">
        <v>19.642857142857</v>
      </c>
      <c r="L2153" s="3">
        <v>8.9285714285710007</v>
      </c>
      <c r="M2153" s="3">
        <v>10.714285714286</v>
      </c>
      <c r="N2153" s="3">
        <v>48.809523809524002</v>
      </c>
      <c r="O2153" s="3">
        <v>49.404761904761997</v>
      </c>
      <c r="P2153" s="3">
        <v>72.619047619048004</v>
      </c>
      <c r="Q2153" s="3">
        <v>2.9761904761900002</v>
      </c>
      <c r="R2153" s="8">
        <v>1.785714285714</v>
      </c>
    </row>
    <row r="2154" spans="3:18" ht="24" x14ac:dyDescent="0.2">
      <c r="C2154" s="91" t="s">
        <v>89</v>
      </c>
      <c r="D2154" s="86" t="s">
        <v>17</v>
      </c>
      <c r="E2154" s="6" t="s">
        <v>90</v>
      </c>
      <c r="F2154" s="5"/>
      <c r="G2154" s="58">
        <v>166</v>
      </c>
      <c r="H2154" s="70" t="str">
        <f t="shared" si="48"/>
        <v xml:space="preserve"> </v>
      </c>
      <c r="I2154" s="12">
        <v>25.903614457831001</v>
      </c>
      <c r="J2154" s="4">
        <v>29.518072289157001</v>
      </c>
      <c r="K2154" s="4">
        <v>25.301204819277</v>
      </c>
      <c r="L2154" s="4">
        <v>9.0361445783129994</v>
      </c>
      <c r="M2154" s="4">
        <v>7.2289156626509996</v>
      </c>
      <c r="N2154" s="4">
        <v>62.048192771083997</v>
      </c>
      <c r="O2154" s="4">
        <v>65.662650602409997</v>
      </c>
      <c r="P2154" s="4">
        <v>84.939759036145006</v>
      </c>
      <c r="Q2154" s="4">
        <v>0.60240963855399998</v>
      </c>
      <c r="R2154" s="13">
        <v>0.60240963855399998</v>
      </c>
    </row>
    <row r="2155" spans="3:18" ht="48" x14ac:dyDescent="0.2">
      <c r="C2155" s="90"/>
      <c r="D2155" s="87"/>
      <c r="E2155" s="1" t="s">
        <v>91</v>
      </c>
      <c r="F2155" s="2"/>
      <c r="G2155" s="59">
        <v>97</v>
      </c>
      <c r="H2155" s="71" t="str">
        <f t="shared" si="48"/>
        <v xml:space="preserve"> </v>
      </c>
      <c r="I2155" s="11">
        <v>35.051546391753</v>
      </c>
      <c r="J2155" s="3">
        <v>42.268041237113003</v>
      </c>
      <c r="K2155" s="3">
        <v>47.422680412371001</v>
      </c>
      <c r="L2155" s="3">
        <v>13.40206185567</v>
      </c>
      <c r="M2155" s="3">
        <v>19.587628865978999</v>
      </c>
      <c r="N2155" s="3">
        <v>75.257731958763003</v>
      </c>
      <c r="O2155" s="3">
        <v>69.072164948454002</v>
      </c>
      <c r="P2155" s="3">
        <v>86.597938144330001</v>
      </c>
      <c r="Q2155" s="3">
        <v>1.0309278350519999</v>
      </c>
      <c r="R2155" s="14">
        <v>0</v>
      </c>
    </row>
    <row r="2156" spans="3:18" ht="36" x14ac:dyDescent="0.2">
      <c r="C2156" s="90"/>
      <c r="D2156" s="87"/>
      <c r="E2156" s="1" t="s">
        <v>92</v>
      </c>
      <c r="F2156" s="2"/>
      <c r="G2156" s="59">
        <v>88</v>
      </c>
      <c r="H2156" s="71" t="str">
        <f t="shared" si="48"/>
        <v xml:space="preserve"> </v>
      </c>
      <c r="I2156" s="11">
        <v>21.590909090909001</v>
      </c>
      <c r="J2156" s="3">
        <v>26.136363636363999</v>
      </c>
      <c r="K2156" s="3">
        <v>31.818181818182001</v>
      </c>
      <c r="L2156" s="3">
        <v>7.9545454545450003</v>
      </c>
      <c r="M2156" s="3">
        <v>10.227272727273</v>
      </c>
      <c r="N2156" s="3">
        <v>62.5</v>
      </c>
      <c r="O2156" s="3">
        <v>59.090909090909001</v>
      </c>
      <c r="P2156" s="3">
        <v>89.772727272726996</v>
      </c>
      <c r="Q2156" s="3">
        <v>3.4090909090910002</v>
      </c>
      <c r="R2156" s="14">
        <v>0</v>
      </c>
    </row>
    <row r="2157" spans="3:18" ht="48" x14ac:dyDescent="0.2">
      <c r="C2157" s="90"/>
      <c r="D2157" s="87"/>
      <c r="E2157" s="1" t="s">
        <v>93</v>
      </c>
      <c r="F2157" s="2"/>
      <c r="G2157" s="59">
        <v>157</v>
      </c>
      <c r="H2157" s="71" t="str">
        <f t="shared" si="48"/>
        <v xml:space="preserve"> </v>
      </c>
      <c r="I2157" s="11">
        <v>14.012738853503</v>
      </c>
      <c r="J2157" s="3">
        <v>19.108280254777</v>
      </c>
      <c r="K2157" s="3">
        <v>24.203821656051002</v>
      </c>
      <c r="L2157" s="3">
        <v>8.2802547770700006</v>
      </c>
      <c r="M2157" s="3">
        <v>5.0955414012739997</v>
      </c>
      <c r="N2157" s="3">
        <v>52.866242038217003</v>
      </c>
      <c r="O2157" s="3">
        <v>56.050955414013004</v>
      </c>
      <c r="P2157" s="3">
        <v>89.808917197452004</v>
      </c>
      <c r="Q2157" s="3">
        <v>1.2738853503180001</v>
      </c>
      <c r="R2157" s="8">
        <v>1.9108280254779999</v>
      </c>
    </row>
    <row r="2158" spans="3:18" x14ac:dyDescent="0.2">
      <c r="C2158" s="90"/>
      <c r="D2158" s="87"/>
      <c r="E2158" s="1" t="s">
        <v>94</v>
      </c>
      <c r="F2158" s="2"/>
      <c r="G2158" s="59">
        <v>9</v>
      </c>
      <c r="H2158" s="71" t="str">
        <f t="shared" si="48"/>
        <v>*</v>
      </c>
      <c r="I2158" s="11">
        <v>11.111111111111001</v>
      </c>
      <c r="J2158" s="7">
        <v>0</v>
      </c>
      <c r="K2158" s="3">
        <v>22.222222222222001</v>
      </c>
      <c r="L2158" s="7">
        <v>0</v>
      </c>
      <c r="M2158" s="7">
        <v>0</v>
      </c>
      <c r="N2158" s="3">
        <v>33.333333333333002</v>
      </c>
      <c r="O2158" s="3">
        <v>22.222222222222001</v>
      </c>
      <c r="P2158" s="3">
        <v>77.777777777777999</v>
      </c>
      <c r="Q2158" s="3">
        <v>11.111111111111001</v>
      </c>
      <c r="R2158" s="14">
        <v>0</v>
      </c>
    </row>
    <row r="2159" spans="3:18" x14ac:dyDescent="0.2">
      <c r="C2159" s="90"/>
      <c r="D2159" s="87"/>
      <c r="E2159" s="1" t="s">
        <v>95</v>
      </c>
      <c r="F2159" s="2"/>
      <c r="G2159" s="59">
        <v>5</v>
      </c>
      <c r="H2159" s="71" t="str">
        <f t="shared" si="48"/>
        <v>*</v>
      </c>
      <c r="I2159" s="11">
        <v>20</v>
      </c>
      <c r="J2159" s="3">
        <v>20</v>
      </c>
      <c r="K2159" s="3">
        <v>20</v>
      </c>
      <c r="L2159" s="3">
        <v>20</v>
      </c>
      <c r="M2159" s="7">
        <v>0</v>
      </c>
      <c r="N2159" s="7">
        <v>0</v>
      </c>
      <c r="O2159" s="7">
        <v>0</v>
      </c>
      <c r="P2159" s="3">
        <v>60</v>
      </c>
      <c r="Q2159" s="7">
        <v>0</v>
      </c>
      <c r="R2159" s="14">
        <v>0</v>
      </c>
    </row>
    <row r="2160" spans="3:18" x14ac:dyDescent="0.2">
      <c r="C2160" s="90"/>
      <c r="D2160" s="87"/>
      <c r="E2160" s="1" t="s">
        <v>32</v>
      </c>
      <c r="F2160" s="2"/>
      <c r="G2160" s="59">
        <v>41</v>
      </c>
      <c r="H2160" s="71" t="str">
        <f t="shared" si="48"/>
        <v>*</v>
      </c>
      <c r="I2160" s="11">
        <v>19.512195121950999</v>
      </c>
      <c r="J2160" s="3">
        <v>19.512195121950999</v>
      </c>
      <c r="K2160" s="3">
        <v>17.073170731706998</v>
      </c>
      <c r="L2160" s="3">
        <v>9.7560975609760003</v>
      </c>
      <c r="M2160" s="3">
        <v>2.4390243902440001</v>
      </c>
      <c r="N2160" s="3">
        <v>48.780487804878</v>
      </c>
      <c r="O2160" s="3">
        <v>63.414634146341001</v>
      </c>
      <c r="P2160" s="3">
        <v>90.243902439023998</v>
      </c>
      <c r="Q2160" s="3">
        <v>4.8780487804880002</v>
      </c>
      <c r="R2160" s="14">
        <v>0</v>
      </c>
    </row>
    <row r="2161" spans="3:18" ht="24" x14ac:dyDescent="0.2">
      <c r="C2161" s="90"/>
      <c r="D2161" s="87"/>
      <c r="E2161" s="1" t="s">
        <v>96</v>
      </c>
      <c r="F2161" s="2"/>
      <c r="G2161" s="59">
        <v>455</v>
      </c>
      <c r="H2161" s="71" t="str">
        <f t="shared" si="48"/>
        <v xml:space="preserve"> </v>
      </c>
      <c r="I2161" s="11">
        <v>21.978021978021999</v>
      </c>
      <c r="J2161" s="3">
        <v>25.054945054945001</v>
      </c>
      <c r="K2161" s="3">
        <v>27.912087912088001</v>
      </c>
      <c r="L2161" s="3">
        <v>7.6923076923079998</v>
      </c>
      <c r="M2161" s="3">
        <v>7.9120879120880003</v>
      </c>
      <c r="N2161" s="3">
        <v>59.780219780220001</v>
      </c>
      <c r="O2161" s="3">
        <v>62.417582417581997</v>
      </c>
      <c r="P2161" s="3">
        <v>87.692307692308006</v>
      </c>
      <c r="Q2161" s="3">
        <v>1.9780219780220001</v>
      </c>
      <c r="R2161" s="8">
        <v>0.65934065934099995</v>
      </c>
    </row>
    <row r="2162" spans="3:18" ht="24" x14ac:dyDescent="0.2">
      <c r="C2162" s="90"/>
      <c r="D2162" s="87"/>
      <c r="E2162" s="1" t="s">
        <v>87</v>
      </c>
      <c r="F2162" s="2"/>
      <c r="G2162" s="59">
        <v>623</v>
      </c>
      <c r="H2162" s="71" t="str">
        <f t="shared" si="48"/>
        <v xml:space="preserve"> </v>
      </c>
      <c r="I2162" s="11">
        <v>14.927768860353</v>
      </c>
      <c r="J2162" s="3">
        <v>12.359550561798001</v>
      </c>
      <c r="K2162" s="3">
        <v>18.619582664526</v>
      </c>
      <c r="L2162" s="3">
        <v>7.0626003210270003</v>
      </c>
      <c r="M2162" s="3">
        <v>6.420545746388</v>
      </c>
      <c r="N2162" s="3">
        <v>48.475120385232998</v>
      </c>
      <c r="O2162" s="3">
        <v>59.711075441413001</v>
      </c>
      <c r="P2162" s="3">
        <v>84.911717495987006</v>
      </c>
      <c r="Q2162" s="3">
        <v>1.926163723917</v>
      </c>
      <c r="R2162" s="8">
        <v>0.16051364366000001</v>
      </c>
    </row>
    <row r="2163" spans="3:18" ht="24" x14ac:dyDescent="0.2">
      <c r="C2163" s="90"/>
      <c r="D2163" s="87"/>
      <c r="E2163" s="1" t="s">
        <v>88</v>
      </c>
      <c r="F2163" s="2"/>
      <c r="G2163" s="59">
        <v>1112</v>
      </c>
      <c r="H2163" s="71" t="str">
        <f t="shared" si="48"/>
        <v xml:space="preserve"> </v>
      </c>
      <c r="I2163" s="11">
        <v>12.05035971223</v>
      </c>
      <c r="J2163" s="3">
        <v>8.5431654676260003</v>
      </c>
      <c r="K2163" s="3">
        <v>14.748201438849</v>
      </c>
      <c r="L2163" s="3">
        <v>5.3057553956829997</v>
      </c>
      <c r="M2163" s="3">
        <v>4.8561151079140004</v>
      </c>
      <c r="N2163" s="3">
        <v>42.086330935252001</v>
      </c>
      <c r="O2163" s="3">
        <v>49.460431654676</v>
      </c>
      <c r="P2163" s="3">
        <v>82.104316546763002</v>
      </c>
      <c r="Q2163" s="3">
        <v>3.5071942446039999</v>
      </c>
      <c r="R2163" s="8">
        <v>0.89928057553999996</v>
      </c>
    </row>
    <row r="2164" spans="3:18" x14ac:dyDescent="0.2">
      <c r="C2164" s="90"/>
      <c r="D2164" s="87"/>
      <c r="E2164" s="1" t="s">
        <v>22</v>
      </c>
      <c r="F2164" s="2"/>
      <c r="G2164" s="59">
        <v>245</v>
      </c>
      <c r="H2164" s="71" t="str">
        <f t="shared" si="48"/>
        <v xml:space="preserve"> </v>
      </c>
      <c r="I2164" s="11">
        <v>22.857142857143</v>
      </c>
      <c r="J2164" s="3">
        <v>19.183673469388001</v>
      </c>
      <c r="K2164" s="3">
        <v>23.265306122449001</v>
      </c>
      <c r="L2164" s="3">
        <v>10.204081632653001</v>
      </c>
      <c r="M2164" s="3">
        <v>12.653061224489999</v>
      </c>
      <c r="N2164" s="3">
        <v>53.877551020407999</v>
      </c>
      <c r="O2164" s="3">
        <v>58.367346938776002</v>
      </c>
      <c r="P2164" s="3">
        <v>78.775510204081996</v>
      </c>
      <c r="Q2164" s="3">
        <v>3.2653061224490001</v>
      </c>
      <c r="R2164" s="8">
        <v>1.2244897959179999</v>
      </c>
    </row>
    <row r="2165" spans="3:18" x14ac:dyDescent="0.2">
      <c r="C2165" s="91" t="s">
        <v>97</v>
      </c>
      <c r="D2165" s="86" t="s">
        <v>17</v>
      </c>
      <c r="E2165" s="6" t="s">
        <v>98</v>
      </c>
      <c r="F2165" s="5"/>
      <c r="G2165" s="58">
        <v>83</v>
      </c>
      <c r="H2165" s="70" t="str">
        <f t="shared" si="48"/>
        <v xml:space="preserve"> </v>
      </c>
      <c r="I2165" s="12">
        <v>27.710843373494001</v>
      </c>
      <c r="J2165" s="4">
        <v>28.915662650601998</v>
      </c>
      <c r="K2165" s="4">
        <v>42.168674698795002</v>
      </c>
      <c r="L2165" s="4">
        <v>12.048192771084</v>
      </c>
      <c r="M2165" s="4">
        <v>10.843373493975999</v>
      </c>
      <c r="N2165" s="4">
        <v>67.469879518072005</v>
      </c>
      <c r="O2165" s="4">
        <v>61.445783132530003</v>
      </c>
      <c r="P2165" s="4">
        <v>83.132530120482002</v>
      </c>
      <c r="Q2165" s="4">
        <v>3.6144578313250002</v>
      </c>
      <c r="R2165" s="33">
        <v>0</v>
      </c>
    </row>
    <row r="2166" spans="3:18" x14ac:dyDescent="0.2">
      <c r="C2166" s="90"/>
      <c r="D2166" s="87"/>
      <c r="E2166" s="1" t="s">
        <v>99</v>
      </c>
      <c r="F2166" s="2"/>
      <c r="G2166" s="59">
        <v>401</v>
      </c>
      <c r="H2166" s="71" t="str">
        <f t="shared" si="48"/>
        <v xml:space="preserve"> </v>
      </c>
      <c r="I2166" s="11">
        <v>24.189526184539002</v>
      </c>
      <c r="J2166" s="3">
        <v>24.937655860349</v>
      </c>
      <c r="K2166" s="3">
        <v>35.162094763092</v>
      </c>
      <c r="L2166" s="3">
        <v>11.471321695761</v>
      </c>
      <c r="M2166" s="3">
        <v>11.720698254364001</v>
      </c>
      <c r="N2166" s="3">
        <v>60.349127182045002</v>
      </c>
      <c r="O2166" s="3">
        <v>63.341645885287001</v>
      </c>
      <c r="P2166" s="3">
        <v>84.538653366584001</v>
      </c>
      <c r="Q2166" s="3">
        <v>0.99750623441399999</v>
      </c>
      <c r="R2166" s="8">
        <v>0.498753117207</v>
      </c>
    </row>
    <row r="2167" spans="3:18" x14ac:dyDescent="0.2">
      <c r="C2167" s="90"/>
      <c r="D2167" s="87"/>
      <c r="E2167" s="1" t="s">
        <v>100</v>
      </c>
      <c r="F2167" s="2"/>
      <c r="G2167" s="59">
        <v>686</v>
      </c>
      <c r="H2167" s="71" t="str">
        <f t="shared" si="48"/>
        <v xml:space="preserve"> </v>
      </c>
      <c r="I2167" s="11">
        <v>19.970845481049999</v>
      </c>
      <c r="J2167" s="3">
        <v>18.804664723032001</v>
      </c>
      <c r="K2167" s="3">
        <v>21.865889212828002</v>
      </c>
      <c r="L2167" s="3">
        <v>8.6005830903790006</v>
      </c>
      <c r="M2167" s="3">
        <v>8.3090379008749995</v>
      </c>
      <c r="N2167" s="3">
        <v>56.122448979592001</v>
      </c>
      <c r="O2167" s="3">
        <v>63.994169096210001</v>
      </c>
      <c r="P2167" s="3">
        <v>87.172011661808</v>
      </c>
      <c r="Q2167" s="3">
        <v>1.4577259475219999</v>
      </c>
      <c r="R2167" s="8">
        <v>0.58309037900899996</v>
      </c>
    </row>
    <row r="2168" spans="3:18" x14ac:dyDescent="0.2">
      <c r="C2168" s="90"/>
      <c r="D2168" s="87"/>
      <c r="E2168" s="1" t="s">
        <v>101</v>
      </c>
      <c r="F2168" s="2"/>
      <c r="G2168" s="59">
        <v>1118</v>
      </c>
      <c r="H2168" s="71" t="str">
        <f t="shared" si="48"/>
        <v xml:space="preserve"> </v>
      </c>
      <c r="I2168" s="11">
        <v>9.0339892665469996</v>
      </c>
      <c r="J2168" s="3">
        <v>5.7245080500889998</v>
      </c>
      <c r="K2168" s="3">
        <v>9.9284436493739996</v>
      </c>
      <c r="L2168" s="3">
        <v>3.3094812164579999</v>
      </c>
      <c r="M2168" s="3">
        <v>3.2200357781750002</v>
      </c>
      <c r="N2168" s="3">
        <v>37.656529516995001</v>
      </c>
      <c r="O2168" s="3">
        <v>47.495527728086003</v>
      </c>
      <c r="P2168" s="3">
        <v>82.021466905188007</v>
      </c>
      <c r="Q2168" s="3">
        <v>4.1144901610020002</v>
      </c>
      <c r="R2168" s="8">
        <v>0.71556350626099996</v>
      </c>
    </row>
    <row r="2169" spans="3:18" x14ac:dyDescent="0.2">
      <c r="C2169" s="90"/>
      <c r="D2169" s="87"/>
      <c r="E2169" s="1" t="s">
        <v>22</v>
      </c>
      <c r="F2169" s="2"/>
      <c r="G2169" s="59">
        <v>147</v>
      </c>
      <c r="H2169" s="71" t="str">
        <f t="shared" si="48"/>
        <v xml:space="preserve"> </v>
      </c>
      <c r="I2169" s="11">
        <v>17.006802721088</v>
      </c>
      <c r="J2169" s="3">
        <v>10.884353741497</v>
      </c>
      <c r="K2169" s="3">
        <v>18.367346938775999</v>
      </c>
      <c r="L2169" s="3">
        <v>7.4829931972789998</v>
      </c>
      <c r="M2169" s="3">
        <v>8.1632653061219997</v>
      </c>
      <c r="N2169" s="3">
        <v>47.619047619047997</v>
      </c>
      <c r="O2169" s="3">
        <v>50.340136054421997</v>
      </c>
      <c r="P2169" s="3">
        <v>75.510204081633006</v>
      </c>
      <c r="Q2169" s="3">
        <v>3.4013605442179999</v>
      </c>
      <c r="R2169" s="8">
        <v>2.040816326531</v>
      </c>
    </row>
    <row r="2170" spans="3:18" x14ac:dyDescent="0.2">
      <c r="C2170" s="91" t="s">
        <v>102</v>
      </c>
      <c r="D2170" s="86" t="s">
        <v>17</v>
      </c>
      <c r="E2170" s="6" t="s">
        <v>103</v>
      </c>
      <c r="F2170" s="5"/>
      <c r="G2170" s="58">
        <v>562</v>
      </c>
      <c r="H2170" s="70" t="str">
        <f t="shared" si="48"/>
        <v xml:space="preserve"> </v>
      </c>
      <c r="I2170" s="12">
        <v>21.174377224198999</v>
      </c>
      <c r="J2170" s="4">
        <v>19.928825622775999</v>
      </c>
      <c r="K2170" s="4">
        <v>26.334519572954001</v>
      </c>
      <c r="L2170" s="4">
        <v>7.8291814946620004</v>
      </c>
      <c r="M2170" s="4">
        <v>7.1174377224200001</v>
      </c>
      <c r="N2170" s="4">
        <v>57.473309608541001</v>
      </c>
      <c r="O2170" s="4">
        <v>63.167259786476997</v>
      </c>
      <c r="P2170" s="4">
        <v>84.519572953736997</v>
      </c>
      <c r="Q2170" s="4">
        <v>1.9572953736650001</v>
      </c>
      <c r="R2170" s="13">
        <v>0.71174377224200003</v>
      </c>
    </row>
    <row r="2171" spans="3:18" x14ac:dyDescent="0.2">
      <c r="C2171" s="90"/>
      <c r="D2171" s="87"/>
      <c r="E2171" s="1" t="s">
        <v>104</v>
      </c>
      <c r="F2171" s="2"/>
      <c r="G2171" s="59">
        <v>1221</v>
      </c>
      <c r="H2171" s="71" t="str">
        <f t="shared" si="48"/>
        <v xml:space="preserve"> </v>
      </c>
      <c r="I2171" s="11">
        <v>17.035217035216998</v>
      </c>
      <c r="J2171" s="3">
        <v>15.069615069615001</v>
      </c>
      <c r="K2171" s="3">
        <v>19.328419328418999</v>
      </c>
      <c r="L2171" s="3">
        <v>7.043407043407</v>
      </c>
      <c r="M2171" s="3">
        <v>6.7977067977069998</v>
      </c>
      <c r="N2171" s="3">
        <v>50.696150696151001</v>
      </c>
      <c r="O2171" s="3">
        <v>59.623259623259997</v>
      </c>
      <c r="P2171" s="3">
        <v>85.257985257984998</v>
      </c>
      <c r="Q2171" s="3">
        <v>1.8018018018019999</v>
      </c>
      <c r="R2171" s="8">
        <v>0.24570024569999999</v>
      </c>
    </row>
    <row r="2172" spans="3:18" x14ac:dyDescent="0.2">
      <c r="C2172" s="90"/>
      <c r="D2172" s="87"/>
      <c r="E2172" s="1" t="s">
        <v>105</v>
      </c>
      <c r="F2172" s="2"/>
      <c r="G2172" s="59">
        <v>430</v>
      </c>
      <c r="H2172" s="71" t="str">
        <f t="shared" si="48"/>
        <v xml:space="preserve"> </v>
      </c>
      <c r="I2172" s="11">
        <v>6.0465116279069999</v>
      </c>
      <c r="J2172" s="3">
        <v>4.4186046511630002</v>
      </c>
      <c r="K2172" s="3">
        <v>10.697674418605001</v>
      </c>
      <c r="L2172" s="3">
        <v>3.0232558139529999</v>
      </c>
      <c r="M2172" s="3">
        <v>3.9534883720930001</v>
      </c>
      <c r="N2172" s="3">
        <v>30.930232558139998</v>
      </c>
      <c r="O2172" s="3">
        <v>39.069767441860002</v>
      </c>
      <c r="P2172" s="3">
        <v>79.767441860464999</v>
      </c>
      <c r="Q2172" s="3">
        <v>3.255813953488</v>
      </c>
      <c r="R2172" s="8">
        <v>2.0930232558139998</v>
      </c>
    </row>
    <row r="2173" spans="3:18" x14ac:dyDescent="0.2">
      <c r="C2173" s="90"/>
      <c r="D2173" s="87"/>
      <c r="E2173" s="1" t="s">
        <v>106</v>
      </c>
      <c r="F2173" s="2"/>
      <c r="G2173" s="59">
        <v>63</v>
      </c>
      <c r="H2173" s="71" t="str">
        <f t="shared" si="48"/>
        <v xml:space="preserve"> </v>
      </c>
      <c r="I2173" s="11">
        <v>3.1746031746029999</v>
      </c>
      <c r="J2173" s="7">
        <v>0</v>
      </c>
      <c r="K2173" s="3">
        <v>4.7619047619049999</v>
      </c>
      <c r="L2173" s="3">
        <v>3.1746031746029999</v>
      </c>
      <c r="M2173" s="3">
        <v>4.7619047619049999</v>
      </c>
      <c r="N2173" s="3">
        <v>20.634920634920999</v>
      </c>
      <c r="O2173" s="3">
        <v>25.396825396825001</v>
      </c>
      <c r="P2173" s="3">
        <v>71.428571428571004</v>
      </c>
      <c r="Q2173" s="3">
        <v>19.047619047619001</v>
      </c>
      <c r="R2173" s="14">
        <v>0</v>
      </c>
    </row>
    <row r="2174" spans="3:18" x14ac:dyDescent="0.2">
      <c r="C2174" s="90"/>
      <c r="D2174" s="87"/>
      <c r="E2174" s="1" t="s">
        <v>22</v>
      </c>
      <c r="F2174" s="2"/>
      <c r="G2174" s="59">
        <v>159</v>
      </c>
      <c r="H2174" s="71" t="str">
        <f t="shared" si="48"/>
        <v xml:space="preserve"> </v>
      </c>
      <c r="I2174" s="11">
        <v>17.610062893081999</v>
      </c>
      <c r="J2174" s="3">
        <v>11.320754716981</v>
      </c>
      <c r="K2174" s="3">
        <v>19.496855345912</v>
      </c>
      <c r="L2174" s="3">
        <v>11.320754716981</v>
      </c>
      <c r="M2174" s="3">
        <v>11.320754716981</v>
      </c>
      <c r="N2174" s="3">
        <v>54.088050314465001</v>
      </c>
      <c r="O2174" s="3">
        <v>51.572327044025002</v>
      </c>
      <c r="P2174" s="3">
        <v>81.761006289308</v>
      </c>
      <c r="Q2174" s="3">
        <v>5.660377358491</v>
      </c>
      <c r="R2174" s="8">
        <v>0.62893081761000003</v>
      </c>
    </row>
    <row r="2175" spans="3:18" x14ac:dyDescent="0.2">
      <c r="C2175" s="90"/>
      <c r="D2175" s="87"/>
      <c r="E2175" s="1" t="s">
        <v>107</v>
      </c>
      <c r="F2175" s="2"/>
      <c r="G2175" s="59">
        <v>1783</v>
      </c>
      <c r="H2175" s="71" t="str">
        <f t="shared" si="48"/>
        <v xml:space="preserve"> </v>
      </c>
      <c r="I2175" s="11">
        <v>18.339876612451</v>
      </c>
      <c r="J2175" s="3">
        <v>16.601233875491001</v>
      </c>
      <c r="K2175" s="3">
        <v>21.536735838474002</v>
      </c>
      <c r="L2175" s="3">
        <v>7.2910824453169996</v>
      </c>
      <c r="M2175" s="3">
        <v>6.8984856982610001</v>
      </c>
      <c r="N2175" s="3">
        <v>52.832305103758003</v>
      </c>
      <c r="O2175" s="3">
        <v>60.740325294447999</v>
      </c>
      <c r="P2175" s="3">
        <v>85.025238362311001</v>
      </c>
      <c r="Q2175" s="3">
        <v>1.8508132361189999</v>
      </c>
      <c r="R2175" s="8">
        <v>0.39259674705600001</v>
      </c>
    </row>
    <row r="2176" spans="3:18" x14ac:dyDescent="0.2">
      <c r="C2176" s="90"/>
      <c r="D2176" s="87"/>
      <c r="E2176" s="1" t="s">
        <v>108</v>
      </c>
      <c r="F2176" s="2"/>
      <c r="G2176" s="59">
        <v>493</v>
      </c>
      <c r="H2176" s="71" t="str">
        <f t="shared" si="48"/>
        <v xml:space="preserve"> </v>
      </c>
      <c r="I2176" s="11">
        <v>5.6795131845839997</v>
      </c>
      <c r="J2176" s="3">
        <v>3.8539553752539999</v>
      </c>
      <c r="K2176" s="3">
        <v>9.9391480730220003</v>
      </c>
      <c r="L2176" s="3">
        <v>3.042596348884</v>
      </c>
      <c r="M2176" s="3">
        <v>4.056795131846</v>
      </c>
      <c r="N2176" s="3">
        <v>29.614604462475</v>
      </c>
      <c r="O2176" s="3">
        <v>37.322515212981997</v>
      </c>
      <c r="P2176" s="3">
        <v>78.701825557809002</v>
      </c>
      <c r="Q2176" s="3">
        <v>5.2738336714000003</v>
      </c>
      <c r="R2176" s="8">
        <v>1.8255578093310001</v>
      </c>
    </row>
    <row r="2177" spans="3:18" x14ac:dyDescent="0.2">
      <c r="C2177" s="91" t="s">
        <v>109</v>
      </c>
      <c r="D2177" s="86" t="s">
        <v>17</v>
      </c>
      <c r="E2177" s="6" t="s">
        <v>110</v>
      </c>
      <c r="F2177" s="5"/>
      <c r="G2177" s="58">
        <v>551</v>
      </c>
      <c r="H2177" s="70" t="str">
        <f t="shared" si="48"/>
        <v xml:space="preserve"> </v>
      </c>
      <c r="I2177" s="12">
        <v>17.059891107077998</v>
      </c>
      <c r="J2177" s="4">
        <v>15.970961887476999</v>
      </c>
      <c r="K2177" s="4">
        <v>22.686025408348002</v>
      </c>
      <c r="L2177" s="4">
        <v>7.0780399274050003</v>
      </c>
      <c r="M2177" s="4">
        <v>6.5335753176039999</v>
      </c>
      <c r="N2177" s="4">
        <v>54.990925589836998</v>
      </c>
      <c r="O2177" s="4">
        <v>59.165154264972998</v>
      </c>
      <c r="P2177" s="4">
        <v>86.932849364790997</v>
      </c>
      <c r="Q2177" s="4">
        <v>1.451905626134</v>
      </c>
      <c r="R2177" s="13">
        <v>0.5444646098</v>
      </c>
    </row>
    <row r="2178" spans="3:18" ht="24" x14ac:dyDescent="0.2">
      <c r="C2178" s="90"/>
      <c r="D2178" s="87"/>
      <c r="E2178" s="1" t="s">
        <v>111</v>
      </c>
      <c r="F2178" s="2"/>
      <c r="G2178" s="59">
        <v>298</v>
      </c>
      <c r="H2178" s="71" t="str">
        <f t="shared" si="48"/>
        <v xml:space="preserve"> </v>
      </c>
      <c r="I2178" s="11">
        <v>15.100671140939999</v>
      </c>
      <c r="J2178" s="3">
        <v>15.436241610738</v>
      </c>
      <c r="K2178" s="3">
        <v>23.154362416106999</v>
      </c>
      <c r="L2178" s="3">
        <v>7.7181208053689998</v>
      </c>
      <c r="M2178" s="3">
        <v>6.7114093959729999</v>
      </c>
      <c r="N2178" s="3">
        <v>50.335570469799002</v>
      </c>
      <c r="O2178" s="3">
        <v>60.067114093960001</v>
      </c>
      <c r="P2178" s="3">
        <v>85.570469798657996</v>
      </c>
      <c r="Q2178" s="3">
        <v>3.355704697987</v>
      </c>
      <c r="R2178" s="8">
        <v>1.0067114093959999</v>
      </c>
    </row>
    <row r="2179" spans="3:18" ht="24" x14ac:dyDescent="0.2">
      <c r="C2179" s="90"/>
      <c r="D2179" s="87"/>
      <c r="E2179" s="1" t="s">
        <v>112</v>
      </c>
      <c r="F2179" s="2"/>
      <c r="G2179" s="59">
        <v>954</v>
      </c>
      <c r="H2179" s="71" t="str">
        <f t="shared" si="48"/>
        <v xml:space="preserve"> </v>
      </c>
      <c r="I2179" s="11">
        <v>20.020964360587001</v>
      </c>
      <c r="J2179" s="3">
        <v>24.318658280922001</v>
      </c>
      <c r="K2179" s="3">
        <v>22.641509433962</v>
      </c>
      <c r="L2179" s="3">
        <v>7.6519916142559996</v>
      </c>
      <c r="M2179" s="3">
        <v>7.4423480083860003</v>
      </c>
      <c r="N2179" s="3">
        <v>54.297693920335</v>
      </c>
      <c r="O2179" s="3">
        <v>62.683438155136002</v>
      </c>
      <c r="P2179" s="3">
        <v>85.534591194968996</v>
      </c>
      <c r="Q2179" s="3">
        <v>1.46750524109</v>
      </c>
      <c r="R2179" s="8">
        <v>0.52410901467500004</v>
      </c>
    </row>
    <row r="2180" spans="3:18" x14ac:dyDescent="0.2">
      <c r="C2180" s="90"/>
      <c r="D2180" s="87"/>
      <c r="E2180" s="1" t="s">
        <v>113</v>
      </c>
      <c r="F2180" s="2"/>
      <c r="G2180" s="59">
        <v>616</v>
      </c>
      <c r="H2180" s="71" t="str">
        <f t="shared" si="48"/>
        <v xml:space="preserve"> </v>
      </c>
      <c r="I2180" s="11">
        <v>17.694805194804999</v>
      </c>
      <c r="J2180" s="3">
        <v>16.233766233766001</v>
      </c>
      <c r="K2180" s="3">
        <v>23.701298701298999</v>
      </c>
      <c r="L2180" s="3">
        <v>8.1168831168830007</v>
      </c>
      <c r="M2180" s="3">
        <v>7.6298701298699996</v>
      </c>
      <c r="N2180" s="3">
        <v>55.194805194804999</v>
      </c>
      <c r="O2180" s="3">
        <v>68.019480519480993</v>
      </c>
      <c r="P2180" s="3">
        <v>87.012987012986997</v>
      </c>
      <c r="Q2180" s="3">
        <v>1.461038961039</v>
      </c>
      <c r="R2180" s="8">
        <v>0.32467532467499999</v>
      </c>
    </row>
    <row r="2181" spans="3:18" x14ac:dyDescent="0.2">
      <c r="C2181" s="90"/>
      <c r="D2181" s="87"/>
      <c r="E2181" s="1" t="s">
        <v>114</v>
      </c>
      <c r="F2181" s="2"/>
      <c r="G2181" s="59">
        <v>986</v>
      </c>
      <c r="H2181" s="71" t="str">
        <f t="shared" si="48"/>
        <v xml:space="preserve"> </v>
      </c>
      <c r="I2181" s="11">
        <v>21.095334685598001</v>
      </c>
      <c r="J2181" s="3">
        <v>17.951318458418001</v>
      </c>
      <c r="K2181" s="3">
        <v>25.253549695739999</v>
      </c>
      <c r="L2181" s="3">
        <v>8.2150101419879995</v>
      </c>
      <c r="M2181" s="3">
        <v>7.6064908722110003</v>
      </c>
      <c r="N2181" s="3">
        <v>57.505070993914998</v>
      </c>
      <c r="O2181" s="3">
        <v>66.835699797160004</v>
      </c>
      <c r="P2181" s="3">
        <v>86.105476673428001</v>
      </c>
      <c r="Q2181" s="3">
        <v>2.1298174442189999</v>
      </c>
      <c r="R2181" s="8">
        <v>0.50709939148100003</v>
      </c>
    </row>
    <row r="2182" spans="3:18" ht="24" x14ac:dyDescent="0.2">
      <c r="C2182" s="90"/>
      <c r="D2182" s="87"/>
      <c r="E2182" s="1" t="s">
        <v>115</v>
      </c>
      <c r="F2182" s="2"/>
      <c r="G2182" s="59">
        <v>938</v>
      </c>
      <c r="H2182" s="71" t="str">
        <f t="shared" si="48"/>
        <v xml:space="preserve"> </v>
      </c>
      <c r="I2182" s="11">
        <v>28.571428571428999</v>
      </c>
      <c r="J2182" s="3">
        <v>21.748400852878</v>
      </c>
      <c r="K2182" s="3">
        <v>26.865671641791</v>
      </c>
      <c r="L2182" s="3">
        <v>9.8081023454159997</v>
      </c>
      <c r="M2182" s="3">
        <v>10.127931769723</v>
      </c>
      <c r="N2182" s="3">
        <v>58.742004264392001</v>
      </c>
      <c r="O2182" s="3">
        <v>67.697228144988998</v>
      </c>
      <c r="P2182" s="3">
        <v>86.886993603411995</v>
      </c>
      <c r="Q2182" s="3">
        <v>1.279317697228</v>
      </c>
      <c r="R2182" s="8">
        <v>0.426439232409</v>
      </c>
    </row>
    <row r="2183" spans="3:18" ht="24" x14ac:dyDescent="0.2">
      <c r="C2183" s="90"/>
      <c r="D2183" s="87"/>
      <c r="E2183" s="1" t="s">
        <v>116</v>
      </c>
      <c r="F2183" s="2"/>
      <c r="G2183" s="59">
        <v>771</v>
      </c>
      <c r="H2183" s="71" t="str">
        <f t="shared" si="48"/>
        <v xml:space="preserve"> </v>
      </c>
      <c r="I2183" s="11">
        <v>19.714656290532002</v>
      </c>
      <c r="J2183" s="3">
        <v>16.861219195850001</v>
      </c>
      <c r="K2183" s="3">
        <v>21.789883268482001</v>
      </c>
      <c r="L2183" s="3">
        <v>7.5226977950710001</v>
      </c>
      <c r="M2183" s="3">
        <v>7.6523994811930001</v>
      </c>
      <c r="N2183" s="3">
        <v>53.696498054475001</v>
      </c>
      <c r="O2183" s="3">
        <v>63.683527885863001</v>
      </c>
      <c r="P2183" s="3">
        <v>87.289234760051997</v>
      </c>
      <c r="Q2183" s="3">
        <v>2.2049286640729999</v>
      </c>
      <c r="R2183" s="8">
        <v>0.25940337224400001</v>
      </c>
    </row>
    <row r="2184" spans="3:18" ht="24" x14ac:dyDescent="0.2">
      <c r="C2184" s="90"/>
      <c r="D2184" s="87"/>
      <c r="E2184" s="1" t="s">
        <v>117</v>
      </c>
      <c r="F2184" s="2"/>
      <c r="G2184" s="59">
        <v>223</v>
      </c>
      <c r="H2184" s="71" t="str">
        <f t="shared" si="48"/>
        <v xml:space="preserve"> </v>
      </c>
      <c r="I2184" s="11">
        <v>32.735426008969</v>
      </c>
      <c r="J2184" s="3">
        <v>30.044843049327</v>
      </c>
      <c r="K2184" s="3">
        <v>43.497757847533997</v>
      </c>
      <c r="L2184" s="3">
        <v>13.90134529148</v>
      </c>
      <c r="M2184" s="3">
        <v>14.349775784753</v>
      </c>
      <c r="N2184" s="3">
        <v>71.300448430493006</v>
      </c>
      <c r="O2184" s="3">
        <v>74.439461883408001</v>
      </c>
      <c r="P2184" s="3">
        <v>89.237668161434996</v>
      </c>
      <c r="Q2184" s="3">
        <v>1.7937219730939999</v>
      </c>
      <c r="R2184" s="8">
        <v>0.44843049327399997</v>
      </c>
    </row>
    <row r="2185" spans="3:18" x14ac:dyDescent="0.2">
      <c r="C2185" s="90"/>
      <c r="D2185" s="87"/>
      <c r="E2185" s="1" t="s">
        <v>118</v>
      </c>
      <c r="F2185" s="2"/>
      <c r="G2185" s="59">
        <v>710</v>
      </c>
      <c r="H2185" s="71" t="str">
        <f t="shared" si="48"/>
        <v xml:space="preserve"> </v>
      </c>
      <c r="I2185" s="11">
        <v>20.985915492958</v>
      </c>
      <c r="J2185" s="3">
        <v>17.464788732393998</v>
      </c>
      <c r="K2185" s="3">
        <v>19.718309859154999</v>
      </c>
      <c r="L2185" s="3">
        <v>6.6197183098589996</v>
      </c>
      <c r="M2185" s="3">
        <v>7.3239436619719998</v>
      </c>
      <c r="N2185" s="3">
        <v>52.816901408451002</v>
      </c>
      <c r="O2185" s="3">
        <v>63.661971830985998</v>
      </c>
      <c r="P2185" s="3">
        <v>84.929577464789006</v>
      </c>
      <c r="Q2185" s="3">
        <v>1.5492957746480001</v>
      </c>
      <c r="R2185" s="8">
        <v>0.28169014084499999</v>
      </c>
    </row>
    <row r="2186" spans="3:18" x14ac:dyDescent="0.2">
      <c r="C2186" s="90"/>
      <c r="D2186" s="87"/>
      <c r="E2186" s="1" t="s">
        <v>119</v>
      </c>
      <c r="F2186" s="2"/>
      <c r="G2186" s="59">
        <v>565</v>
      </c>
      <c r="H2186" s="71" t="str">
        <f t="shared" si="48"/>
        <v xml:space="preserve"> </v>
      </c>
      <c r="I2186" s="11">
        <v>27.256637168141999</v>
      </c>
      <c r="J2186" s="3">
        <v>22.477876106195001</v>
      </c>
      <c r="K2186" s="3">
        <v>30.973451327433999</v>
      </c>
      <c r="L2186" s="3">
        <v>10.442477876106</v>
      </c>
      <c r="M2186" s="3">
        <v>10.619469026549</v>
      </c>
      <c r="N2186" s="3">
        <v>65.486725663716996</v>
      </c>
      <c r="O2186" s="3">
        <v>67.787610619469007</v>
      </c>
      <c r="P2186" s="3">
        <v>89.203539823008995</v>
      </c>
      <c r="Q2186" s="3">
        <v>1.41592920354</v>
      </c>
      <c r="R2186" s="8">
        <v>0.35398230088499999</v>
      </c>
    </row>
    <row r="2187" spans="3:18" x14ac:dyDescent="0.2">
      <c r="C2187" s="90"/>
      <c r="D2187" s="87"/>
      <c r="E2187" s="1" t="s">
        <v>120</v>
      </c>
      <c r="F2187" s="2"/>
      <c r="G2187" s="59">
        <v>443</v>
      </c>
      <c r="H2187" s="71" t="str">
        <f t="shared" si="48"/>
        <v xml:space="preserve"> </v>
      </c>
      <c r="I2187" s="11">
        <v>19.187358916478999</v>
      </c>
      <c r="J2187" s="3">
        <v>13.318284424379</v>
      </c>
      <c r="K2187" s="3">
        <v>20.767494356659</v>
      </c>
      <c r="L2187" s="3">
        <v>8.3521444695259994</v>
      </c>
      <c r="M2187" s="3">
        <v>6.3205417607219996</v>
      </c>
      <c r="N2187" s="3">
        <v>53.047404063205001</v>
      </c>
      <c r="O2187" s="3">
        <v>58.465011286682</v>
      </c>
      <c r="P2187" s="3">
        <v>88.261851015801</v>
      </c>
      <c r="Q2187" s="3">
        <v>2.7088036117379999</v>
      </c>
      <c r="R2187" s="8">
        <v>0.67720090293500002</v>
      </c>
    </row>
    <row r="2188" spans="3:18" x14ac:dyDescent="0.2">
      <c r="C2188" s="90"/>
      <c r="D2188" s="87"/>
      <c r="E2188" s="1" t="s">
        <v>121</v>
      </c>
      <c r="F2188" s="2"/>
      <c r="G2188" s="59">
        <v>977</v>
      </c>
      <c r="H2188" s="71" t="str">
        <f t="shared" si="48"/>
        <v xml:space="preserve"> </v>
      </c>
      <c r="I2188" s="11">
        <v>20.57318321392</v>
      </c>
      <c r="J2188" s="3">
        <v>16.479017400204999</v>
      </c>
      <c r="K2188" s="3">
        <v>21.289662231320001</v>
      </c>
      <c r="L2188" s="3">
        <v>7.2671443193450003</v>
      </c>
      <c r="M2188" s="3">
        <v>7.2671443193450003</v>
      </c>
      <c r="N2188" s="3">
        <v>54.759467758444003</v>
      </c>
      <c r="O2188" s="3">
        <v>63.971340839303998</v>
      </c>
      <c r="P2188" s="3">
        <v>86.386898669396004</v>
      </c>
      <c r="Q2188" s="3">
        <v>2.354145342886</v>
      </c>
      <c r="R2188" s="8">
        <v>0.61412487205699995</v>
      </c>
    </row>
    <row r="2189" spans="3:18" x14ac:dyDescent="0.2">
      <c r="C2189" s="90"/>
      <c r="D2189" s="87"/>
      <c r="E2189" s="1" t="s">
        <v>122</v>
      </c>
      <c r="F2189" s="2"/>
      <c r="G2189" s="59">
        <v>179</v>
      </c>
      <c r="H2189" s="71" t="str">
        <f t="shared" si="48"/>
        <v xml:space="preserve"> </v>
      </c>
      <c r="I2189" s="11">
        <v>24.581005586591999</v>
      </c>
      <c r="J2189" s="3">
        <v>23.463687150837998</v>
      </c>
      <c r="K2189" s="3">
        <v>30.726256983239999</v>
      </c>
      <c r="L2189" s="3">
        <v>15.642458100559001</v>
      </c>
      <c r="M2189" s="3">
        <v>10.614525139665</v>
      </c>
      <c r="N2189" s="3">
        <v>61.452513966479998</v>
      </c>
      <c r="O2189" s="3">
        <v>66.480446927374004</v>
      </c>
      <c r="P2189" s="3">
        <v>88.268156424580994</v>
      </c>
      <c r="Q2189" s="3">
        <v>2.2346368715080001</v>
      </c>
      <c r="R2189" s="8">
        <v>1.117318435754</v>
      </c>
    </row>
    <row r="2190" spans="3:18" x14ac:dyDescent="0.2">
      <c r="C2190" s="90"/>
      <c r="D2190" s="87"/>
      <c r="E2190" s="1" t="s">
        <v>32</v>
      </c>
      <c r="F2190" s="2"/>
      <c r="G2190" s="59">
        <v>22</v>
      </c>
      <c r="H2190" s="71" t="str">
        <f t="shared" si="48"/>
        <v>*</v>
      </c>
      <c r="I2190" s="11">
        <v>22.727272727273</v>
      </c>
      <c r="J2190" s="3">
        <v>27.272727272727</v>
      </c>
      <c r="K2190" s="3">
        <v>18.181818181817999</v>
      </c>
      <c r="L2190" s="3">
        <v>9.0909090909089993</v>
      </c>
      <c r="M2190" s="3">
        <v>4.5454545454549997</v>
      </c>
      <c r="N2190" s="3">
        <v>45.454545454544999</v>
      </c>
      <c r="O2190" s="3">
        <v>63.636363636364003</v>
      </c>
      <c r="P2190" s="3">
        <v>90.909090909091006</v>
      </c>
      <c r="Q2190" s="3">
        <v>4.5454545454549997</v>
      </c>
      <c r="R2190" s="8">
        <v>4.5454545454549997</v>
      </c>
    </row>
    <row r="2191" spans="3:18" x14ac:dyDescent="0.2">
      <c r="C2191" s="90"/>
      <c r="D2191" s="87"/>
      <c r="E2191" s="1" t="s">
        <v>22</v>
      </c>
      <c r="F2191" s="2"/>
      <c r="G2191" s="59">
        <v>13</v>
      </c>
      <c r="H2191" s="71" t="str">
        <f t="shared" si="48"/>
        <v>*</v>
      </c>
      <c r="I2191" s="11">
        <v>23.076923076922998</v>
      </c>
      <c r="J2191" s="3">
        <v>23.076923076922998</v>
      </c>
      <c r="K2191" s="3">
        <v>30.769230769231001</v>
      </c>
      <c r="L2191" s="3">
        <v>7.6923076923079998</v>
      </c>
      <c r="M2191" s="3">
        <v>15.384615384615</v>
      </c>
      <c r="N2191" s="3">
        <v>38.461538461537998</v>
      </c>
      <c r="O2191" s="3">
        <v>53.846153846154003</v>
      </c>
      <c r="P2191" s="3">
        <v>61.538461538462002</v>
      </c>
      <c r="Q2191" s="7">
        <v>0</v>
      </c>
      <c r="R2191" s="14">
        <v>0</v>
      </c>
    </row>
    <row r="2192" spans="3:18" ht="24" x14ac:dyDescent="0.2">
      <c r="C2192" s="91" t="s">
        <v>123</v>
      </c>
      <c r="D2192" s="86" t="s">
        <v>17</v>
      </c>
      <c r="E2192" s="6" t="s">
        <v>124</v>
      </c>
      <c r="F2192" s="5"/>
      <c r="G2192" s="58">
        <v>55</v>
      </c>
      <c r="H2192" s="70" t="str">
        <f t="shared" si="48"/>
        <v xml:space="preserve"> </v>
      </c>
      <c r="I2192" s="12">
        <v>14.545454545455</v>
      </c>
      <c r="J2192" s="4">
        <v>14.545454545455</v>
      </c>
      <c r="K2192" s="4">
        <v>16.363636363636001</v>
      </c>
      <c r="L2192" s="4">
        <v>10.909090909091001</v>
      </c>
      <c r="M2192" s="4">
        <v>7.2727272727269998</v>
      </c>
      <c r="N2192" s="4">
        <v>47.272727272727003</v>
      </c>
      <c r="O2192" s="4">
        <v>50.909090909090999</v>
      </c>
      <c r="P2192" s="4">
        <v>85.454545454544999</v>
      </c>
      <c r="Q2192" s="4">
        <v>5.4545454545450003</v>
      </c>
      <c r="R2192" s="33">
        <v>0</v>
      </c>
    </row>
    <row r="2193" spans="3:18" ht="24" x14ac:dyDescent="0.2">
      <c r="C2193" s="92"/>
      <c r="D2193" s="87"/>
      <c r="E2193" s="1" t="s">
        <v>125</v>
      </c>
      <c r="F2193" s="2"/>
      <c r="G2193" s="59">
        <v>205</v>
      </c>
      <c r="H2193" s="71" t="str">
        <f t="shared" si="48"/>
        <v xml:space="preserve"> </v>
      </c>
      <c r="I2193" s="11">
        <v>14.634146341463</v>
      </c>
      <c r="J2193" s="3">
        <v>14.146341463415</v>
      </c>
      <c r="K2193" s="3">
        <v>20</v>
      </c>
      <c r="L2193" s="3">
        <v>6.3414634146340001</v>
      </c>
      <c r="M2193" s="3">
        <v>6.3414634146340001</v>
      </c>
      <c r="N2193" s="3">
        <v>50.243902439023998</v>
      </c>
      <c r="O2193" s="3">
        <v>52.195121951220003</v>
      </c>
      <c r="P2193" s="3">
        <v>84.390243902438996</v>
      </c>
      <c r="Q2193" s="3">
        <v>0.97560975609800005</v>
      </c>
      <c r="R2193" s="8">
        <v>0.97560975609800005</v>
      </c>
    </row>
    <row r="2194" spans="3:18" ht="24" x14ac:dyDescent="0.2">
      <c r="C2194" s="92"/>
      <c r="D2194" s="87"/>
      <c r="E2194" s="1" t="s">
        <v>126</v>
      </c>
      <c r="F2194" s="2"/>
      <c r="G2194" s="59">
        <v>114</v>
      </c>
      <c r="H2194" s="71" t="str">
        <f t="shared" si="48"/>
        <v xml:space="preserve"> </v>
      </c>
      <c r="I2194" s="11">
        <v>33.333333333333002</v>
      </c>
      <c r="J2194" s="3">
        <v>33.333333333333002</v>
      </c>
      <c r="K2194" s="3">
        <v>32.456140350877</v>
      </c>
      <c r="L2194" s="3">
        <v>13.157894736842</v>
      </c>
      <c r="M2194" s="3">
        <v>15.789473684211</v>
      </c>
      <c r="N2194" s="3">
        <v>67.543859649122993</v>
      </c>
      <c r="O2194" s="3">
        <v>70.175438596491006</v>
      </c>
      <c r="P2194" s="3">
        <v>88.596491228069993</v>
      </c>
      <c r="Q2194" s="3">
        <v>2.6315789473679998</v>
      </c>
      <c r="R2194" s="14">
        <v>0</v>
      </c>
    </row>
    <row r="2195" spans="3:18" ht="24" x14ac:dyDescent="0.2">
      <c r="C2195" s="92"/>
      <c r="D2195" s="87"/>
      <c r="E2195" s="1" t="s">
        <v>127</v>
      </c>
      <c r="F2195" s="2"/>
      <c r="G2195" s="59">
        <v>187</v>
      </c>
      <c r="H2195" s="71" t="str">
        <f t="shared" si="48"/>
        <v xml:space="preserve"> </v>
      </c>
      <c r="I2195" s="11">
        <v>31.550802139037</v>
      </c>
      <c r="J2195" s="3">
        <v>28.877005347594</v>
      </c>
      <c r="K2195" s="3">
        <v>40.641711229946999</v>
      </c>
      <c r="L2195" s="3">
        <v>14.438502673797</v>
      </c>
      <c r="M2195" s="3">
        <v>14.438502673797</v>
      </c>
      <c r="N2195" s="3">
        <v>73.262032085561003</v>
      </c>
      <c r="O2195" s="3">
        <v>73.262032085561003</v>
      </c>
      <c r="P2195" s="3">
        <v>88.770053475935995</v>
      </c>
      <c r="Q2195" s="3">
        <v>1.6042780748659999</v>
      </c>
      <c r="R2195" s="14">
        <v>0</v>
      </c>
    </row>
    <row r="2196" spans="3:18" ht="24" x14ac:dyDescent="0.2">
      <c r="C2196" s="92"/>
      <c r="D2196" s="87"/>
      <c r="E2196" s="1" t="s">
        <v>128</v>
      </c>
      <c r="F2196" s="2"/>
      <c r="G2196" s="59">
        <v>1599</v>
      </c>
      <c r="H2196" s="71" t="str">
        <f t="shared" si="48"/>
        <v xml:space="preserve"> </v>
      </c>
      <c r="I2196" s="11">
        <v>18.261413383364999</v>
      </c>
      <c r="J2196" s="3">
        <v>15.947467166978999</v>
      </c>
      <c r="K2196" s="3">
        <v>21.325828642902</v>
      </c>
      <c r="L2196" s="3">
        <v>6.691682301438</v>
      </c>
      <c r="M2196" s="3">
        <v>7.0043777360849999</v>
      </c>
      <c r="N2196" s="3">
        <v>51.344590368981002</v>
      </c>
      <c r="O2196" s="3">
        <v>60.225140712946001</v>
      </c>
      <c r="P2196" s="3">
        <v>85.240775484677997</v>
      </c>
      <c r="Q2196" s="3">
        <v>1.3758599124449999</v>
      </c>
      <c r="R2196" s="8">
        <v>0.56285178236400002</v>
      </c>
    </row>
    <row r="2197" spans="3:18" ht="24" x14ac:dyDescent="0.2">
      <c r="C2197" s="92"/>
      <c r="D2197" s="87"/>
      <c r="E2197" s="1" t="s">
        <v>129</v>
      </c>
      <c r="F2197" s="2"/>
      <c r="G2197" s="59">
        <v>1199</v>
      </c>
      <c r="H2197" s="71" t="str">
        <f t="shared" si="48"/>
        <v xml:space="preserve"> </v>
      </c>
      <c r="I2197" s="11">
        <v>18.515429524603999</v>
      </c>
      <c r="J2197" s="3">
        <v>16.680567139282999</v>
      </c>
      <c r="K2197" s="3">
        <v>22.685571309425001</v>
      </c>
      <c r="L2197" s="3">
        <v>8.0900750625519997</v>
      </c>
      <c r="M2197" s="3">
        <v>7.339449541284</v>
      </c>
      <c r="N2197" s="3">
        <v>53.294412010008003</v>
      </c>
      <c r="O2197" s="3">
        <v>62.218515429524999</v>
      </c>
      <c r="P2197" s="3">
        <v>85.154295246038004</v>
      </c>
      <c r="Q2197" s="3">
        <v>1.668056713928</v>
      </c>
      <c r="R2197" s="8">
        <v>0.500417014178</v>
      </c>
    </row>
    <row r="2198" spans="3:18" ht="24" x14ac:dyDescent="0.2">
      <c r="C2198" s="92"/>
      <c r="D2198" s="87"/>
      <c r="E2198" s="1" t="s">
        <v>130</v>
      </c>
      <c r="F2198" s="2"/>
      <c r="G2198" s="59">
        <v>950</v>
      </c>
      <c r="H2198" s="71" t="str">
        <f t="shared" si="48"/>
        <v xml:space="preserve"> </v>
      </c>
      <c r="I2198" s="11">
        <v>19.157894736842</v>
      </c>
      <c r="J2198" s="3">
        <v>17.052631578947</v>
      </c>
      <c r="K2198" s="3">
        <v>23.052631578947</v>
      </c>
      <c r="L2198" s="3">
        <v>7.2631578947369997</v>
      </c>
      <c r="M2198" s="3">
        <v>7.8947368421049999</v>
      </c>
      <c r="N2198" s="3">
        <v>54.315789473683999</v>
      </c>
      <c r="O2198" s="3">
        <v>60.526315789473998</v>
      </c>
      <c r="P2198" s="3">
        <v>85.473684210526002</v>
      </c>
      <c r="Q2198" s="3">
        <v>2.5263157894739998</v>
      </c>
      <c r="R2198" s="8">
        <v>0.63157894736800002</v>
      </c>
    </row>
    <row r="2199" spans="3:18" x14ac:dyDescent="0.2">
      <c r="C2199" s="92"/>
      <c r="D2199" s="87"/>
      <c r="E2199" s="1" t="s">
        <v>131</v>
      </c>
      <c r="F2199" s="2"/>
      <c r="G2199" s="59">
        <v>424</v>
      </c>
      <c r="H2199" s="71" t="str">
        <f t="shared" si="48"/>
        <v xml:space="preserve"> </v>
      </c>
      <c r="I2199" s="11">
        <v>18.867924528302002</v>
      </c>
      <c r="J2199" s="3">
        <v>17.452830188678998</v>
      </c>
      <c r="K2199" s="3">
        <v>25</v>
      </c>
      <c r="L2199" s="3">
        <v>9.9056603773580001</v>
      </c>
      <c r="M2199" s="3">
        <v>6.6037735849060004</v>
      </c>
      <c r="N2199" s="3">
        <v>55.188679245282998</v>
      </c>
      <c r="O2199" s="3">
        <v>67.924528301886994</v>
      </c>
      <c r="P2199" s="3">
        <v>85.613207547170006</v>
      </c>
      <c r="Q2199" s="3">
        <v>1.88679245283</v>
      </c>
      <c r="R2199" s="8">
        <v>0.70754716981099997</v>
      </c>
    </row>
    <row r="2200" spans="3:18" ht="24" x14ac:dyDescent="0.2">
      <c r="C2200" s="92"/>
      <c r="D2200" s="87"/>
      <c r="E2200" s="1" t="s">
        <v>132</v>
      </c>
      <c r="F2200" s="2"/>
      <c r="G2200" s="59">
        <v>213</v>
      </c>
      <c r="H2200" s="71" t="str">
        <f t="shared" si="48"/>
        <v xml:space="preserve"> </v>
      </c>
      <c r="I2200" s="11">
        <v>15.023474178403999</v>
      </c>
      <c r="J2200" s="3">
        <v>16.431924882629001</v>
      </c>
      <c r="K2200" s="3">
        <v>24.882629107981</v>
      </c>
      <c r="L2200" s="3">
        <v>9.3896713615019998</v>
      </c>
      <c r="M2200" s="3">
        <v>7.5117370892019997</v>
      </c>
      <c r="N2200" s="3">
        <v>53.521126760563</v>
      </c>
      <c r="O2200" s="3">
        <v>61.502347417839999</v>
      </c>
      <c r="P2200" s="3">
        <v>87.323943661971995</v>
      </c>
      <c r="Q2200" s="3">
        <v>1.4084507042250001</v>
      </c>
      <c r="R2200" s="8">
        <v>0.46948356807500002</v>
      </c>
    </row>
    <row r="2201" spans="3:18" ht="24" x14ac:dyDescent="0.2">
      <c r="C2201" s="92"/>
      <c r="D2201" s="87"/>
      <c r="E2201" s="1" t="s">
        <v>133</v>
      </c>
      <c r="F2201" s="2"/>
      <c r="G2201" s="59">
        <v>214</v>
      </c>
      <c r="H2201" s="71" t="str">
        <f t="shared" si="48"/>
        <v xml:space="preserve"> </v>
      </c>
      <c r="I2201" s="11">
        <v>14.485981308411001</v>
      </c>
      <c r="J2201" s="3">
        <v>13.084112149533</v>
      </c>
      <c r="K2201" s="3">
        <v>21.495327102804001</v>
      </c>
      <c r="L2201" s="3">
        <v>7.009345794393</v>
      </c>
      <c r="M2201" s="3">
        <v>9.3457943925230005</v>
      </c>
      <c r="N2201" s="3">
        <v>48.598130841120998</v>
      </c>
      <c r="O2201" s="3">
        <v>55.140186915888002</v>
      </c>
      <c r="P2201" s="3">
        <v>85.981308411214997</v>
      </c>
      <c r="Q2201" s="3">
        <v>2.8037383177569999</v>
      </c>
      <c r="R2201" s="8">
        <v>0.46728971962600002</v>
      </c>
    </row>
    <row r="2202" spans="3:18" ht="24" x14ac:dyDescent="0.2">
      <c r="C2202" s="92"/>
      <c r="D2202" s="87"/>
      <c r="E2202" s="1" t="s">
        <v>134</v>
      </c>
      <c r="F2202" s="2"/>
      <c r="G2202" s="59">
        <v>15</v>
      </c>
      <c r="H2202" s="71" t="str">
        <f t="shared" si="48"/>
        <v>*</v>
      </c>
      <c r="I2202" s="11">
        <v>13.333333333333</v>
      </c>
      <c r="J2202" s="3">
        <v>13.333333333333</v>
      </c>
      <c r="K2202" s="3">
        <v>20</v>
      </c>
      <c r="L2202" s="3">
        <v>6.666666666667</v>
      </c>
      <c r="M2202" s="3">
        <v>13.333333333333</v>
      </c>
      <c r="N2202" s="3">
        <v>33.333333333333002</v>
      </c>
      <c r="O2202" s="3">
        <v>53.333333333333002</v>
      </c>
      <c r="P2202" s="3">
        <v>80</v>
      </c>
      <c r="Q2202" s="3">
        <v>6.666666666667</v>
      </c>
      <c r="R2202" s="8">
        <v>6.666666666667</v>
      </c>
    </row>
    <row r="2203" spans="3:18" ht="24" x14ac:dyDescent="0.2">
      <c r="C2203" s="92"/>
      <c r="D2203" s="87"/>
      <c r="E2203" s="1" t="s">
        <v>135</v>
      </c>
      <c r="F2203" s="2"/>
      <c r="G2203" s="59">
        <v>587</v>
      </c>
      <c r="H2203" s="71" t="str">
        <f t="shared" si="48"/>
        <v xml:space="preserve"> </v>
      </c>
      <c r="I2203" s="11">
        <v>21.294718909709999</v>
      </c>
      <c r="J2203" s="3">
        <v>18.909710391823001</v>
      </c>
      <c r="K2203" s="3">
        <v>27.086882453152</v>
      </c>
      <c r="L2203" s="3">
        <v>7.3253833049399999</v>
      </c>
      <c r="M2203" s="3">
        <v>8.347529812606</v>
      </c>
      <c r="N2203" s="3">
        <v>57.069846678024</v>
      </c>
      <c r="O2203" s="3">
        <v>65.247018739352995</v>
      </c>
      <c r="P2203" s="3">
        <v>85.519591141397001</v>
      </c>
      <c r="Q2203" s="3">
        <v>2.5553662691649999</v>
      </c>
      <c r="R2203" s="8">
        <v>0.34071550255499999</v>
      </c>
    </row>
    <row r="2204" spans="3:18" x14ac:dyDescent="0.2">
      <c r="C2204" s="92"/>
      <c r="D2204" s="87"/>
      <c r="E2204" s="1" t="s">
        <v>136</v>
      </c>
      <c r="F2204" s="2"/>
      <c r="G2204" s="59">
        <v>63</v>
      </c>
      <c r="H2204" s="71" t="str">
        <f t="shared" si="48"/>
        <v xml:space="preserve"> </v>
      </c>
      <c r="I2204" s="11">
        <v>12.698412698413</v>
      </c>
      <c r="J2204" s="3">
        <v>9.5238095238099998</v>
      </c>
      <c r="K2204" s="3">
        <v>7.9365079365079998</v>
      </c>
      <c r="L2204" s="3">
        <v>4.7619047619049999</v>
      </c>
      <c r="M2204" s="3">
        <v>1.587301587302</v>
      </c>
      <c r="N2204" s="3">
        <v>49.206349206349003</v>
      </c>
      <c r="O2204" s="3">
        <v>50.793650793650997</v>
      </c>
      <c r="P2204" s="3">
        <v>85.714285714286007</v>
      </c>
      <c r="Q2204" s="3">
        <v>9.5238095238099998</v>
      </c>
      <c r="R2204" s="8">
        <v>1.587301587302</v>
      </c>
    </row>
    <row r="2205" spans="3:18" x14ac:dyDescent="0.2">
      <c r="C2205" s="92"/>
      <c r="D2205" s="87"/>
      <c r="E2205" s="1" t="s">
        <v>137</v>
      </c>
      <c r="F2205" s="2"/>
      <c r="G2205" s="59">
        <v>290</v>
      </c>
      <c r="H2205" s="71" t="str">
        <f t="shared" si="48"/>
        <v xml:space="preserve"> </v>
      </c>
      <c r="I2205" s="11">
        <v>8.6206896551720007</v>
      </c>
      <c r="J2205" s="3">
        <v>6.5517241379310001</v>
      </c>
      <c r="K2205" s="3">
        <v>9.3103448275860003</v>
      </c>
      <c r="L2205" s="3">
        <v>4.4827586206900003</v>
      </c>
      <c r="M2205" s="3">
        <v>4.1379310344829996</v>
      </c>
      <c r="N2205" s="3">
        <v>33.103448275862</v>
      </c>
      <c r="O2205" s="3">
        <v>37.586206896552</v>
      </c>
      <c r="P2205" s="3">
        <v>80</v>
      </c>
      <c r="Q2205" s="3">
        <v>6.5517241379310001</v>
      </c>
      <c r="R2205" s="8">
        <v>1.7241379310339999</v>
      </c>
    </row>
    <row r="2206" spans="3:18" x14ac:dyDescent="0.2">
      <c r="C2206" s="92"/>
      <c r="D2206" s="87"/>
      <c r="E2206" s="1" t="s">
        <v>22</v>
      </c>
      <c r="F2206" s="2"/>
      <c r="G2206" s="59">
        <v>42</v>
      </c>
      <c r="H2206" s="71" t="str">
        <f t="shared" si="48"/>
        <v>*</v>
      </c>
      <c r="I2206" s="11">
        <v>9.5238095238099998</v>
      </c>
      <c r="J2206" s="3">
        <v>7.1428571428570002</v>
      </c>
      <c r="K2206" s="3">
        <v>11.904761904761999</v>
      </c>
      <c r="L2206" s="3">
        <v>9.5238095238099998</v>
      </c>
      <c r="M2206" s="3">
        <v>4.7619047619049999</v>
      </c>
      <c r="N2206" s="3">
        <v>38.095238095238003</v>
      </c>
      <c r="O2206" s="3">
        <v>52.380952380952003</v>
      </c>
      <c r="P2206" s="3">
        <v>80.952380952381006</v>
      </c>
      <c r="Q2206" s="3">
        <v>4.7619047619049999</v>
      </c>
      <c r="R2206" s="8">
        <v>2.3809523809519999</v>
      </c>
    </row>
    <row r="2207" spans="3:18" ht="24" x14ac:dyDescent="0.2">
      <c r="C2207" s="92"/>
      <c r="D2207" s="87"/>
      <c r="E2207" s="1" t="s">
        <v>138</v>
      </c>
      <c r="F2207" s="2"/>
      <c r="G2207" s="59">
        <v>246</v>
      </c>
      <c r="H2207" s="71" t="str">
        <f t="shared" si="48"/>
        <v xml:space="preserve"> </v>
      </c>
      <c r="I2207" s="11">
        <v>14.227642276423</v>
      </c>
      <c r="J2207" s="3">
        <v>13.414634146340999</v>
      </c>
      <c r="K2207" s="3">
        <v>19.105691056910999</v>
      </c>
      <c r="L2207" s="3">
        <v>6.0975609756100004</v>
      </c>
      <c r="M2207" s="3">
        <v>5.6910569105690003</v>
      </c>
      <c r="N2207" s="3">
        <v>48.373983739837001</v>
      </c>
      <c r="O2207" s="3">
        <v>50.813008130081002</v>
      </c>
      <c r="P2207" s="3">
        <v>84.959349593496</v>
      </c>
      <c r="Q2207" s="3">
        <v>2.032520325203</v>
      </c>
      <c r="R2207" s="8">
        <v>0.81300813008100004</v>
      </c>
    </row>
    <row r="2208" spans="3:18" ht="24" x14ac:dyDescent="0.2">
      <c r="C2208" s="92"/>
      <c r="D2208" s="87"/>
      <c r="E2208" s="1" t="s">
        <v>139</v>
      </c>
      <c r="F2208" s="2"/>
      <c r="G2208" s="59">
        <v>248</v>
      </c>
      <c r="H2208" s="71" t="str">
        <f t="shared" ref="H2208:H2210" si="49">IF(G2208&lt;49,"*"," ")</f>
        <v xml:space="preserve"> </v>
      </c>
      <c r="I2208" s="11">
        <v>30.645161290322999</v>
      </c>
      <c r="J2208" s="3">
        <v>29.435483870968</v>
      </c>
      <c r="K2208" s="3">
        <v>37.5</v>
      </c>
      <c r="L2208" s="3">
        <v>12.903225806451999</v>
      </c>
      <c r="M2208" s="3">
        <v>13.709677419355</v>
      </c>
      <c r="N2208" s="3">
        <v>70.967741935484</v>
      </c>
      <c r="O2208" s="3">
        <v>72.177419354839003</v>
      </c>
      <c r="P2208" s="3">
        <v>89.112903225805994</v>
      </c>
      <c r="Q2208" s="3">
        <v>2.4193548387099999</v>
      </c>
      <c r="R2208" s="14">
        <v>0</v>
      </c>
    </row>
    <row r="2209" spans="2:18" ht="24" x14ac:dyDescent="0.2">
      <c r="C2209" s="92"/>
      <c r="D2209" s="87"/>
      <c r="E2209" s="1" t="s">
        <v>140</v>
      </c>
      <c r="F2209" s="2"/>
      <c r="G2209" s="59">
        <v>1582</v>
      </c>
      <c r="H2209" s="71" t="str">
        <f t="shared" si="49"/>
        <v xml:space="preserve"> </v>
      </c>
      <c r="I2209" s="11">
        <v>18.015170670038</v>
      </c>
      <c r="J2209" s="3">
        <v>16.182048040455001</v>
      </c>
      <c r="K2209" s="3">
        <v>22.503160556257999</v>
      </c>
      <c r="L2209" s="3">
        <v>7.3324905183310003</v>
      </c>
      <c r="M2209" s="3">
        <v>7.269279393173</v>
      </c>
      <c r="N2209" s="3">
        <v>52.212389380531</v>
      </c>
      <c r="O2209" s="3">
        <v>59.734513274336003</v>
      </c>
      <c r="P2209" s="3">
        <v>85.082174462704998</v>
      </c>
      <c r="Q2209" s="3">
        <v>2.0859671302149998</v>
      </c>
      <c r="R2209" s="8">
        <v>0.56890012642200005</v>
      </c>
    </row>
    <row r="2210" spans="2:18" ht="24" x14ac:dyDescent="0.2">
      <c r="C2210" s="93"/>
      <c r="D2210" s="88"/>
      <c r="E2210" s="27" t="s">
        <v>141</v>
      </c>
      <c r="F2210" s="30"/>
      <c r="G2210" s="60">
        <v>414</v>
      </c>
      <c r="H2210" s="72" t="str">
        <f t="shared" si="49"/>
        <v xml:space="preserve"> </v>
      </c>
      <c r="I2210" s="35">
        <v>15.217391304348</v>
      </c>
      <c r="J2210" s="16">
        <v>15.458937198068</v>
      </c>
      <c r="K2210" s="16">
        <v>23.429951690820999</v>
      </c>
      <c r="L2210" s="16">
        <v>7.729468599034</v>
      </c>
      <c r="M2210" s="16">
        <v>8.6956521739130004</v>
      </c>
      <c r="N2210" s="16">
        <v>50.966183574878997</v>
      </c>
      <c r="O2210" s="16">
        <v>58.454106280193002</v>
      </c>
      <c r="P2210" s="16">
        <v>86.231884057971001</v>
      </c>
      <c r="Q2210" s="16">
        <v>2.4154589371980002</v>
      </c>
      <c r="R2210" s="36">
        <v>0.24154589371999999</v>
      </c>
    </row>
    <row r="2211" spans="2:18" x14ac:dyDescent="0.2">
      <c r="G2211" s="61"/>
      <c r="H2211" s="73"/>
    </row>
    <row r="2212" spans="2:18" x14ac:dyDescent="0.2">
      <c r="B2212" s="22" t="str">
        <f xml:space="preserve"> HYPERLINK("#'目次'!B23", "[17]")</f>
        <v>[17]</v>
      </c>
      <c r="C2212" s="17" t="s">
        <v>271</v>
      </c>
      <c r="G2212" s="61"/>
      <c r="H2212" s="73"/>
    </row>
    <row r="2213" spans="2:18" x14ac:dyDescent="0.2">
      <c r="G2213" s="61"/>
      <c r="H2213" s="73"/>
    </row>
    <row r="2214" spans="2:18" x14ac:dyDescent="0.2">
      <c r="G2214" s="61"/>
      <c r="H2214" s="73"/>
    </row>
    <row r="2215" spans="2:18" x14ac:dyDescent="0.2">
      <c r="C2215" s="17" t="s">
        <v>12</v>
      </c>
      <c r="G2215" s="61"/>
      <c r="H2215" s="73"/>
    </row>
    <row r="2216" spans="2:18" ht="36" x14ac:dyDescent="0.2">
      <c r="C2216" s="82"/>
      <c r="D2216" s="83"/>
      <c r="E2216" s="83"/>
      <c r="F2216" s="83"/>
      <c r="G2216" s="55" t="s">
        <v>13</v>
      </c>
      <c r="H2216" s="68"/>
      <c r="I2216" s="20" t="s">
        <v>34</v>
      </c>
      <c r="J2216" s="10" t="s">
        <v>35</v>
      </c>
      <c r="K2216" s="10" t="s">
        <v>36</v>
      </c>
      <c r="L2216" s="10" t="s">
        <v>37</v>
      </c>
      <c r="M2216" s="10" t="s">
        <v>38</v>
      </c>
      <c r="N2216" s="23" t="s">
        <v>22</v>
      </c>
    </row>
    <row r="2217" spans="2:18" x14ac:dyDescent="0.2">
      <c r="C2217" s="84"/>
      <c r="D2217" s="85"/>
      <c r="E2217" s="85"/>
      <c r="F2217" s="85"/>
      <c r="G2217" s="56"/>
      <c r="H2217" s="69"/>
      <c r="I2217" s="24"/>
      <c r="J2217" s="9"/>
      <c r="K2217" s="9"/>
      <c r="L2217" s="9"/>
      <c r="M2217" s="9"/>
      <c r="N2217" s="21"/>
    </row>
    <row r="2218" spans="2:18" x14ac:dyDescent="0.2">
      <c r="C2218" s="28"/>
      <c r="D2218" s="29"/>
      <c r="E2218" s="32" t="s">
        <v>13</v>
      </c>
      <c r="F2218" s="31"/>
      <c r="G2218" s="57">
        <v>2435</v>
      </c>
      <c r="H2218" s="66" t="str">
        <f t="shared" ref="H2218:H2281" si="50">IF(G2218&lt;49,"*"," ")</f>
        <v xml:space="preserve"> </v>
      </c>
      <c r="I2218" s="15">
        <v>4.9281314168380002</v>
      </c>
      <c r="J2218" s="15">
        <v>38.275154004107002</v>
      </c>
      <c r="K2218" s="15">
        <v>35.071868583162001</v>
      </c>
      <c r="L2218" s="15">
        <v>14.620123203285001</v>
      </c>
      <c r="M2218" s="15">
        <v>6.4476386036960003</v>
      </c>
      <c r="N2218" s="34">
        <v>0.65708418891200004</v>
      </c>
    </row>
    <row r="2219" spans="2:18" x14ac:dyDescent="0.2">
      <c r="C2219" s="89" t="s">
        <v>16</v>
      </c>
      <c r="D2219" s="86" t="s">
        <v>17</v>
      </c>
      <c r="E2219" s="6" t="s">
        <v>18</v>
      </c>
      <c r="F2219" s="5"/>
      <c r="G2219" s="58">
        <v>344</v>
      </c>
      <c r="H2219" s="70" t="str">
        <f t="shared" si="50"/>
        <v xml:space="preserve"> </v>
      </c>
      <c r="I2219" s="12">
        <v>15.406976744186</v>
      </c>
      <c r="J2219" s="4">
        <v>51.453488372092998</v>
      </c>
      <c r="K2219" s="4">
        <v>21.802325581394999</v>
      </c>
      <c r="L2219" s="4">
        <v>6.6860465116279997</v>
      </c>
      <c r="M2219" s="4">
        <v>4.3604651162790002</v>
      </c>
      <c r="N2219" s="13">
        <v>0.29069767441900002</v>
      </c>
    </row>
    <row r="2220" spans="2:18" x14ac:dyDescent="0.2">
      <c r="C2220" s="90"/>
      <c r="D2220" s="87"/>
      <c r="E2220" s="1" t="s">
        <v>19</v>
      </c>
      <c r="F2220" s="2"/>
      <c r="G2220" s="59">
        <v>1502</v>
      </c>
      <c r="H2220" s="71" t="str">
        <f t="shared" si="50"/>
        <v xml:space="preserve"> </v>
      </c>
      <c r="I2220" s="11">
        <v>3.9280958721700001</v>
      </c>
      <c r="J2220" s="3">
        <v>40.745672436751001</v>
      </c>
      <c r="K2220" s="3">
        <v>37.749667110518999</v>
      </c>
      <c r="L2220" s="3">
        <v>12.982689747004001</v>
      </c>
      <c r="M2220" s="3">
        <v>4.3941411451399999</v>
      </c>
      <c r="N2220" s="8">
        <v>0.199733688415</v>
      </c>
    </row>
    <row r="2221" spans="2:18" x14ac:dyDescent="0.2">
      <c r="C2221" s="90"/>
      <c r="D2221" s="87"/>
      <c r="E2221" s="1" t="s">
        <v>20</v>
      </c>
      <c r="F2221" s="2"/>
      <c r="G2221" s="59">
        <v>465</v>
      </c>
      <c r="H2221" s="71" t="str">
        <f t="shared" si="50"/>
        <v xml:space="preserve"> </v>
      </c>
      <c r="I2221" s="11">
        <v>1.505376344086</v>
      </c>
      <c r="J2221" s="3">
        <v>25.806451612903</v>
      </c>
      <c r="K2221" s="3">
        <v>40.860215053763</v>
      </c>
      <c r="L2221" s="3">
        <v>23.655913978495001</v>
      </c>
      <c r="M2221" s="3">
        <v>7.9569892473120003</v>
      </c>
      <c r="N2221" s="8">
        <v>0.215053763441</v>
      </c>
    </row>
    <row r="2222" spans="2:18" x14ac:dyDescent="0.2">
      <c r="C2222" s="90"/>
      <c r="D2222" s="87"/>
      <c r="E2222" s="1" t="s">
        <v>21</v>
      </c>
      <c r="F2222" s="2"/>
      <c r="G2222" s="59">
        <v>107</v>
      </c>
      <c r="H2222" s="71" t="str">
        <f t="shared" si="50"/>
        <v xml:space="preserve"> </v>
      </c>
      <c r="I2222" s="11">
        <v>0.93457943925200004</v>
      </c>
      <c r="J2222" s="3">
        <v>18.691588785046999</v>
      </c>
      <c r="K2222" s="3">
        <v>18.691588785046999</v>
      </c>
      <c r="L2222" s="3">
        <v>25.233644859813001</v>
      </c>
      <c r="M2222" s="3">
        <v>36.448598130840999</v>
      </c>
      <c r="N2222" s="14">
        <v>0</v>
      </c>
    </row>
    <row r="2223" spans="2:18" x14ac:dyDescent="0.2">
      <c r="C2223" s="90"/>
      <c r="D2223" s="87"/>
      <c r="E2223" s="1" t="s">
        <v>22</v>
      </c>
      <c r="F2223" s="2"/>
      <c r="G2223" s="59">
        <v>17</v>
      </c>
      <c r="H2223" s="71" t="str">
        <f t="shared" si="50"/>
        <v>*</v>
      </c>
      <c r="I2223" s="26">
        <v>0</v>
      </c>
      <c r="J2223" s="3">
        <v>17.647058823529001</v>
      </c>
      <c r="K2223" s="3">
        <v>11.764705882353001</v>
      </c>
      <c r="L2223" s="3">
        <v>5.8823529411760003</v>
      </c>
      <c r="M2223" s="7">
        <v>0</v>
      </c>
      <c r="N2223" s="8">
        <v>64.705882352941003</v>
      </c>
    </row>
    <row r="2224" spans="2:18" x14ac:dyDescent="0.2">
      <c r="C2224" s="91" t="s">
        <v>23</v>
      </c>
      <c r="D2224" s="86" t="s">
        <v>17</v>
      </c>
      <c r="E2224" s="6" t="s">
        <v>24</v>
      </c>
      <c r="F2224" s="5"/>
      <c r="G2224" s="58">
        <v>383</v>
      </c>
      <c r="H2224" s="70" t="str">
        <f t="shared" si="50"/>
        <v xml:space="preserve"> </v>
      </c>
      <c r="I2224" s="12">
        <v>13.054830287206</v>
      </c>
      <c r="J2224" s="4">
        <v>63.446475195822003</v>
      </c>
      <c r="K2224" s="4">
        <v>20.887728459529999</v>
      </c>
      <c r="L2224" s="4">
        <v>1.8276762402090001</v>
      </c>
      <c r="M2224" s="4">
        <v>0.52219321148800002</v>
      </c>
      <c r="N2224" s="13">
        <v>0.26109660574400001</v>
      </c>
    </row>
    <row r="2225" spans="3:14" x14ac:dyDescent="0.2">
      <c r="C2225" s="90"/>
      <c r="D2225" s="87"/>
      <c r="E2225" s="1" t="s">
        <v>25</v>
      </c>
      <c r="F2225" s="2"/>
      <c r="G2225" s="59">
        <v>333</v>
      </c>
      <c r="H2225" s="71" t="str">
        <f t="shared" si="50"/>
        <v xml:space="preserve"> </v>
      </c>
      <c r="I2225" s="11">
        <v>11.711711711712001</v>
      </c>
      <c r="J2225" s="3">
        <v>63.363363363363</v>
      </c>
      <c r="K2225" s="3">
        <v>23.123123123123001</v>
      </c>
      <c r="L2225" s="3">
        <v>1.201201201201</v>
      </c>
      <c r="M2225" s="3">
        <v>0.30030030029999999</v>
      </c>
      <c r="N2225" s="8">
        <v>0.30030030029999999</v>
      </c>
    </row>
    <row r="2226" spans="3:14" ht="24" x14ac:dyDescent="0.2">
      <c r="C2226" s="90"/>
      <c r="D2226" s="87"/>
      <c r="E2226" s="1" t="s">
        <v>26</v>
      </c>
      <c r="F2226" s="2"/>
      <c r="G2226" s="59">
        <v>464</v>
      </c>
      <c r="H2226" s="71" t="str">
        <f t="shared" si="50"/>
        <v xml:space="preserve"> </v>
      </c>
      <c r="I2226" s="11">
        <v>13.577586206896999</v>
      </c>
      <c r="J2226" s="3">
        <v>61.853448275862</v>
      </c>
      <c r="K2226" s="3">
        <v>21.120689655172001</v>
      </c>
      <c r="L2226" s="3">
        <v>2.8017241379310001</v>
      </c>
      <c r="M2226" s="3">
        <v>0.43103448275900003</v>
      </c>
      <c r="N2226" s="8">
        <v>0.215517241379</v>
      </c>
    </row>
    <row r="2227" spans="3:14" ht="24" x14ac:dyDescent="0.2">
      <c r="C2227" s="90"/>
      <c r="D2227" s="87"/>
      <c r="E2227" s="1" t="s">
        <v>27</v>
      </c>
      <c r="F2227" s="2"/>
      <c r="G2227" s="59">
        <v>163</v>
      </c>
      <c r="H2227" s="71" t="str">
        <f t="shared" si="50"/>
        <v xml:space="preserve"> </v>
      </c>
      <c r="I2227" s="11">
        <v>15.337423312883001</v>
      </c>
      <c r="J2227" s="3">
        <v>56.441717791411001</v>
      </c>
      <c r="K2227" s="3">
        <v>23.312883435583</v>
      </c>
      <c r="L2227" s="3">
        <v>1.8404907975460001</v>
      </c>
      <c r="M2227" s="3">
        <v>2.4539877300609998</v>
      </c>
      <c r="N2227" s="8">
        <v>0.61349693251500004</v>
      </c>
    </row>
    <row r="2228" spans="3:14" x14ac:dyDescent="0.2">
      <c r="C2228" s="90"/>
      <c r="D2228" s="87"/>
      <c r="E2228" s="1" t="s">
        <v>28</v>
      </c>
      <c r="F2228" s="2"/>
      <c r="G2228" s="59">
        <v>161</v>
      </c>
      <c r="H2228" s="71" t="str">
        <f t="shared" si="50"/>
        <v xml:space="preserve"> </v>
      </c>
      <c r="I2228" s="11">
        <v>16.149068322981002</v>
      </c>
      <c r="J2228" s="3">
        <v>60.248447204968997</v>
      </c>
      <c r="K2228" s="3">
        <v>17.391304347826001</v>
      </c>
      <c r="L2228" s="3">
        <v>3.1055900621119998</v>
      </c>
      <c r="M2228" s="3">
        <v>2.4844720496889998</v>
      </c>
      <c r="N2228" s="8">
        <v>0.62111801242200004</v>
      </c>
    </row>
    <row r="2229" spans="3:14" x14ac:dyDescent="0.2">
      <c r="C2229" s="90"/>
      <c r="D2229" s="87"/>
      <c r="E2229" s="1" t="s">
        <v>29</v>
      </c>
      <c r="F2229" s="2"/>
      <c r="G2229" s="59">
        <v>1174</v>
      </c>
      <c r="H2229" s="71" t="str">
        <f t="shared" si="50"/>
        <v xml:space="preserve"> </v>
      </c>
      <c r="I2229" s="11">
        <v>6.8994889267459998</v>
      </c>
      <c r="J2229" s="3">
        <v>50.511073253832997</v>
      </c>
      <c r="K2229" s="3">
        <v>32.623509369676</v>
      </c>
      <c r="L2229" s="3">
        <v>7.6660988074959997</v>
      </c>
      <c r="M2229" s="3">
        <v>1.9591141396930001</v>
      </c>
      <c r="N2229" s="8">
        <v>0.34071550255499999</v>
      </c>
    </row>
    <row r="2230" spans="3:14" x14ac:dyDescent="0.2">
      <c r="C2230" s="90"/>
      <c r="D2230" s="87"/>
      <c r="E2230" s="1" t="s">
        <v>30</v>
      </c>
      <c r="F2230" s="2"/>
      <c r="G2230" s="59">
        <v>1349</v>
      </c>
      <c r="H2230" s="71" t="str">
        <f t="shared" si="50"/>
        <v xml:space="preserve"> </v>
      </c>
      <c r="I2230" s="11">
        <v>6.3750926612310002</v>
      </c>
      <c r="J2230" s="3">
        <v>45.589325426241999</v>
      </c>
      <c r="K2230" s="3">
        <v>36.397331356560002</v>
      </c>
      <c r="L2230" s="3">
        <v>9.1178650852480008</v>
      </c>
      <c r="M2230" s="3">
        <v>2.2979985174199999</v>
      </c>
      <c r="N2230" s="8">
        <v>0.22238695329899999</v>
      </c>
    </row>
    <row r="2231" spans="3:14" x14ac:dyDescent="0.2">
      <c r="C2231" s="90"/>
      <c r="D2231" s="87"/>
      <c r="E2231" s="1" t="s">
        <v>31</v>
      </c>
      <c r="F2231" s="2"/>
      <c r="G2231" s="59">
        <v>2034</v>
      </c>
      <c r="H2231" s="71" t="str">
        <f t="shared" si="50"/>
        <v xml:space="preserve"> </v>
      </c>
      <c r="I2231" s="11">
        <v>4.8180924287120002</v>
      </c>
      <c r="J2231" s="3">
        <v>37.413962635201997</v>
      </c>
      <c r="K2231" s="3">
        <v>36.135693215339003</v>
      </c>
      <c r="L2231" s="3">
        <v>15.339233038348</v>
      </c>
      <c r="M2231" s="3">
        <v>6.0963618485740003</v>
      </c>
      <c r="N2231" s="8">
        <v>0.19665683382499999</v>
      </c>
    </row>
    <row r="2232" spans="3:14" x14ac:dyDescent="0.2">
      <c r="C2232" s="90"/>
      <c r="D2232" s="87"/>
      <c r="E2232" s="1" t="s">
        <v>32</v>
      </c>
      <c r="F2232" s="2"/>
      <c r="G2232" s="59">
        <v>68</v>
      </c>
      <c r="H2232" s="71" t="str">
        <f t="shared" si="50"/>
        <v xml:space="preserve"> </v>
      </c>
      <c r="I2232" s="11">
        <v>7.352941176471</v>
      </c>
      <c r="J2232" s="3">
        <v>19.117647058824002</v>
      </c>
      <c r="K2232" s="3">
        <v>26.470588235293999</v>
      </c>
      <c r="L2232" s="3">
        <v>16.176470588234999</v>
      </c>
      <c r="M2232" s="3">
        <v>27.941176470588001</v>
      </c>
      <c r="N2232" s="8">
        <v>2.9411764705880001</v>
      </c>
    </row>
    <row r="2233" spans="3:14" x14ac:dyDescent="0.2">
      <c r="C2233" s="90"/>
      <c r="D2233" s="87"/>
      <c r="E2233" s="1" t="s">
        <v>22</v>
      </c>
      <c r="F2233" s="2"/>
      <c r="G2233" s="59">
        <v>17</v>
      </c>
      <c r="H2233" s="71" t="str">
        <f t="shared" si="50"/>
        <v>*</v>
      </c>
      <c r="I2233" s="26">
        <v>0</v>
      </c>
      <c r="J2233" s="3">
        <v>5.8823529411760003</v>
      </c>
      <c r="K2233" s="3">
        <v>11.764705882353001</v>
      </c>
      <c r="L2233" s="3">
        <v>17.647058823529001</v>
      </c>
      <c r="M2233" s="3">
        <v>11.764705882353001</v>
      </c>
      <c r="N2233" s="8">
        <v>52.941176470587997</v>
      </c>
    </row>
    <row r="2234" spans="3:14" x14ac:dyDescent="0.2">
      <c r="C2234" s="91" t="s">
        <v>33</v>
      </c>
      <c r="D2234" s="86" t="s">
        <v>17</v>
      </c>
      <c r="E2234" s="6" t="s">
        <v>34</v>
      </c>
      <c r="F2234" s="5"/>
      <c r="G2234" s="58">
        <v>120</v>
      </c>
      <c r="H2234" s="70" t="str">
        <f t="shared" si="50"/>
        <v xml:space="preserve"> </v>
      </c>
      <c r="I2234" s="12">
        <v>100</v>
      </c>
      <c r="J2234" s="25">
        <v>0</v>
      </c>
      <c r="K2234" s="25">
        <v>0</v>
      </c>
      <c r="L2234" s="25">
        <v>0</v>
      </c>
      <c r="M2234" s="25">
        <v>0</v>
      </c>
      <c r="N2234" s="33">
        <v>0</v>
      </c>
    </row>
    <row r="2235" spans="3:14" x14ac:dyDescent="0.2">
      <c r="C2235" s="90"/>
      <c r="D2235" s="87"/>
      <c r="E2235" s="1" t="s">
        <v>35</v>
      </c>
      <c r="F2235" s="2"/>
      <c r="G2235" s="59">
        <v>932</v>
      </c>
      <c r="H2235" s="71" t="str">
        <f t="shared" si="50"/>
        <v xml:space="preserve"> </v>
      </c>
      <c r="I2235" s="26">
        <v>0</v>
      </c>
      <c r="J2235" s="3">
        <v>100</v>
      </c>
      <c r="K2235" s="7">
        <v>0</v>
      </c>
      <c r="L2235" s="7">
        <v>0</v>
      </c>
      <c r="M2235" s="7">
        <v>0</v>
      </c>
      <c r="N2235" s="14">
        <v>0</v>
      </c>
    </row>
    <row r="2236" spans="3:14" x14ac:dyDescent="0.2">
      <c r="C2236" s="90"/>
      <c r="D2236" s="87"/>
      <c r="E2236" s="1" t="s">
        <v>36</v>
      </c>
      <c r="F2236" s="2"/>
      <c r="G2236" s="59">
        <v>854</v>
      </c>
      <c r="H2236" s="71" t="str">
        <f t="shared" si="50"/>
        <v xml:space="preserve"> </v>
      </c>
      <c r="I2236" s="26">
        <v>0</v>
      </c>
      <c r="J2236" s="7">
        <v>0</v>
      </c>
      <c r="K2236" s="3">
        <v>100</v>
      </c>
      <c r="L2236" s="7">
        <v>0</v>
      </c>
      <c r="M2236" s="7">
        <v>0</v>
      </c>
      <c r="N2236" s="14">
        <v>0</v>
      </c>
    </row>
    <row r="2237" spans="3:14" ht="24" x14ac:dyDescent="0.2">
      <c r="C2237" s="90"/>
      <c r="D2237" s="87"/>
      <c r="E2237" s="1" t="s">
        <v>37</v>
      </c>
      <c r="F2237" s="2"/>
      <c r="G2237" s="59">
        <v>356</v>
      </c>
      <c r="H2237" s="71" t="str">
        <f t="shared" si="50"/>
        <v xml:space="preserve"> </v>
      </c>
      <c r="I2237" s="26">
        <v>0</v>
      </c>
      <c r="J2237" s="7">
        <v>0</v>
      </c>
      <c r="K2237" s="7">
        <v>0</v>
      </c>
      <c r="L2237" s="3">
        <v>100</v>
      </c>
      <c r="M2237" s="7">
        <v>0</v>
      </c>
      <c r="N2237" s="14">
        <v>0</v>
      </c>
    </row>
    <row r="2238" spans="3:14" x14ac:dyDescent="0.2">
      <c r="C2238" s="90"/>
      <c r="D2238" s="87"/>
      <c r="E2238" s="1" t="s">
        <v>38</v>
      </c>
      <c r="F2238" s="2"/>
      <c r="G2238" s="59">
        <v>157</v>
      </c>
      <c r="H2238" s="71" t="str">
        <f t="shared" si="50"/>
        <v xml:space="preserve"> </v>
      </c>
      <c r="I2238" s="26">
        <v>0</v>
      </c>
      <c r="J2238" s="7">
        <v>0</v>
      </c>
      <c r="K2238" s="7">
        <v>0</v>
      </c>
      <c r="L2238" s="7">
        <v>0</v>
      </c>
      <c r="M2238" s="3">
        <v>100</v>
      </c>
      <c r="N2238" s="14">
        <v>0</v>
      </c>
    </row>
    <row r="2239" spans="3:14" x14ac:dyDescent="0.2">
      <c r="C2239" s="90"/>
      <c r="D2239" s="87"/>
      <c r="E2239" s="1" t="s">
        <v>22</v>
      </c>
      <c r="F2239" s="2"/>
      <c r="G2239" s="59">
        <v>16</v>
      </c>
      <c r="H2239" s="71" t="str">
        <f t="shared" si="50"/>
        <v>*</v>
      </c>
      <c r="I2239" s="26">
        <v>0</v>
      </c>
      <c r="J2239" s="7">
        <v>0</v>
      </c>
      <c r="K2239" s="7">
        <v>0</v>
      </c>
      <c r="L2239" s="7">
        <v>0</v>
      </c>
      <c r="M2239" s="7">
        <v>0</v>
      </c>
      <c r="N2239" s="8">
        <v>100</v>
      </c>
    </row>
    <row r="2240" spans="3:14" x14ac:dyDescent="0.2">
      <c r="C2240" s="91" t="s">
        <v>39</v>
      </c>
      <c r="D2240" s="86" t="s">
        <v>17</v>
      </c>
      <c r="E2240" s="6" t="s">
        <v>40</v>
      </c>
      <c r="F2240" s="5"/>
      <c r="G2240" s="58">
        <v>350</v>
      </c>
      <c r="H2240" s="70" t="str">
        <f t="shared" si="50"/>
        <v xml:space="preserve"> </v>
      </c>
      <c r="I2240" s="12">
        <v>18.285714285714</v>
      </c>
      <c r="J2240" s="4">
        <v>66.571428571428996</v>
      </c>
      <c r="K2240" s="4">
        <v>13.428571428571001</v>
      </c>
      <c r="L2240" s="4">
        <v>1.4285714285710001</v>
      </c>
      <c r="M2240" s="4">
        <v>0.28571428571399998</v>
      </c>
      <c r="N2240" s="33">
        <v>0</v>
      </c>
    </row>
    <row r="2241" spans="3:14" ht="24" x14ac:dyDescent="0.2">
      <c r="C2241" s="90"/>
      <c r="D2241" s="87"/>
      <c r="E2241" s="1" t="s">
        <v>41</v>
      </c>
      <c r="F2241" s="2"/>
      <c r="G2241" s="59">
        <v>1147</v>
      </c>
      <c r="H2241" s="71" t="str">
        <f t="shared" si="50"/>
        <v xml:space="preserve"> </v>
      </c>
      <c r="I2241" s="11">
        <v>3.2258064516129998</v>
      </c>
      <c r="J2241" s="3">
        <v>42.458587619878003</v>
      </c>
      <c r="K2241" s="3">
        <v>43.330427201394997</v>
      </c>
      <c r="L2241" s="3">
        <v>9.6774193548389995</v>
      </c>
      <c r="M2241" s="3">
        <v>1.2205754141239999</v>
      </c>
      <c r="N2241" s="8">
        <v>8.7183958152000002E-2</v>
      </c>
    </row>
    <row r="2242" spans="3:14" x14ac:dyDescent="0.2">
      <c r="C2242" s="90"/>
      <c r="D2242" s="87"/>
      <c r="E2242" s="1" t="s">
        <v>42</v>
      </c>
      <c r="F2242" s="2"/>
      <c r="G2242" s="59">
        <v>816</v>
      </c>
      <c r="H2242" s="71" t="str">
        <f t="shared" si="50"/>
        <v xml:space="preserve"> </v>
      </c>
      <c r="I2242" s="11">
        <v>1.838235294118</v>
      </c>
      <c r="J2242" s="3">
        <v>21.078431372549002</v>
      </c>
      <c r="K2242" s="3">
        <v>32.843137254901997</v>
      </c>
      <c r="L2242" s="3">
        <v>28.186274509804001</v>
      </c>
      <c r="M2242" s="3">
        <v>15.686274509804001</v>
      </c>
      <c r="N2242" s="8">
        <v>0.36764705882400001</v>
      </c>
    </row>
    <row r="2243" spans="3:14" x14ac:dyDescent="0.2">
      <c r="C2243" s="90"/>
      <c r="D2243" s="87"/>
      <c r="E2243" s="1" t="s">
        <v>43</v>
      </c>
      <c r="F2243" s="2"/>
      <c r="G2243" s="59">
        <v>78</v>
      </c>
      <c r="H2243" s="71" t="str">
        <f t="shared" si="50"/>
        <v xml:space="preserve"> </v>
      </c>
      <c r="I2243" s="11">
        <v>3.8461538461539999</v>
      </c>
      <c r="J2243" s="3">
        <v>29.487179487178999</v>
      </c>
      <c r="K2243" s="3">
        <v>41.025641025641001</v>
      </c>
      <c r="L2243" s="3">
        <v>10.25641025641</v>
      </c>
      <c r="M2243" s="3">
        <v>15.384615384615</v>
      </c>
      <c r="N2243" s="14">
        <v>0</v>
      </c>
    </row>
    <row r="2244" spans="3:14" x14ac:dyDescent="0.2">
      <c r="C2244" s="90"/>
      <c r="D2244" s="87"/>
      <c r="E2244" s="1" t="s">
        <v>22</v>
      </c>
      <c r="F2244" s="2"/>
      <c r="G2244" s="59">
        <v>44</v>
      </c>
      <c r="H2244" s="71" t="str">
        <f t="shared" si="50"/>
        <v>*</v>
      </c>
      <c r="I2244" s="11">
        <v>2.2727272727269998</v>
      </c>
      <c r="J2244" s="3">
        <v>38.636363636364003</v>
      </c>
      <c r="K2244" s="3">
        <v>22.727272727273</v>
      </c>
      <c r="L2244" s="3">
        <v>4.5454545454549997</v>
      </c>
      <c r="M2244" s="3">
        <v>4.5454545454549997</v>
      </c>
      <c r="N2244" s="8">
        <v>27.272727272727</v>
      </c>
    </row>
    <row r="2245" spans="3:14" x14ac:dyDescent="0.2">
      <c r="C2245" s="91" t="s">
        <v>44</v>
      </c>
      <c r="D2245" s="86" t="s">
        <v>17</v>
      </c>
      <c r="E2245" s="6" t="s">
        <v>45</v>
      </c>
      <c r="F2245" s="5"/>
      <c r="G2245" s="58">
        <v>1358</v>
      </c>
      <c r="H2245" s="70" t="str">
        <f t="shared" si="50"/>
        <v xml:space="preserve"> </v>
      </c>
      <c r="I2245" s="12">
        <v>7.0692194403529998</v>
      </c>
      <c r="J2245" s="4">
        <v>45.139911634756999</v>
      </c>
      <c r="K2245" s="4">
        <v>33.505154639174997</v>
      </c>
      <c r="L2245" s="4">
        <v>10.162002945508</v>
      </c>
      <c r="M2245" s="4">
        <v>3.6082474226799999</v>
      </c>
      <c r="N2245" s="13">
        <v>0.51546391752599996</v>
      </c>
    </row>
    <row r="2246" spans="3:14" x14ac:dyDescent="0.2">
      <c r="C2246" s="90"/>
      <c r="D2246" s="87"/>
      <c r="E2246" s="1" t="s">
        <v>46</v>
      </c>
      <c r="F2246" s="2"/>
      <c r="G2246" s="59">
        <v>735</v>
      </c>
      <c r="H2246" s="71" t="str">
        <f t="shared" si="50"/>
        <v xml:space="preserve"> </v>
      </c>
      <c r="I2246" s="11">
        <v>2.312925170068</v>
      </c>
      <c r="J2246" s="3">
        <v>33.741496598639003</v>
      </c>
      <c r="K2246" s="3">
        <v>41.224489795917997</v>
      </c>
      <c r="L2246" s="3">
        <v>15.918367346939</v>
      </c>
      <c r="M2246" s="3">
        <v>6.1224489795919999</v>
      </c>
      <c r="N2246" s="8">
        <v>0.68027210884400002</v>
      </c>
    </row>
    <row r="2247" spans="3:14" x14ac:dyDescent="0.2">
      <c r="C2247" s="90"/>
      <c r="D2247" s="87"/>
      <c r="E2247" s="1" t="s">
        <v>47</v>
      </c>
      <c r="F2247" s="2"/>
      <c r="G2247" s="59">
        <v>177</v>
      </c>
      <c r="H2247" s="71" t="str">
        <f t="shared" si="50"/>
        <v xml:space="preserve"> </v>
      </c>
      <c r="I2247" s="11">
        <v>1.6949152542370001</v>
      </c>
      <c r="J2247" s="3">
        <v>22.033898305085</v>
      </c>
      <c r="K2247" s="3">
        <v>27.683615819208999</v>
      </c>
      <c r="L2247" s="3">
        <v>35.593220338983002</v>
      </c>
      <c r="M2247" s="3">
        <v>12.429378531073001</v>
      </c>
      <c r="N2247" s="8">
        <v>0.56497175141199996</v>
      </c>
    </row>
    <row r="2248" spans="3:14" x14ac:dyDescent="0.2">
      <c r="C2248" s="90"/>
      <c r="D2248" s="87"/>
      <c r="E2248" s="1" t="s">
        <v>48</v>
      </c>
      <c r="F2248" s="2"/>
      <c r="G2248" s="59">
        <v>128</v>
      </c>
      <c r="H2248" s="71" t="str">
        <f t="shared" si="50"/>
        <v xml:space="preserve"> </v>
      </c>
      <c r="I2248" s="11">
        <v>3.125</v>
      </c>
      <c r="J2248" s="3">
        <v>11.71875</v>
      </c>
      <c r="K2248" s="3">
        <v>27.34375</v>
      </c>
      <c r="L2248" s="3">
        <v>26.5625</v>
      </c>
      <c r="M2248" s="3">
        <v>28.90625</v>
      </c>
      <c r="N2248" s="8">
        <v>2.34375</v>
      </c>
    </row>
    <row r="2249" spans="3:14" x14ac:dyDescent="0.2">
      <c r="C2249" s="90"/>
      <c r="D2249" s="87"/>
      <c r="E2249" s="1" t="s">
        <v>22</v>
      </c>
      <c r="F2249" s="2"/>
      <c r="G2249" s="59">
        <v>37</v>
      </c>
      <c r="H2249" s="71" t="str">
        <f t="shared" si="50"/>
        <v>*</v>
      </c>
      <c r="I2249" s="26">
        <v>0</v>
      </c>
      <c r="J2249" s="3">
        <v>45.945945945946001</v>
      </c>
      <c r="K2249" s="3">
        <v>32.432432432432002</v>
      </c>
      <c r="L2249" s="3">
        <v>10.810810810811001</v>
      </c>
      <c r="M2249" s="3">
        <v>10.810810810811001</v>
      </c>
      <c r="N2249" s="14">
        <v>0</v>
      </c>
    </row>
    <row r="2250" spans="3:14" ht="24" x14ac:dyDescent="0.2">
      <c r="C2250" s="91" t="s">
        <v>49</v>
      </c>
      <c r="D2250" s="86" t="s">
        <v>17</v>
      </c>
      <c r="E2250" s="6" t="s">
        <v>50</v>
      </c>
      <c r="F2250" s="5"/>
      <c r="G2250" s="58">
        <v>141</v>
      </c>
      <c r="H2250" s="70" t="str">
        <f t="shared" si="50"/>
        <v xml:space="preserve"> </v>
      </c>
      <c r="I2250" s="12">
        <v>15.602836879432999</v>
      </c>
      <c r="J2250" s="4">
        <v>53.900709219858001</v>
      </c>
      <c r="K2250" s="4">
        <v>20.567375886524999</v>
      </c>
      <c r="L2250" s="4">
        <v>8.5106382978719992</v>
      </c>
      <c r="M2250" s="4">
        <v>1.4184397163119999</v>
      </c>
      <c r="N2250" s="33">
        <v>0</v>
      </c>
    </row>
    <row r="2251" spans="3:14" ht="36" x14ac:dyDescent="0.2">
      <c r="C2251" s="90"/>
      <c r="D2251" s="87"/>
      <c r="E2251" s="1" t="s">
        <v>51</v>
      </c>
      <c r="F2251" s="2"/>
      <c r="G2251" s="59">
        <v>349</v>
      </c>
      <c r="H2251" s="71" t="str">
        <f t="shared" si="50"/>
        <v xml:space="preserve"> </v>
      </c>
      <c r="I2251" s="11">
        <v>8.0229226361030008</v>
      </c>
      <c r="J2251" s="3">
        <v>42.693409742119997</v>
      </c>
      <c r="K2251" s="3">
        <v>31.805157593122999</v>
      </c>
      <c r="L2251" s="3">
        <v>12.607449856734</v>
      </c>
      <c r="M2251" s="3">
        <v>4.87106017192</v>
      </c>
      <c r="N2251" s="14">
        <v>0</v>
      </c>
    </row>
    <row r="2252" spans="3:14" ht="48" x14ac:dyDescent="0.2">
      <c r="C2252" s="90"/>
      <c r="D2252" s="87"/>
      <c r="E2252" s="1" t="s">
        <v>52</v>
      </c>
      <c r="F2252" s="2"/>
      <c r="G2252" s="59">
        <v>1860</v>
      </c>
      <c r="H2252" s="71" t="str">
        <f t="shared" si="50"/>
        <v xml:space="preserve"> </v>
      </c>
      <c r="I2252" s="11">
        <v>5.591397849462</v>
      </c>
      <c r="J2252" s="3">
        <v>41.989247311828002</v>
      </c>
      <c r="K2252" s="3">
        <v>35.430107526881997</v>
      </c>
      <c r="L2252" s="3">
        <v>12.849462365591</v>
      </c>
      <c r="M2252" s="3">
        <v>3.7096774193550002</v>
      </c>
      <c r="N2252" s="8">
        <v>0.43010752688199999</v>
      </c>
    </row>
    <row r="2253" spans="3:14" ht="24" x14ac:dyDescent="0.2">
      <c r="C2253" s="90"/>
      <c r="D2253" s="87"/>
      <c r="E2253" s="1" t="s">
        <v>53</v>
      </c>
      <c r="F2253" s="2"/>
      <c r="G2253" s="59">
        <v>719</v>
      </c>
      <c r="H2253" s="71" t="str">
        <f t="shared" si="50"/>
        <v xml:space="preserve"> </v>
      </c>
      <c r="I2253" s="11">
        <v>5.7023643949930003</v>
      </c>
      <c r="J2253" s="3">
        <v>39.638386648122001</v>
      </c>
      <c r="K2253" s="3">
        <v>35.744089012517001</v>
      </c>
      <c r="L2253" s="3">
        <v>14.186369958275</v>
      </c>
      <c r="M2253" s="3">
        <v>4.4506258692629999</v>
      </c>
      <c r="N2253" s="8">
        <v>0.278164116829</v>
      </c>
    </row>
    <row r="2254" spans="3:14" ht="48" x14ac:dyDescent="0.2">
      <c r="C2254" s="90"/>
      <c r="D2254" s="87"/>
      <c r="E2254" s="1" t="s">
        <v>54</v>
      </c>
      <c r="F2254" s="2"/>
      <c r="G2254" s="59">
        <v>404</v>
      </c>
      <c r="H2254" s="71" t="str">
        <f t="shared" si="50"/>
        <v xml:space="preserve"> </v>
      </c>
      <c r="I2254" s="11">
        <v>6.4356435643559999</v>
      </c>
      <c r="J2254" s="3">
        <v>42.574257425742999</v>
      </c>
      <c r="K2254" s="3">
        <v>35.891089108910997</v>
      </c>
      <c r="L2254" s="3">
        <v>10.39603960396</v>
      </c>
      <c r="M2254" s="3">
        <v>4.4554455445540002</v>
      </c>
      <c r="N2254" s="8">
        <v>0.247524752475</v>
      </c>
    </row>
    <row r="2255" spans="3:14" ht="36" x14ac:dyDescent="0.2">
      <c r="C2255" s="90"/>
      <c r="D2255" s="87"/>
      <c r="E2255" s="1" t="s">
        <v>55</v>
      </c>
      <c r="F2255" s="2"/>
      <c r="G2255" s="59">
        <v>41</v>
      </c>
      <c r="H2255" s="71" t="str">
        <f t="shared" si="50"/>
        <v>*</v>
      </c>
      <c r="I2255" s="11">
        <v>17.073170731706998</v>
      </c>
      <c r="J2255" s="3">
        <v>43.902439024389999</v>
      </c>
      <c r="K2255" s="3">
        <v>19.512195121950999</v>
      </c>
      <c r="L2255" s="3">
        <v>9.7560975609760003</v>
      </c>
      <c r="M2255" s="3">
        <v>9.7560975609760003</v>
      </c>
      <c r="N2255" s="14">
        <v>0</v>
      </c>
    </row>
    <row r="2256" spans="3:14" ht="36" x14ac:dyDescent="0.2">
      <c r="C2256" s="90"/>
      <c r="D2256" s="87"/>
      <c r="E2256" s="1" t="s">
        <v>56</v>
      </c>
      <c r="F2256" s="2"/>
      <c r="G2256" s="59">
        <v>168</v>
      </c>
      <c r="H2256" s="71" t="str">
        <f t="shared" si="50"/>
        <v xml:space="preserve"> </v>
      </c>
      <c r="I2256" s="11">
        <v>4.7619047619049999</v>
      </c>
      <c r="J2256" s="3">
        <v>36.904761904761997</v>
      </c>
      <c r="K2256" s="3">
        <v>33.333333333333002</v>
      </c>
      <c r="L2256" s="3">
        <v>13.690476190476</v>
      </c>
      <c r="M2256" s="3">
        <v>10.714285714286</v>
      </c>
      <c r="N2256" s="8">
        <v>0.59523809523799998</v>
      </c>
    </row>
    <row r="2257" spans="3:14" ht="36" x14ac:dyDescent="0.2">
      <c r="C2257" s="90"/>
      <c r="D2257" s="87"/>
      <c r="E2257" s="1" t="s">
        <v>57</v>
      </c>
      <c r="F2257" s="2"/>
      <c r="G2257" s="59">
        <v>146</v>
      </c>
      <c r="H2257" s="71" t="str">
        <f t="shared" si="50"/>
        <v xml:space="preserve"> </v>
      </c>
      <c r="I2257" s="11">
        <v>6.1643835616439997</v>
      </c>
      <c r="J2257" s="3">
        <v>44.520547945205003</v>
      </c>
      <c r="K2257" s="3">
        <v>29.452054794521001</v>
      </c>
      <c r="L2257" s="3">
        <v>13.013698630137</v>
      </c>
      <c r="M2257" s="3">
        <v>5.4794520547949999</v>
      </c>
      <c r="N2257" s="8">
        <v>1.369863013699</v>
      </c>
    </row>
    <row r="2258" spans="3:14" x14ac:dyDescent="0.2">
      <c r="C2258" s="90"/>
      <c r="D2258" s="87"/>
      <c r="E2258" s="1" t="s">
        <v>58</v>
      </c>
      <c r="F2258" s="2"/>
      <c r="G2258" s="59">
        <v>364</v>
      </c>
      <c r="H2258" s="71" t="str">
        <f t="shared" si="50"/>
        <v xml:space="preserve"> </v>
      </c>
      <c r="I2258" s="11">
        <v>1.648351648352</v>
      </c>
      <c r="J2258" s="3">
        <v>25.824175824175999</v>
      </c>
      <c r="K2258" s="3">
        <v>32.417582417581997</v>
      </c>
      <c r="L2258" s="3">
        <v>21.153846153846001</v>
      </c>
      <c r="M2258" s="3">
        <v>17.032967032967001</v>
      </c>
      <c r="N2258" s="8">
        <v>1.923076923077</v>
      </c>
    </row>
    <row r="2259" spans="3:14" x14ac:dyDescent="0.2">
      <c r="C2259" s="90"/>
      <c r="D2259" s="87"/>
      <c r="E2259" s="1" t="s">
        <v>22</v>
      </c>
      <c r="F2259" s="2"/>
      <c r="G2259" s="59">
        <v>134</v>
      </c>
      <c r="H2259" s="71" t="str">
        <f t="shared" si="50"/>
        <v xml:space="preserve"> </v>
      </c>
      <c r="I2259" s="11">
        <v>7.4626865671639999</v>
      </c>
      <c r="J2259" s="3">
        <v>27.611940298507001</v>
      </c>
      <c r="K2259" s="3">
        <v>35.820895522388</v>
      </c>
      <c r="L2259" s="3">
        <v>15.671641791044999</v>
      </c>
      <c r="M2259" s="3">
        <v>12.686567164178999</v>
      </c>
      <c r="N2259" s="8">
        <v>0.74626865671599996</v>
      </c>
    </row>
    <row r="2260" spans="3:14" ht="24" x14ac:dyDescent="0.2">
      <c r="C2260" s="90"/>
      <c r="D2260" s="87"/>
      <c r="E2260" s="1" t="s">
        <v>59</v>
      </c>
      <c r="F2260" s="2"/>
      <c r="G2260" s="59">
        <v>1920</v>
      </c>
      <c r="H2260" s="71" t="str">
        <f t="shared" si="50"/>
        <v xml:space="preserve"> </v>
      </c>
      <c r="I2260" s="11">
        <v>5.416666666667</v>
      </c>
      <c r="J2260" s="3">
        <v>41.40625</v>
      </c>
      <c r="K2260" s="3">
        <v>35.46875</v>
      </c>
      <c r="L2260" s="3">
        <v>13.229166666667</v>
      </c>
      <c r="M2260" s="3">
        <v>4.0625</v>
      </c>
      <c r="N2260" s="8">
        <v>0.41666666666699997</v>
      </c>
    </row>
    <row r="2261" spans="3:14" ht="24" x14ac:dyDescent="0.2">
      <c r="C2261" s="90"/>
      <c r="D2261" s="87"/>
      <c r="E2261" s="1" t="s">
        <v>60</v>
      </c>
      <c r="F2261" s="2"/>
      <c r="G2261" s="59">
        <v>479</v>
      </c>
      <c r="H2261" s="71" t="str">
        <f t="shared" si="50"/>
        <v xml:space="preserve"> </v>
      </c>
      <c r="I2261" s="11">
        <v>6.0542797494779999</v>
      </c>
      <c r="J2261" s="3">
        <v>41.544885177452997</v>
      </c>
      <c r="K2261" s="3">
        <v>35.699373695197998</v>
      </c>
      <c r="L2261" s="3">
        <v>11.273486430063</v>
      </c>
      <c r="M2261" s="3">
        <v>5.2192066805849997</v>
      </c>
      <c r="N2261" s="8">
        <v>0.20876826722299999</v>
      </c>
    </row>
    <row r="2262" spans="3:14" ht="24" x14ac:dyDescent="0.2">
      <c r="C2262" s="91" t="s">
        <v>61</v>
      </c>
      <c r="D2262" s="86" t="s">
        <v>17</v>
      </c>
      <c r="E2262" s="6" t="s">
        <v>62</v>
      </c>
      <c r="F2262" s="5"/>
      <c r="G2262" s="58">
        <v>354</v>
      </c>
      <c r="H2262" s="70" t="str">
        <f t="shared" si="50"/>
        <v xml:space="preserve"> </v>
      </c>
      <c r="I2262" s="12">
        <v>10.45197740113</v>
      </c>
      <c r="J2262" s="4">
        <v>50.847457627118999</v>
      </c>
      <c r="K2262" s="4">
        <v>31.638418079095999</v>
      </c>
      <c r="L2262" s="4">
        <v>4.8022598870059996</v>
      </c>
      <c r="M2262" s="4">
        <v>1.6949152542370001</v>
      </c>
      <c r="N2262" s="13">
        <v>0.56497175141199996</v>
      </c>
    </row>
    <row r="2263" spans="3:14" ht="24" x14ac:dyDescent="0.2">
      <c r="C2263" s="90"/>
      <c r="D2263" s="87"/>
      <c r="E2263" s="1" t="s">
        <v>63</v>
      </c>
      <c r="F2263" s="2"/>
      <c r="G2263" s="59">
        <v>645</v>
      </c>
      <c r="H2263" s="71" t="str">
        <f t="shared" si="50"/>
        <v xml:space="preserve"> </v>
      </c>
      <c r="I2263" s="11">
        <v>7.7519379844960001</v>
      </c>
      <c r="J2263" s="3">
        <v>51.627906976744001</v>
      </c>
      <c r="K2263" s="3">
        <v>33.333333333333002</v>
      </c>
      <c r="L2263" s="3">
        <v>5.4263565891469998</v>
      </c>
      <c r="M2263" s="3">
        <v>1.705426356589</v>
      </c>
      <c r="N2263" s="8">
        <v>0.15503875969</v>
      </c>
    </row>
    <row r="2264" spans="3:14" ht="36" x14ac:dyDescent="0.2">
      <c r="C2264" s="90"/>
      <c r="D2264" s="87"/>
      <c r="E2264" s="1" t="s">
        <v>64</v>
      </c>
      <c r="F2264" s="2"/>
      <c r="G2264" s="59">
        <v>166</v>
      </c>
      <c r="H2264" s="71" t="str">
        <f t="shared" si="50"/>
        <v xml:space="preserve"> </v>
      </c>
      <c r="I2264" s="11">
        <v>4.819277108434</v>
      </c>
      <c r="J2264" s="3">
        <v>56.626506024096003</v>
      </c>
      <c r="K2264" s="3">
        <v>28.915662650601998</v>
      </c>
      <c r="L2264" s="3">
        <v>5.4216867469879997</v>
      </c>
      <c r="M2264" s="3">
        <v>3.6144578313250002</v>
      </c>
      <c r="N2264" s="8">
        <v>0.60240963855399998</v>
      </c>
    </row>
    <row r="2265" spans="3:14" ht="36" x14ac:dyDescent="0.2">
      <c r="C2265" s="90"/>
      <c r="D2265" s="87"/>
      <c r="E2265" s="1" t="s">
        <v>65</v>
      </c>
      <c r="F2265" s="2"/>
      <c r="G2265" s="59">
        <v>110</v>
      </c>
      <c r="H2265" s="71" t="str">
        <f t="shared" si="50"/>
        <v xml:space="preserve"> </v>
      </c>
      <c r="I2265" s="11">
        <v>16.363636363636001</v>
      </c>
      <c r="J2265" s="3">
        <v>48.181818181818002</v>
      </c>
      <c r="K2265" s="3">
        <v>28.181818181817999</v>
      </c>
      <c r="L2265" s="3">
        <v>4.5454545454549997</v>
      </c>
      <c r="M2265" s="3">
        <v>1.818181818182</v>
      </c>
      <c r="N2265" s="8">
        <v>0.90909090909099999</v>
      </c>
    </row>
    <row r="2266" spans="3:14" ht="36" x14ac:dyDescent="0.2">
      <c r="C2266" s="90"/>
      <c r="D2266" s="87"/>
      <c r="E2266" s="1" t="s">
        <v>66</v>
      </c>
      <c r="F2266" s="2"/>
      <c r="G2266" s="59">
        <v>239</v>
      </c>
      <c r="H2266" s="71" t="str">
        <f t="shared" si="50"/>
        <v xml:space="preserve"> </v>
      </c>
      <c r="I2266" s="11">
        <v>10.041841004184</v>
      </c>
      <c r="J2266" s="3">
        <v>48.953974895397003</v>
      </c>
      <c r="K2266" s="3">
        <v>30.543933054393001</v>
      </c>
      <c r="L2266" s="3">
        <v>7.9497907949790001</v>
      </c>
      <c r="M2266" s="3">
        <v>2.5104602510460001</v>
      </c>
      <c r="N2266" s="14">
        <v>0</v>
      </c>
    </row>
    <row r="2267" spans="3:14" ht="24" x14ac:dyDescent="0.2">
      <c r="C2267" s="90"/>
      <c r="D2267" s="87"/>
      <c r="E2267" s="1" t="s">
        <v>67</v>
      </c>
      <c r="F2267" s="2"/>
      <c r="G2267" s="59">
        <v>143</v>
      </c>
      <c r="H2267" s="71" t="str">
        <f t="shared" si="50"/>
        <v xml:space="preserve"> </v>
      </c>
      <c r="I2267" s="11">
        <v>14.685314685314999</v>
      </c>
      <c r="J2267" s="3">
        <v>53.146853146852997</v>
      </c>
      <c r="K2267" s="3">
        <v>23.776223776224001</v>
      </c>
      <c r="L2267" s="3">
        <v>6.9930069930069996</v>
      </c>
      <c r="M2267" s="3">
        <v>1.398601398601</v>
      </c>
      <c r="N2267" s="14">
        <v>0</v>
      </c>
    </row>
    <row r="2268" spans="3:14" ht="24" x14ac:dyDescent="0.2">
      <c r="C2268" s="90"/>
      <c r="D2268" s="87"/>
      <c r="E2268" s="1" t="s">
        <v>68</v>
      </c>
      <c r="F2268" s="2"/>
      <c r="G2268" s="59">
        <v>56</v>
      </c>
      <c r="H2268" s="71" t="str">
        <f t="shared" si="50"/>
        <v xml:space="preserve"> </v>
      </c>
      <c r="I2268" s="11">
        <v>8.9285714285710007</v>
      </c>
      <c r="J2268" s="3">
        <v>53.571428571429003</v>
      </c>
      <c r="K2268" s="3">
        <v>30.357142857143</v>
      </c>
      <c r="L2268" s="3">
        <v>5.3571428571429998</v>
      </c>
      <c r="M2268" s="3">
        <v>1.785714285714</v>
      </c>
      <c r="N2268" s="14">
        <v>0</v>
      </c>
    </row>
    <row r="2269" spans="3:14" ht="24" x14ac:dyDescent="0.2">
      <c r="C2269" s="90"/>
      <c r="D2269" s="87"/>
      <c r="E2269" s="1" t="s">
        <v>69</v>
      </c>
      <c r="F2269" s="2"/>
      <c r="G2269" s="59">
        <v>51</v>
      </c>
      <c r="H2269" s="71" t="str">
        <f t="shared" si="50"/>
        <v xml:space="preserve"> </v>
      </c>
      <c r="I2269" s="11">
        <v>5.8823529411760003</v>
      </c>
      <c r="J2269" s="3">
        <v>47.058823529412003</v>
      </c>
      <c r="K2269" s="3">
        <v>33.333333333333002</v>
      </c>
      <c r="L2269" s="3">
        <v>7.8431372549020004</v>
      </c>
      <c r="M2269" s="3">
        <v>5.8823529411760003</v>
      </c>
      <c r="N2269" s="14">
        <v>0</v>
      </c>
    </row>
    <row r="2270" spans="3:14" ht="24" x14ac:dyDescent="0.2">
      <c r="C2270" s="90"/>
      <c r="D2270" s="87"/>
      <c r="E2270" s="1" t="s">
        <v>70</v>
      </c>
      <c r="F2270" s="2"/>
      <c r="G2270" s="59">
        <v>312</v>
      </c>
      <c r="H2270" s="71" t="str">
        <f t="shared" si="50"/>
        <v xml:space="preserve"> </v>
      </c>
      <c r="I2270" s="11">
        <v>11.858974358974001</v>
      </c>
      <c r="J2270" s="3">
        <v>50.320512820513002</v>
      </c>
      <c r="K2270" s="3">
        <v>29.487179487178999</v>
      </c>
      <c r="L2270" s="3">
        <v>5.7692307692310001</v>
      </c>
      <c r="M2270" s="3">
        <v>2.2435897435899999</v>
      </c>
      <c r="N2270" s="8">
        <v>0.32051282051300001</v>
      </c>
    </row>
    <row r="2271" spans="3:14" x14ac:dyDescent="0.2">
      <c r="C2271" s="90"/>
      <c r="D2271" s="87"/>
      <c r="E2271" s="1" t="s">
        <v>32</v>
      </c>
      <c r="F2271" s="2"/>
      <c r="G2271" s="59">
        <v>51</v>
      </c>
      <c r="H2271" s="71" t="str">
        <f t="shared" si="50"/>
        <v xml:space="preserve"> </v>
      </c>
      <c r="I2271" s="11">
        <v>11.764705882353001</v>
      </c>
      <c r="J2271" s="3">
        <v>31.372549019608002</v>
      </c>
      <c r="K2271" s="3">
        <v>37.254901960783997</v>
      </c>
      <c r="L2271" s="3">
        <v>13.725490196078001</v>
      </c>
      <c r="M2271" s="3">
        <v>3.9215686274510002</v>
      </c>
      <c r="N2271" s="8">
        <v>1.9607843137250001</v>
      </c>
    </row>
    <row r="2272" spans="3:14" ht="24" x14ac:dyDescent="0.2">
      <c r="C2272" s="90"/>
      <c r="D2272" s="87"/>
      <c r="E2272" s="1" t="s">
        <v>71</v>
      </c>
      <c r="F2272" s="2"/>
      <c r="G2272" s="59">
        <v>1237</v>
      </c>
      <c r="H2272" s="71" t="str">
        <f t="shared" si="50"/>
        <v xml:space="preserve"> </v>
      </c>
      <c r="I2272" s="11">
        <v>7.437348423605</v>
      </c>
      <c r="J2272" s="3">
        <v>47.615198059821999</v>
      </c>
      <c r="K2272" s="3">
        <v>34.518997574777998</v>
      </c>
      <c r="L2272" s="3">
        <v>7.8415521422800003</v>
      </c>
      <c r="M2272" s="3">
        <v>2.2635408245759998</v>
      </c>
      <c r="N2272" s="8">
        <v>0.32336297493900001</v>
      </c>
    </row>
    <row r="2273" spans="3:14" ht="24" x14ac:dyDescent="0.2">
      <c r="C2273" s="90"/>
      <c r="D2273" s="87"/>
      <c r="E2273" s="1" t="s">
        <v>72</v>
      </c>
      <c r="F2273" s="2"/>
      <c r="G2273" s="59">
        <v>1015</v>
      </c>
      <c r="H2273" s="71" t="str">
        <f t="shared" si="50"/>
        <v xml:space="preserve"> </v>
      </c>
      <c r="I2273" s="11">
        <v>2.4630541871920002</v>
      </c>
      <c r="J2273" s="3">
        <v>26.502463054187</v>
      </c>
      <c r="K2273" s="3">
        <v>35.665024630542</v>
      </c>
      <c r="L2273" s="3">
        <v>23.152709359606</v>
      </c>
      <c r="M2273" s="3">
        <v>11.330049261084</v>
      </c>
      <c r="N2273" s="8">
        <v>0.88669950738900005</v>
      </c>
    </row>
    <row r="2274" spans="3:14" x14ac:dyDescent="0.2">
      <c r="C2274" s="90"/>
      <c r="D2274" s="87"/>
      <c r="E2274" s="1" t="s">
        <v>22</v>
      </c>
      <c r="F2274" s="2"/>
      <c r="G2274" s="59">
        <v>183</v>
      </c>
      <c r="H2274" s="71" t="str">
        <f t="shared" si="50"/>
        <v xml:space="preserve"> </v>
      </c>
      <c r="I2274" s="11">
        <v>1.6393442622950001</v>
      </c>
      <c r="J2274" s="3">
        <v>40.437158469944997</v>
      </c>
      <c r="K2274" s="3">
        <v>35.519125683059997</v>
      </c>
      <c r="L2274" s="3">
        <v>13.114754098361001</v>
      </c>
      <c r="M2274" s="3">
        <v>7.6502732240439997</v>
      </c>
      <c r="N2274" s="8">
        <v>1.6393442622950001</v>
      </c>
    </row>
    <row r="2275" spans="3:14" x14ac:dyDescent="0.2">
      <c r="C2275" s="91" t="s">
        <v>73</v>
      </c>
      <c r="D2275" s="86" t="s">
        <v>17</v>
      </c>
      <c r="E2275" s="6" t="s">
        <v>74</v>
      </c>
      <c r="F2275" s="5"/>
      <c r="G2275" s="58">
        <v>247</v>
      </c>
      <c r="H2275" s="70" t="str">
        <f t="shared" si="50"/>
        <v xml:space="preserve"> </v>
      </c>
      <c r="I2275" s="12">
        <v>9.7165991902830005</v>
      </c>
      <c r="J2275" s="4">
        <v>54.251012145749002</v>
      </c>
      <c r="K2275" s="4">
        <v>27.125506072874</v>
      </c>
      <c r="L2275" s="4">
        <v>5.2631578947369997</v>
      </c>
      <c r="M2275" s="4">
        <v>2.834008097166</v>
      </c>
      <c r="N2275" s="13">
        <v>0.80971659919000005</v>
      </c>
    </row>
    <row r="2276" spans="3:14" x14ac:dyDescent="0.2">
      <c r="C2276" s="90"/>
      <c r="D2276" s="87"/>
      <c r="E2276" s="1" t="s">
        <v>75</v>
      </c>
      <c r="F2276" s="2"/>
      <c r="G2276" s="59">
        <v>531</v>
      </c>
      <c r="H2276" s="71" t="str">
        <f t="shared" si="50"/>
        <v xml:space="preserve"> </v>
      </c>
      <c r="I2276" s="11">
        <v>7.1563088512239998</v>
      </c>
      <c r="J2276" s="3">
        <v>47.457627118643998</v>
      </c>
      <c r="K2276" s="3">
        <v>32.391713747646001</v>
      </c>
      <c r="L2276" s="3">
        <v>9.9811676082860004</v>
      </c>
      <c r="M2276" s="3">
        <v>2.6365348399249999</v>
      </c>
      <c r="N2276" s="8">
        <v>0.37664783427499998</v>
      </c>
    </row>
    <row r="2277" spans="3:14" x14ac:dyDescent="0.2">
      <c r="C2277" s="90"/>
      <c r="D2277" s="87"/>
      <c r="E2277" s="1" t="s">
        <v>76</v>
      </c>
      <c r="F2277" s="2"/>
      <c r="G2277" s="59">
        <v>58</v>
      </c>
      <c r="H2277" s="71" t="str">
        <f t="shared" si="50"/>
        <v xml:space="preserve"> </v>
      </c>
      <c r="I2277" s="11">
        <v>12.068965517241001</v>
      </c>
      <c r="J2277" s="3">
        <v>60.344827586207003</v>
      </c>
      <c r="K2277" s="3">
        <v>22.413793103448</v>
      </c>
      <c r="L2277" s="3">
        <v>3.4482758620689999</v>
      </c>
      <c r="M2277" s="3">
        <v>1.7241379310339999</v>
      </c>
      <c r="N2277" s="14">
        <v>0</v>
      </c>
    </row>
    <row r="2278" spans="3:14" x14ac:dyDescent="0.2">
      <c r="C2278" s="90"/>
      <c r="D2278" s="87"/>
      <c r="E2278" s="1" t="s">
        <v>77</v>
      </c>
      <c r="F2278" s="2"/>
      <c r="G2278" s="59">
        <v>400</v>
      </c>
      <c r="H2278" s="71" t="str">
        <f t="shared" si="50"/>
        <v xml:space="preserve"> </v>
      </c>
      <c r="I2278" s="11">
        <v>9.25</v>
      </c>
      <c r="J2278" s="3">
        <v>52.5</v>
      </c>
      <c r="K2278" s="3">
        <v>33</v>
      </c>
      <c r="L2278" s="3">
        <v>3.75</v>
      </c>
      <c r="M2278" s="3">
        <v>1.5</v>
      </c>
      <c r="N2278" s="14">
        <v>0</v>
      </c>
    </row>
    <row r="2279" spans="3:14" ht="24" x14ac:dyDescent="0.2">
      <c r="C2279" s="90"/>
      <c r="D2279" s="87"/>
      <c r="E2279" s="1" t="s">
        <v>78</v>
      </c>
      <c r="F2279" s="2"/>
      <c r="G2279" s="59">
        <v>422</v>
      </c>
      <c r="H2279" s="71" t="str">
        <f t="shared" si="50"/>
        <v xml:space="preserve"> </v>
      </c>
      <c r="I2279" s="11">
        <v>8.7677725118479994</v>
      </c>
      <c r="J2279" s="3">
        <v>52.606635071089997</v>
      </c>
      <c r="K2279" s="3">
        <v>31.753554502370001</v>
      </c>
      <c r="L2279" s="3">
        <v>4.9763033175359999</v>
      </c>
      <c r="M2279" s="3">
        <v>1.658767772512</v>
      </c>
      <c r="N2279" s="8">
        <v>0.23696682464499999</v>
      </c>
    </row>
    <row r="2280" spans="3:14" ht="24" x14ac:dyDescent="0.2">
      <c r="C2280" s="90"/>
      <c r="D2280" s="87"/>
      <c r="E2280" s="1" t="s">
        <v>79</v>
      </c>
      <c r="F2280" s="2"/>
      <c r="G2280" s="59">
        <v>102</v>
      </c>
      <c r="H2280" s="71" t="str">
        <f t="shared" si="50"/>
        <v xml:space="preserve"> </v>
      </c>
      <c r="I2280" s="11">
        <v>14.705882352941</v>
      </c>
      <c r="J2280" s="3">
        <v>48.039215686275</v>
      </c>
      <c r="K2280" s="3">
        <v>30.392156862745001</v>
      </c>
      <c r="L2280" s="3">
        <v>2.9411764705880001</v>
      </c>
      <c r="M2280" s="3">
        <v>1.9607843137250001</v>
      </c>
      <c r="N2280" s="8">
        <v>1.9607843137250001</v>
      </c>
    </row>
    <row r="2281" spans="3:14" ht="24" x14ac:dyDescent="0.2">
      <c r="C2281" s="90"/>
      <c r="D2281" s="87"/>
      <c r="E2281" s="1" t="s">
        <v>80</v>
      </c>
      <c r="F2281" s="2"/>
      <c r="G2281" s="59">
        <v>44</v>
      </c>
      <c r="H2281" s="71" t="str">
        <f t="shared" si="50"/>
        <v>*</v>
      </c>
      <c r="I2281" s="11">
        <v>18.181818181817999</v>
      </c>
      <c r="J2281" s="3">
        <v>50</v>
      </c>
      <c r="K2281" s="3">
        <v>25</v>
      </c>
      <c r="L2281" s="3">
        <v>4.5454545454549997</v>
      </c>
      <c r="M2281" s="3">
        <v>2.2727272727269998</v>
      </c>
      <c r="N2281" s="14">
        <v>0</v>
      </c>
    </row>
    <row r="2282" spans="3:14" ht="24" x14ac:dyDescent="0.2">
      <c r="C2282" s="90"/>
      <c r="D2282" s="87"/>
      <c r="E2282" s="1" t="s">
        <v>81</v>
      </c>
      <c r="F2282" s="2"/>
      <c r="G2282" s="59">
        <v>99</v>
      </c>
      <c r="H2282" s="71" t="str">
        <f t="shared" ref="H2282:H2345" si="51">IF(G2282&lt;49,"*"," ")</f>
        <v xml:space="preserve"> </v>
      </c>
      <c r="I2282" s="11">
        <v>17.171717171716999</v>
      </c>
      <c r="J2282" s="3">
        <v>44.444444444444002</v>
      </c>
      <c r="K2282" s="3">
        <v>24.242424242424001</v>
      </c>
      <c r="L2282" s="3">
        <v>10.101010101010001</v>
      </c>
      <c r="M2282" s="3">
        <v>2.0202020202019999</v>
      </c>
      <c r="N2282" s="8">
        <v>2.0202020202019999</v>
      </c>
    </row>
    <row r="2283" spans="3:14" ht="24" x14ac:dyDescent="0.2">
      <c r="C2283" s="90"/>
      <c r="D2283" s="87"/>
      <c r="E2283" s="1" t="s">
        <v>82</v>
      </c>
      <c r="F2283" s="2"/>
      <c r="G2283" s="59">
        <v>128</v>
      </c>
      <c r="H2283" s="71" t="str">
        <f t="shared" si="51"/>
        <v xml:space="preserve"> </v>
      </c>
      <c r="I2283" s="11">
        <v>17.96875</v>
      </c>
      <c r="J2283" s="3">
        <v>54.6875</v>
      </c>
      <c r="K2283" s="3">
        <v>23.4375</v>
      </c>
      <c r="L2283" s="3">
        <v>2.34375</v>
      </c>
      <c r="M2283" s="3">
        <v>0.78125</v>
      </c>
      <c r="N2283" s="8">
        <v>0.78125</v>
      </c>
    </row>
    <row r="2284" spans="3:14" x14ac:dyDescent="0.2">
      <c r="C2284" s="90"/>
      <c r="D2284" s="87"/>
      <c r="E2284" s="1" t="s">
        <v>83</v>
      </c>
      <c r="F2284" s="2"/>
      <c r="G2284" s="59">
        <v>47</v>
      </c>
      <c r="H2284" s="71" t="str">
        <f t="shared" si="51"/>
        <v>*</v>
      </c>
      <c r="I2284" s="11">
        <v>12.765957446809001</v>
      </c>
      <c r="J2284" s="3">
        <v>51.063829787233999</v>
      </c>
      <c r="K2284" s="3">
        <v>12.765957446809001</v>
      </c>
      <c r="L2284" s="3">
        <v>19.148936170212998</v>
      </c>
      <c r="M2284" s="3">
        <v>4.2553191489359996</v>
      </c>
      <c r="N2284" s="14">
        <v>0</v>
      </c>
    </row>
    <row r="2285" spans="3:14" ht="24" x14ac:dyDescent="0.2">
      <c r="C2285" s="90"/>
      <c r="D2285" s="87"/>
      <c r="E2285" s="1" t="s">
        <v>84</v>
      </c>
      <c r="F2285" s="2"/>
      <c r="G2285" s="59">
        <v>151</v>
      </c>
      <c r="H2285" s="71" t="str">
        <f t="shared" si="51"/>
        <v xml:space="preserve"> </v>
      </c>
      <c r="I2285" s="11">
        <v>11.258278145695</v>
      </c>
      <c r="J2285" s="3">
        <v>54.304635761588997</v>
      </c>
      <c r="K2285" s="3">
        <v>28.476821192052999</v>
      </c>
      <c r="L2285" s="3">
        <v>3.9735099337749999</v>
      </c>
      <c r="M2285" s="3">
        <v>1.9867549668869999</v>
      </c>
      <c r="N2285" s="14">
        <v>0</v>
      </c>
    </row>
    <row r="2286" spans="3:14" ht="24" x14ac:dyDescent="0.2">
      <c r="C2286" s="90"/>
      <c r="D2286" s="87"/>
      <c r="E2286" s="1" t="s">
        <v>85</v>
      </c>
      <c r="F2286" s="2"/>
      <c r="G2286" s="59">
        <v>60</v>
      </c>
      <c r="H2286" s="71" t="str">
        <f t="shared" si="51"/>
        <v xml:space="preserve"> </v>
      </c>
      <c r="I2286" s="11">
        <v>1.666666666667</v>
      </c>
      <c r="J2286" s="3">
        <v>45</v>
      </c>
      <c r="K2286" s="3">
        <v>36.666666666666998</v>
      </c>
      <c r="L2286" s="3">
        <v>11.666666666667</v>
      </c>
      <c r="M2286" s="3">
        <v>5</v>
      </c>
      <c r="N2286" s="14">
        <v>0</v>
      </c>
    </row>
    <row r="2287" spans="3:14" x14ac:dyDescent="0.2">
      <c r="C2287" s="90"/>
      <c r="D2287" s="87"/>
      <c r="E2287" s="1" t="s">
        <v>32</v>
      </c>
      <c r="F2287" s="2"/>
      <c r="G2287" s="59">
        <v>49</v>
      </c>
      <c r="H2287" s="71" t="s">
        <v>673</v>
      </c>
      <c r="I2287" s="11">
        <v>2.040816326531</v>
      </c>
      <c r="J2287" s="3">
        <v>34.693877551020002</v>
      </c>
      <c r="K2287" s="3">
        <v>38.775510204082003</v>
      </c>
      <c r="L2287" s="3">
        <v>10.204081632653001</v>
      </c>
      <c r="M2287" s="3">
        <v>10.204081632653001</v>
      </c>
      <c r="N2287" s="8">
        <v>4.0816326530609999</v>
      </c>
    </row>
    <row r="2288" spans="3:14" ht="24" x14ac:dyDescent="0.2">
      <c r="C2288" s="90"/>
      <c r="D2288" s="87"/>
      <c r="E2288" s="1" t="s">
        <v>86</v>
      </c>
      <c r="F2288" s="2"/>
      <c r="G2288" s="59">
        <v>1336</v>
      </c>
      <c r="H2288" s="71" t="str">
        <f t="shared" si="51"/>
        <v xml:space="preserve"> </v>
      </c>
      <c r="I2288" s="11">
        <v>7.3353293413170002</v>
      </c>
      <c r="J2288" s="3">
        <v>47.230538922156001</v>
      </c>
      <c r="K2288" s="3">
        <v>33.832335329340999</v>
      </c>
      <c r="L2288" s="3">
        <v>8.6826347305390001</v>
      </c>
      <c r="M2288" s="3">
        <v>2.5449101796410001</v>
      </c>
      <c r="N2288" s="8">
        <v>0.37425149700600002</v>
      </c>
    </row>
    <row r="2289" spans="3:14" ht="24" x14ac:dyDescent="0.2">
      <c r="C2289" s="90"/>
      <c r="D2289" s="87"/>
      <c r="E2289" s="1" t="s">
        <v>87</v>
      </c>
      <c r="F2289" s="2"/>
      <c r="G2289" s="59">
        <v>311</v>
      </c>
      <c r="H2289" s="71" t="str">
        <f t="shared" si="51"/>
        <v xml:space="preserve"> </v>
      </c>
      <c r="I2289" s="11">
        <v>2.250803858521</v>
      </c>
      <c r="J2289" s="3">
        <v>29.260450160771999</v>
      </c>
      <c r="K2289" s="3">
        <v>44.694533762058001</v>
      </c>
      <c r="L2289" s="3">
        <v>17.684887459807001</v>
      </c>
      <c r="M2289" s="3">
        <v>5.1446945337620003</v>
      </c>
      <c r="N2289" s="8">
        <v>0.96463022507999996</v>
      </c>
    </row>
    <row r="2290" spans="3:14" ht="24" x14ac:dyDescent="0.2">
      <c r="C2290" s="90"/>
      <c r="D2290" s="87"/>
      <c r="E2290" s="1" t="s">
        <v>88</v>
      </c>
      <c r="F2290" s="2"/>
      <c r="G2290" s="59">
        <v>620</v>
      </c>
      <c r="H2290" s="71" t="str">
        <f t="shared" si="51"/>
        <v xml:space="preserve"> </v>
      </c>
      <c r="I2290" s="11">
        <v>1.4516129032259999</v>
      </c>
      <c r="J2290" s="3">
        <v>24.032258064516</v>
      </c>
      <c r="K2290" s="3">
        <v>33.225806451613003</v>
      </c>
      <c r="L2290" s="3">
        <v>25.161290322580999</v>
      </c>
      <c r="M2290" s="3">
        <v>15.322580645161</v>
      </c>
      <c r="N2290" s="8">
        <v>0.80645161290300005</v>
      </c>
    </row>
    <row r="2291" spans="3:14" x14ac:dyDescent="0.2">
      <c r="C2291" s="90"/>
      <c r="D2291" s="87"/>
      <c r="E2291" s="1" t="s">
        <v>22</v>
      </c>
      <c r="F2291" s="2"/>
      <c r="G2291" s="59">
        <v>168</v>
      </c>
      <c r="H2291" s="71" t="str">
        <f t="shared" si="51"/>
        <v xml:space="preserve"> </v>
      </c>
      <c r="I2291" s="11">
        <v>3.5714285714290002</v>
      </c>
      <c r="J2291" s="3">
        <v>36.309523809524002</v>
      </c>
      <c r="K2291" s="3">
        <v>33.928571428570997</v>
      </c>
      <c r="L2291" s="3">
        <v>17.261904761905001</v>
      </c>
      <c r="M2291" s="3">
        <v>7.1428571428570002</v>
      </c>
      <c r="N2291" s="8">
        <v>1.785714285714</v>
      </c>
    </row>
    <row r="2292" spans="3:14" ht="24" x14ac:dyDescent="0.2">
      <c r="C2292" s="91" t="s">
        <v>89</v>
      </c>
      <c r="D2292" s="86" t="s">
        <v>17</v>
      </c>
      <c r="E2292" s="6" t="s">
        <v>90</v>
      </c>
      <c r="F2292" s="5"/>
      <c r="G2292" s="58">
        <v>166</v>
      </c>
      <c r="H2292" s="70" t="str">
        <f t="shared" si="51"/>
        <v xml:space="preserve"> </v>
      </c>
      <c r="I2292" s="12">
        <v>13.855421686747</v>
      </c>
      <c r="J2292" s="4">
        <v>47.590361445783003</v>
      </c>
      <c r="K2292" s="4">
        <v>33.132530120482002</v>
      </c>
      <c r="L2292" s="4">
        <v>2.409638554217</v>
      </c>
      <c r="M2292" s="4">
        <v>2.409638554217</v>
      </c>
      <c r="N2292" s="13">
        <v>0.60240963855399998</v>
      </c>
    </row>
    <row r="2293" spans="3:14" ht="48" x14ac:dyDescent="0.2">
      <c r="C2293" s="90"/>
      <c r="D2293" s="87"/>
      <c r="E2293" s="1" t="s">
        <v>91</v>
      </c>
      <c r="F2293" s="2"/>
      <c r="G2293" s="59">
        <v>97</v>
      </c>
      <c r="H2293" s="71" t="str">
        <f t="shared" si="51"/>
        <v xml:space="preserve"> </v>
      </c>
      <c r="I2293" s="11">
        <v>14.432989690722</v>
      </c>
      <c r="J2293" s="3">
        <v>56.701030927834999</v>
      </c>
      <c r="K2293" s="3">
        <v>22.680412371134</v>
      </c>
      <c r="L2293" s="3">
        <v>5.1546391752579996</v>
      </c>
      <c r="M2293" s="3">
        <v>1.0309278350519999</v>
      </c>
      <c r="N2293" s="14">
        <v>0</v>
      </c>
    </row>
    <row r="2294" spans="3:14" ht="36" x14ac:dyDescent="0.2">
      <c r="C2294" s="90"/>
      <c r="D2294" s="87"/>
      <c r="E2294" s="1" t="s">
        <v>92</v>
      </c>
      <c r="F2294" s="2"/>
      <c r="G2294" s="59">
        <v>88</v>
      </c>
      <c r="H2294" s="71" t="str">
        <f t="shared" si="51"/>
        <v xml:space="preserve"> </v>
      </c>
      <c r="I2294" s="11">
        <v>10.227272727273</v>
      </c>
      <c r="J2294" s="3">
        <v>53.409090909090999</v>
      </c>
      <c r="K2294" s="3">
        <v>27.272727272727</v>
      </c>
      <c r="L2294" s="3">
        <v>6.8181818181820004</v>
      </c>
      <c r="M2294" s="3">
        <v>2.2727272727269998</v>
      </c>
      <c r="N2294" s="14">
        <v>0</v>
      </c>
    </row>
    <row r="2295" spans="3:14" ht="48" x14ac:dyDescent="0.2">
      <c r="C2295" s="90"/>
      <c r="D2295" s="87"/>
      <c r="E2295" s="1" t="s">
        <v>93</v>
      </c>
      <c r="F2295" s="2"/>
      <c r="G2295" s="59">
        <v>157</v>
      </c>
      <c r="H2295" s="71" t="str">
        <f t="shared" si="51"/>
        <v xml:space="preserve"> </v>
      </c>
      <c r="I2295" s="11">
        <v>7.6433121019110004</v>
      </c>
      <c r="J2295" s="3">
        <v>38.853503184712999</v>
      </c>
      <c r="K2295" s="3">
        <v>33.121019108280002</v>
      </c>
      <c r="L2295" s="3">
        <v>11.464968152866</v>
      </c>
      <c r="M2295" s="3">
        <v>6.369426751592</v>
      </c>
      <c r="N2295" s="8">
        <v>2.5477707006369998</v>
      </c>
    </row>
    <row r="2296" spans="3:14" x14ac:dyDescent="0.2">
      <c r="C2296" s="90"/>
      <c r="D2296" s="87"/>
      <c r="E2296" s="1" t="s">
        <v>94</v>
      </c>
      <c r="F2296" s="2"/>
      <c r="G2296" s="59">
        <v>9</v>
      </c>
      <c r="H2296" s="71" t="str">
        <f t="shared" si="51"/>
        <v>*</v>
      </c>
      <c r="I2296" s="11">
        <v>22.222222222222001</v>
      </c>
      <c r="J2296" s="3">
        <v>22.222222222222001</v>
      </c>
      <c r="K2296" s="7">
        <v>0</v>
      </c>
      <c r="L2296" s="3">
        <v>33.333333333333002</v>
      </c>
      <c r="M2296" s="3">
        <v>22.222222222222001</v>
      </c>
      <c r="N2296" s="14">
        <v>0</v>
      </c>
    </row>
    <row r="2297" spans="3:14" x14ac:dyDescent="0.2">
      <c r="C2297" s="90"/>
      <c r="D2297" s="87"/>
      <c r="E2297" s="1" t="s">
        <v>95</v>
      </c>
      <c r="F2297" s="2"/>
      <c r="G2297" s="59">
        <v>5</v>
      </c>
      <c r="H2297" s="71" t="str">
        <f t="shared" si="51"/>
        <v>*</v>
      </c>
      <c r="I2297" s="11">
        <v>40</v>
      </c>
      <c r="J2297" s="3">
        <v>20</v>
      </c>
      <c r="K2297" s="7">
        <v>0</v>
      </c>
      <c r="L2297" s="3">
        <v>20</v>
      </c>
      <c r="M2297" s="3">
        <v>20</v>
      </c>
      <c r="N2297" s="14">
        <v>0</v>
      </c>
    </row>
    <row r="2298" spans="3:14" x14ac:dyDescent="0.2">
      <c r="C2298" s="90"/>
      <c r="D2298" s="87"/>
      <c r="E2298" s="1" t="s">
        <v>32</v>
      </c>
      <c r="F2298" s="2"/>
      <c r="G2298" s="59">
        <v>41</v>
      </c>
      <c r="H2298" s="71" t="str">
        <f t="shared" si="51"/>
        <v>*</v>
      </c>
      <c r="I2298" s="11">
        <v>7.3170731707319998</v>
      </c>
      <c r="J2298" s="3">
        <v>41.463414634145998</v>
      </c>
      <c r="K2298" s="3">
        <v>36.585365853658999</v>
      </c>
      <c r="L2298" s="3">
        <v>9.7560975609760003</v>
      </c>
      <c r="M2298" s="3">
        <v>2.4390243902440001</v>
      </c>
      <c r="N2298" s="8">
        <v>2.4390243902440001</v>
      </c>
    </row>
    <row r="2299" spans="3:14" ht="24" x14ac:dyDescent="0.2">
      <c r="C2299" s="90"/>
      <c r="D2299" s="87"/>
      <c r="E2299" s="1" t="s">
        <v>96</v>
      </c>
      <c r="F2299" s="2"/>
      <c r="G2299" s="59">
        <v>455</v>
      </c>
      <c r="H2299" s="71" t="str">
        <f t="shared" si="51"/>
        <v xml:space="preserve"> </v>
      </c>
      <c r="I2299" s="11">
        <v>10.769230769230999</v>
      </c>
      <c r="J2299" s="3">
        <v>45.934065934065998</v>
      </c>
      <c r="K2299" s="3">
        <v>31.428571428571001</v>
      </c>
      <c r="L2299" s="3">
        <v>7.4725274725270001</v>
      </c>
      <c r="M2299" s="3">
        <v>3.2967032967029999</v>
      </c>
      <c r="N2299" s="8">
        <v>1.098901098901</v>
      </c>
    </row>
    <row r="2300" spans="3:14" ht="24" x14ac:dyDescent="0.2">
      <c r="C2300" s="90"/>
      <c r="D2300" s="87"/>
      <c r="E2300" s="1" t="s">
        <v>87</v>
      </c>
      <c r="F2300" s="2"/>
      <c r="G2300" s="59">
        <v>623</v>
      </c>
      <c r="H2300" s="71" t="str">
        <f t="shared" si="51"/>
        <v xml:space="preserve"> </v>
      </c>
      <c r="I2300" s="11">
        <v>4.654895666132</v>
      </c>
      <c r="J2300" s="3">
        <v>40.128410914927997</v>
      </c>
      <c r="K2300" s="3">
        <v>39.004815409309998</v>
      </c>
      <c r="L2300" s="3">
        <v>12.359550561798001</v>
      </c>
      <c r="M2300" s="3">
        <v>3.5313001605140002</v>
      </c>
      <c r="N2300" s="8">
        <v>0.32102728731899999</v>
      </c>
    </row>
    <row r="2301" spans="3:14" ht="24" x14ac:dyDescent="0.2">
      <c r="C2301" s="90"/>
      <c r="D2301" s="87"/>
      <c r="E2301" s="1" t="s">
        <v>88</v>
      </c>
      <c r="F2301" s="2"/>
      <c r="G2301" s="59">
        <v>1112</v>
      </c>
      <c r="H2301" s="71" t="str">
        <f t="shared" si="51"/>
        <v xml:space="preserve"> </v>
      </c>
      <c r="I2301" s="11">
        <v>2.6079136690650002</v>
      </c>
      <c r="J2301" s="3">
        <v>32.104316546763002</v>
      </c>
      <c r="K2301" s="3">
        <v>35.161870503597001</v>
      </c>
      <c r="L2301" s="3">
        <v>20.053956834531999</v>
      </c>
      <c r="M2301" s="3">
        <v>9.5323741007190002</v>
      </c>
      <c r="N2301" s="8">
        <v>0.539568345324</v>
      </c>
    </row>
    <row r="2302" spans="3:14" x14ac:dyDescent="0.2">
      <c r="C2302" s="90"/>
      <c r="D2302" s="87"/>
      <c r="E2302" s="1" t="s">
        <v>22</v>
      </c>
      <c r="F2302" s="2"/>
      <c r="G2302" s="59">
        <v>245</v>
      </c>
      <c r="H2302" s="71" t="str">
        <f t="shared" si="51"/>
        <v xml:space="preserve"> </v>
      </c>
      <c r="I2302" s="11">
        <v>5.3061224489800001</v>
      </c>
      <c r="J2302" s="3">
        <v>47.346938775509997</v>
      </c>
      <c r="K2302" s="3">
        <v>31.428571428571001</v>
      </c>
      <c r="L2302" s="3">
        <v>8.9795918367350005</v>
      </c>
      <c r="M2302" s="3">
        <v>5.7142857142860004</v>
      </c>
      <c r="N2302" s="8">
        <v>1.2244897959179999</v>
      </c>
    </row>
    <row r="2303" spans="3:14" x14ac:dyDescent="0.2">
      <c r="C2303" s="91" t="s">
        <v>97</v>
      </c>
      <c r="D2303" s="86" t="s">
        <v>17</v>
      </c>
      <c r="E2303" s="6" t="s">
        <v>98</v>
      </c>
      <c r="F2303" s="5"/>
      <c r="G2303" s="58">
        <v>83</v>
      </c>
      <c r="H2303" s="70" t="str">
        <f t="shared" si="51"/>
        <v xml:space="preserve"> </v>
      </c>
      <c r="I2303" s="12">
        <v>25.301204819277</v>
      </c>
      <c r="J2303" s="4">
        <v>56.626506024096003</v>
      </c>
      <c r="K2303" s="4">
        <v>14.457831325300999</v>
      </c>
      <c r="L2303" s="25">
        <v>0</v>
      </c>
      <c r="M2303" s="4">
        <v>3.6144578313250002</v>
      </c>
      <c r="N2303" s="33">
        <v>0</v>
      </c>
    </row>
    <row r="2304" spans="3:14" x14ac:dyDescent="0.2">
      <c r="C2304" s="90"/>
      <c r="D2304" s="87"/>
      <c r="E2304" s="1" t="s">
        <v>99</v>
      </c>
      <c r="F2304" s="2"/>
      <c r="G2304" s="59">
        <v>401</v>
      </c>
      <c r="H2304" s="71" t="str">
        <f t="shared" si="51"/>
        <v xml:space="preserve"> </v>
      </c>
      <c r="I2304" s="11">
        <v>10.72319201995</v>
      </c>
      <c r="J2304" s="3">
        <v>61.097256857855001</v>
      </c>
      <c r="K2304" s="3">
        <v>22.443890274314001</v>
      </c>
      <c r="L2304" s="3">
        <v>3.990024937656</v>
      </c>
      <c r="M2304" s="3">
        <v>1.2468827930169999</v>
      </c>
      <c r="N2304" s="8">
        <v>0.498753117207</v>
      </c>
    </row>
    <row r="2305" spans="3:14" x14ac:dyDescent="0.2">
      <c r="C2305" s="90"/>
      <c r="D2305" s="87"/>
      <c r="E2305" s="1" t="s">
        <v>100</v>
      </c>
      <c r="F2305" s="2"/>
      <c r="G2305" s="59">
        <v>686</v>
      </c>
      <c r="H2305" s="71" t="str">
        <f t="shared" si="51"/>
        <v xml:space="preserve"> </v>
      </c>
      <c r="I2305" s="11">
        <v>4.5189504373179998</v>
      </c>
      <c r="J2305" s="3">
        <v>41.836734693878</v>
      </c>
      <c r="K2305" s="3">
        <v>41.253644314869</v>
      </c>
      <c r="L2305" s="3">
        <v>10.204081632653001</v>
      </c>
      <c r="M2305" s="3">
        <v>1.7492711370259999</v>
      </c>
      <c r="N2305" s="8">
        <v>0.43731778425700002</v>
      </c>
    </row>
    <row r="2306" spans="3:14" x14ac:dyDescent="0.2">
      <c r="C2306" s="90"/>
      <c r="D2306" s="87"/>
      <c r="E2306" s="1" t="s">
        <v>101</v>
      </c>
      <c r="F2306" s="2"/>
      <c r="G2306" s="59">
        <v>1118</v>
      </c>
      <c r="H2306" s="71" t="str">
        <f t="shared" si="51"/>
        <v xml:space="preserve"> </v>
      </c>
      <c r="I2306" s="11">
        <v>1.6994633273699999</v>
      </c>
      <c r="J2306" s="3">
        <v>26.028622540250002</v>
      </c>
      <c r="K2306" s="3">
        <v>37.745974955276999</v>
      </c>
      <c r="L2306" s="3">
        <v>22.719141323792002</v>
      </c>
      <c r="M2306" s="3">
        <v>11.180679785331</v>
      </c>
      <c r="N2306" s="8">
        <v>0.62611806797900005</v>
      </c>
    </row>
    <row r="2307" spans="3:14" x14ac:dyDescent="0.2">
      <c r="C2307" s="90"/>
      <c r="D2307" s="87"/>
      <c r="E2307" s="1" t="s">
        <v>22</v>
      </c>
      <c r="F2307" s="2"/>
      <c r="G2307" s="59">
        <v>147</v>
      </c>
      <c r="H2307" s="71" t="str">
        <f t="shared" si="51"/>
        <v xml:space="preserve"> </v>
      </c>
      <c r="I2307" s="11">
        <v>4.0816326530609999</v>
      </c>
      <c r="J2307" s="3">
        <v>42.176870748299002</v>
      </c>
      <c r="K2307" s="3">
        <v>31.972789115645998</v>
      </c>
      <c r="L2307" s="3">
        <v>10.884353741497</v>
      </c>
      <c r="M2307" s="3">
        <v>8.1632653061219997</v>
      </c>
      <c r="N2307" s="8">
        <v>2.7210884353739999</v>
      </c>
    </row>
    <row r="2308" spans="3:14" x14ac:dyDescent="0.2">
      <c r="C2308" s="91" t="s">
        <v>102</v>
      </c>
      <c r="D2308" s="86" t="s">
        <v>17</v>
      </c>
      <c r="E2308" s="6" t="s">
        <v>103</v>
      </c>
      <c r="F2308" s="5"/>
      <c r="G2308" s="58">
        <v>562</v>
      </c>
      <c r="H2308" s="70" t="str">
        <f t="shared" si="51"/>
        <v xml:space="preserve"> </v>
      </c>
      <c r="I2308" s="12">
        <v>11.743772241993</v>
      </c>
      <c r="J2308" s="4">
        <v>52.313167259785999</v>
      </c>
      <c r="K2308" s="4">
        <v>26.868327402135002</v>
      </c>
      <c r="L2308" s="4">
        <v>5.8718861209959998</v>
      </c>
      <c r="M2308" s="4">
        <v>2.4911032028469999</v>
      </c>
      <c r="N2308" s="13">
        <v>0.71174377224200003</v>
      </c>
    </row>
    <row r="2309" spans="3:14" x14ac:dyDescent="0.2">
      <c r="C2309" s="90"/>
      <c r="D2309" s="87"/>
      <c r="E2309" s="1" t="s">
        <v>104</v>
      </c>
      <c r="F2309" s="2"/>
      <c r="G2309" s="59">
        <v>1221</v>
      </c>
      <c r="H2309" s="71" t="str">
        <f t="shared" si="51"/>
        <v xml:space="preserve"> </v>
      </c>
      <c r="I2309" s="11">
        <v>3.0303030303030001</v>
      </c>
      <c r="J2309" s="3">
        <v>39.885339885340002</v>
      </c>
      <c r="K2309" s="3">
        <v>39.475839475839003</v>
      </c>
      <c r="L2309" s="3">
        <v>13.923013923014</v>
      </c>
      <c r="M2309" s="3">
        <v>3.4398034398030002</v>
      </c>
      <c r="N2309" s="8">
        <v>0.24570024569999999</v>
      </c>
    </row>
    <row r="2310" spans="3:14" x14ac:dyDescent="0.2">
      <c r="C2310" s="90"/>
      <c r="D2310" s="87"/>
      <c r="E2310" s="1" t="s">
        <v>105</v>
      </c>
      <c r="F2310" s="2"/>
      <c r="G2310" s="59">
        <v>430</v>
      </c>
      <c r="H2310" s="71" t="str">
        <f t="shared" si="51"/>
        <v xml:space="preserve"> </v>
      </c>
      <c r="I2310" s="11">
        <v>0.69767441860500001</v>
      </c>
      <c r="J2310" s="3">
        <v>18.604651162791001</v>
      </c>
      <c r="K2310" s="3">
        <v>36.511627906976997</v>
      </c>
      <c r="L2310" s="3">
        <v>28.372093023255999</v>
      </c>
      <c r="M2310" s="3">
        <v>14.186046511628</v>
      </c>
      <c r="N2310" s="8">
        <v>1.627906976744</v>
      </c>
    </row>
    <row r="2311" spans="3:14" x14ac:dyDescent="0.2">
      <c r="C2311" s="90"/>
      <c r="D2311" s="87"/>
      <c r="E2311" s="1" t="s">
        <v>106</v>
      </c>
      <c r="F2311" s="2"/>
      <c r="G2311" s="59">
        <v>63</v>
      </c>
      <c r="H2311" s="71" t="str">
        <f t="shared" si="51"/>
        <v xml:space="preserve"> </v>
      </c>
      <c r="I2311" s="11">
        <v>1.587301587302</v>
      </c>
      <c r="J2311" s="3">
        <v>14.285714285714</v>
      </c>
      <c r="K2311" s="3">
        <v>15.873015873016</v>
      </c>
      <c r="L2311" s="3">
        <v>25.396825396825001</v>
      </c>
      <c r="M2311" s="3">
        <v>42.857142857143003</v>
      </c>
      <c r="N2311" s="14">
        <v>0</v>
      </c>
    </row>
    <row r="2312" spans="3:14" x14ac:dyDescent="0.2">
      <c r="C2312" s="90"/>
      <c r="D2312" s="87"/>
      <c r="E2312" s="1" t="s">
        <v>22</v>
      </c>
      <c r="F2312" s="2"/>
      <c r="G2312" s="59">
        <v>159</v>
      </c>
      <c r="H2312" s="71" t="str">
        <f t="shared" si="51"/>
        <v xml:space="preserve"> </v>
      </c>
      <c r="I2312" s="11">
        <v>8.1761006289309996</v>
      </c>
      <c r="J2312" s="3">
        <v>38.993710691823999</v>
      </c>
      <c r="K2312" s="3">
        <v>33.962264150943</v>
      </c>
      <c r="L2312" s="3">
        <v>9.4339622641510008</v>
      </c>
      <c r="M2312" s="3">
        <v>8.1761006289309996</v>
      </c>
      <c r="N2312" s="8">
        <v>1.2578616352200001</v>
      </c>
    </row>
    <row r="2313" spans="3:14" x14ac:dyDescent="0.2">
      <c r="C2313" s="90"/>
      <c r="D2313" s="87"/>
      <c r="E2313" s="1" t="s">
        <v>107</v>
      </c>
      <c r="F2313" s="2"/>
      <c r="G2313" s="59">
        <v>1783</v>
      </c>
      <c r="H2313" s="71" t="str">
        <f t="shared" si="51"/>
        <v xml:space="preserve"> </v>
      </c>
      <c r="I2313" s="11">
        <v>5.7767807066739998</v>
      </c>
      <c r="J2313" s="3">
        <v>43.802579921480998</v>
      </c>
      <c r="K2313" s="3">
        <v>35.501962983734998</v>
      </c>
      <c r="L2313" s="3">
        <v>11.38530566461</v>
      </c>
      <c r="M2313" s="3">
        <v>3.1407739764440001</v>
      </c>
      <c r="N2313" s="8">
        <v>0.39259674705600001</v>
      </c>
    </row>
    <row r="2314" spans="3:14" x14ac:dyDescent="0.2">
      <c r="C2314" s="90"/>
      <c r="D2314" s="87"/>
      <c r="E2314" s="1" t="s">
        <v>108</v>
      </c>
      <c r="F2314" s="2"/>
      <c r="G2314" s="59">
        <v>493</v>
      </c>
      <c r="H2314" s="71" t="str">
        <f t="shared" si="51"/>
        <v xml:space="preserve"> </v>
      </c>
      <c r="I2314" s="11">
        <v>0.81135902636900004</v>
      </c>
      <c r="J2314" s="3">
        <v>18.052738336714</v>
      </c>
      <c r="K2314" s="3">
        <v>33.874239350913001</v>
      </c>
      <c r="L2314" s="3">
        <v>27.991886409736001</v>
      </c>
      <c r="M2314" s="3">
        <v>17.849898580122002</v>
      </c>
      <c r="N2314" s="8">
        <v>1.4198782961459999</v>
      </c>
    </row>
    <row r="2315" spans="3:14" x14ac:dyDescent="0.2">
      <c r="C2315" s="91" t="s">
        <v>109</v>
      </c>
      <c r="D2315" s="86" t="s">
        <v>17</v>
      </c>
      <c r="E2315" s="6" t="s">
        <v>110</v>
      </c>
      <c r="F2315" s="5"/>
      <c r="G2315" s="58">
        <v>551</v>
      </c>
      <c r="H2315" s="70" t="str">
        <f t="shared" si="51"/>
        <v xml:space="preserve"> </v>
      </c>
      <c r="I2315" s="12">
        <v>6.7150635208710003</v>
      </c>
      <c r="J2315" s="4">
        <v>47.912885662431997</v>
      </c>
      <c r="K2315" s="4">
        <v>32.123411978221</v>
      </c>
      <c r="L2315" s="4">
        <v>10.526315789473999</v>
      </c>
      <c r="M2315" s="4">
        <v>1.996370235935</v>
      </c>
      <c r="N2315" s="13">
        <v>0.72595281306699999</v>
      </c>
    </row>
    <row r="2316" spans="3:14" ht="24" x14ac:dyDescent="0.2">
      <c r="C2316" s="90"/>
      <c r="D2316" s="87"/>
      <c r="E2316" s="1" t="s">
        <v>111</v>
      </c>
      <c r="F2316" s="2"/>
      <c r="G2316" s="59">
        <v>298</v>
      </c>
      <c r="H2316" s="71" t="str">
        <f t="shared" si="51"/>
        <v xml:space="preserve"> </v>
      </c>
      <c r="I2316" s="11">
        <v>9.7315436241610005</v>
      </c>
      <c r="J2316" s="3">
        <v>42.617449664429998</v>
      </c>
      <c r="K2316" s="3">
        <v>34.899328859059999</v>
      </c>
      <c r="L2316" s="3">
        <v>8.7248322147649997</v>
      </c>
      <c r="M2316" s="3">
        <v>3.355704697987</v>
      </c>
      <c r="N2316" s="8">
        <v>0.67114093959700005</v>
      </c>
    </row>
    <row r="2317" spans="3:14" ht="24" x14ac:dyDescent="0.2">
      <c r="C2317" s="90"/>
      <c r="D2317" s="87"/>
      <c r="E2317" s="1" t="s">
        <v>112</v>
      </c>
      <c r="F2317" s="2"/>
      <c r="G2317" s="59">
        <v>954</v>
      </c>
      <c r="H2317" s="71" t="str">
        <f t="shared" si="51"/>
        <v xml:space="preserve"> </v>
      </c>
      <c r="I2317" s="11">
        <v>7.1278825995809996</v>
      </c>
      <c r="J2317" s="3">
        <v>47.064989517820003</v>
      </c>
      <c r="K2317" s="3">
        <v>34.276729559747999</v>
      </c>
      <c r="L2317" s="3">
        <v>8.7002096436059997</v>
      </c>
      <c r="M2317" s="3">
        <v>2.410901467505</v>
      </c>
      <c r="N2317" s="8">
        <v>0.41928721174</v>
      </c>
    </row>
    <row r="2318" spans="3:14" x14ac:dyDescent="0.2">
      <c r="C2318" s="90"/>
      <c r="D2318" s="87"/>
      <c r="E2318" s="1" t="s">
        <v>113</v>
      </c>
      <c r="F2318" s="2"/>
      <c r="G2318" s="59">
        <v>616</v>
      </c>
      <c r="H2318" s="71" t="str">
        <f t="shared" si="51"/>
        <v xml:space="preserve"> </v>
      </c>
      <c r="I2318" s="11">
        <v>7.4675324675320001</v>
      </c>
      <c r="J2318" s="3">
        <v>43.344155844155999</v>
      </c>
      <c r="K2318" s="3">
        <v>35.389610389609999</v>
      </c>
      <c r="L2318" s="3">
        <v>11.038961038961</v>
      </c>
      <c r="M2318" s="3">
        <v>2.4350649350650002</v>
      </c>
      <c r="N2318" s="8">
        <v>0.32467532467499999</v>
      </c>
    </row>
    <row r="2319" spans="3:14" x14ac:dyDescent="0.2">
      <c r="C2319" s="90"/>
      <c r="D2319" s="87"/>
      <c r="E2319" s="1" t="s">
        <v>114</v>
      </c>
      <c r="F2319" s="2"/>
      <c r="G2319" s="59">
        <v>986</v>
      </c>
      <c r="H2319" s="71" t="str">
        <f t="shared" si="51"/>
        <v xml:space="preserve"> </v>
      </c>
      <c r="I2319" s="11">
        <v>6.7951318458419996</v>
      </c>
      <c r="J2319" s="3">
        <v>46.247464503042998</v>
      </c>
      <c r="K2319" s="3">
        <v>34.279918864096999</v>
      </c>
      <c r="L2319" s="3">
        <v>9.5334685598379991</v>
      </c>
      <c r="M2319" s="3">
        <v>2.5354969574039998</v>
      </c>
      <c r="N2319" s="8">
        <v>0.60851926977699999</v>
      </c>
    </row>
    <row r="2320" spans="3:14" ht="24" x14ac:dyDescent="0.2">
      <c r="C2320" s="90"/>
      <c r="D2320" s="87"/>
      <c r="E2320" s="1" t="s">
        <v>115</v>
      </c>
      <c r="F2320" s="2"/>
      <c r="G2320" s="59">
        <v>938</v>
      </c>
      <c r="H2320" s="71" t="str">
        <f t="shared" si="51"/>
        <v xml:space="preserve"> </v>
      </c>
      <c r="I2320" s="11">
        <v>8.8486140724949998</v>
      </c>
      <c r="J2320" s="3">
        <v>54.051172707889002</v>
      </c>
      <c r="K2320" s="3">
        <v>31.343283582089999</v>
      </c>
      <c r="L2320" s="3">
        <v>4.9040511727079998</v>
      </c>
      <c r="M2320" s="3">
        <v>0.63965884861400002</v>
      </c>
      <c r="N2320" s="8">
        <v>0.21321961620499999</v>
      </c>
    </row>
    <row r="2321" spans="3:14" ht="24" x14ac:dyDescent="0.2">
      <c r="C2321" s="90"/>
      <c r="D2321" s="87"/>
      <c r="E2321" s="1" t="s">
        <v>116</v>
      </c>
      <c r="F2321" s="2"/>
      <c r="G2321" s="59">
        <v>771</v>
      </c>
      <c r="H2321" s="71" t="str">
        <f t="shared" si="51"/>
        <v xml:space="preserve"> </v>
      </c>
      <c r="I2321" s="11">
        <v>6.2256809338519998</v>
      </c>
      <c r="J2321" s="3">
        <v>40.985732814526997</v>
      </c>
      <c r="K2321" s="3">
        <v>35.667963683528001</v>
      </c>
      <c r="L2321" s="3">
        <v>12.710765239948</v>
      </c>
      <c r="M2321" s="3">
        <v>4.02075226978</v>
      </c>
      <c r="N2321" s="8">
        <v>0.38910505836600001</v>
      </c>
    </row>
    <row r="2322" spans="3:14" ht="24" x14ac:dyDescent="0.2">
      <c r="C2322" s="90"/>
      <c r="D2322" s="87"/>
      <c r="E2322" s="1" t="s">
        <v>117</v>
      </c>
      <c r="F2322" s="2"/>
      <c r="G2322" s="59">
        <v>223</v>
      </c>
      <c r="H2322" s="71" t="str">
        <f t="shared" si="51"/>
        <v xml:space="preserve"> </v>
      </c>
      <c r="I2322" s="11">
        <v>12.556053811659</v>
      </c>
      <c r="J2322" s="3">
        <v>56.950672645739999</v>
      </c>
      <c r="K2322" s="3">
        <v>23.766816143498001</v>
      </c>
      <c r="L2322" s="3">
        <v>4.9327354260089997</v>
      </c>
      <c r="M2322" s="3">
        <v>0.89686098654699997</v>
      </c>
      <c r="N2322" s="8">
        <v>0.89686098654699997</v>
      </c>
    </row>
    <row r="2323" spans="3:14" x14ac:dyDescent="0.2">
      <c r="C2323" s="90"/>
      <c r="D2323" s="87"/>
      <c r="E2323" s="1" t="s">
        <v>118</v>
      </c>
      <c r="F2323" s="2"/>
      <c r="G2323" s="59">
        <v>710</v>
      </c>
      <c r="H2323" s="71" t="str">
        <f t="shared" si="51"/>
        <v xml:space="preserve"> </v>
      </c>
      <c r="I2323" s="11">
        <v>7.0422535211269999</v>
      </c>
      <c r="J2323" s="3">
        <v>45.633802816901003</v>
      </c>
      <c r="K2323" s="3">
        <v>33.802816901408001</v>
      </c>
      <c r="L2323" s="3">
        <v>10.56338028169</v>
      </c>
      <c r="M2323" s="3">
        <v>2.5352112676059999</v>
      </c>
      <c r="N2323" s="8">
        <v>0.42253521126799998</v>
      </c>
    </row>
    <row r="2324" spans="3:14" x14ac:dyDescent="0.2">
      <c r="C2324" s="90"/>
      <c r="D2324" s="87"/>
      <c r="E2324" s="1" t="s">
        <v>119</v>
      </c>
      <c r="F2324" s="2"/>
      <c r="G2324" s="59">
        <v>565</v>
      </c>
      <c r="H2324" s="71" t="str">
        <f t="shared" si="51"/>
        <v xml:space="preserve"> </v>
      </c>
      <c r="I2324" s="11">
        <v>9.5575221238939996</v>
      </c>
      <c r="J2324" s="3">
        <v>50.442477876105997</v>
      </c>
      <c r="K2324" s="3">
        <v>30.796460176991001</v>
      </c>
      <c r="L2324" s="3">
        <v>7.2566371681420003</v>
      </c>
      <c r="M2324" s="3">
        <v>1.592920353982</v>
      </c>
      <c r="N2324" s="8">
        <v>0.35398230088499999</v>
      </c>
    </row>
    <row r="2325" spans="3:14" x14ac:dyDescent="0.2">
      <c r="C2325" s="90"/>
      <c r="D2325" s="87"/>
      <c r="E2325" s="1" t="s">
        <v>120</v>
      </c>
      <c r="F2325" s="2"/>
      <c r="G2325" s="59">
        <v>443</v>
      </c>
      <c r="H2325" s="71" t="str">
        <f t="shared" si="51"/>
        <v xml:space="preserve"> </v>
      </c>
      <c r="I2325" s="11">
        <v>6.9977426636570002</v>
      </c>
      <c r="J2325" s="3">
        <v>42.437923250563998</v>
      </c>
      <c r="K2325" s="3">
        <v>34.537246049661</v>
      </c>
      <c r="L2325" s="3">
        <v>11.96388261851</v>
      </c>
      <c r="M2325" s="3">
        <v>3.386004514673</v>
      </c>
      <c r="N2325" s="8">
        <v>0.67720090293500002</v>
      </c>
    </row>
    <row r="2326" spans="3:14" x14ac:dyDescent="0.2">
      <c r="C2326" s="90"/>
      <c r="D2326" s="87"/>
      <c r="E2326" s="1" t="s">
        <v>121</v>
      </c>
      <c r="F2326" s="2"/>
      <c r="G2326" s="59">
        <v>977</v>
      </c>
      <c r="H2326" s="71" t="str">
        <f t="shared" si="51"/>
        <v xml:space="preserve"> </v>
      </c>
      <c r="I2326" s="11">
        <v>6.8577277379729997</v>
      </c>
      <c r="J2326" s="3">
        <v>43.807574206755</v>
      </c>
      <c r="K2326" s="3">
        <v>34.39099283521</v>
      </c>
      <c r="L2326" s="3">
        <v>10.644831115660001</v>
      </c>
      <c r="M2326" s="3">
        <v>3.6847492323440001</v>
      </c>
      <c r="N2326" s="8">
        <v>0.61412487205699995</v>
      </c>
    </row>
    <row r="2327" spans="3:14" x14ac:dyDescent="0.2">
      <c r="C2327" s="90"/>
      <c r="D2327" s="87"/>
      <c r="E2327" s="1" t="s">
        <v>122</v>
      </c>
      <c r="F2327" s="2"/>
      <c r="G2327" s="59">
        <v>179</v>
      </c>
      <c r="H2327" s="71" t="str">
        <f t="shared" si="51"/>
        <v xml:space="preserve"> </v>
      </c>
      <c r="I2327" s="11">
        <v>13.966480446926999</v>
      </c>
      <c r="J2327" s="3">
        <v>49.720670391060999</v>
      </c>
      <c r="K2327" s="3">
        <v>23.463687150837998</v>
      </c>
      <c r="L2327" s="3">
        <v>8.9385474860340004</v>
      </c>
      <c r="M2327" s="3">
        <v>2.7932960893850001</v>
      </c>
      <c r="N2327" s="8">
        <v>1.117318435754</v>
      </c>
    </row>
    <row r="2328" spans="3:14" x14ac:dyDescent="0.2">
      <c r="C2328" s="90"/>
      <c r="D2328" s="87"/>
      <c r="E2328" s="1" t="s">
        <v>32</v>
      </c>
      <c r="F2328" s="2"/>
      <c r="G2328" s="59">
        <v>22</v>
      </c>
      <c r="H2328" s="71" t="str">
        <f t="shared" si="51"/>
        <v>*</v>
      </c>
      <c r="I2328" s="11">
        <v>4.5454545454549997</v>
      </c>
      <c r="J2328" s="3">
        <v>31.818181818182001</v>
      </c>
      <c r="K2328" s="3">
        <v>40.909090909090999</v>
      </c>
      <c r="L2328" s="3">
        <v>9.0909090909089993</v>
      </c>
      <c r="M2328" s="3">
        <v>13.636363636364001</v>
      </c>
      <c r="N2328" s="14">
        <v>0</v>
      </c>
    </row>
    <row r="2329" spans="3:14" x14ac:dyDescent="0.2">
      <c r="C2329" s="90"/>
      <c r="D2329" s="87"/>
      <c r="E2329" s="1" t="s">
        <v>22</v>
      </c>
      <c r="F2329" s="2"/>
      <c r="G2329" s="59">
        <v>13</v>
      </c>
      <c r="H2329" s="71" t="str">
        <f t="shared" si="51"/>
        <v>*</v>
      </c>
      <c r="I2329" s="11">
        <v>15.384615384615</v>
      </c>
      <c r="J2329" s="3">
        <v>53.846153846154003</v>
      </c>
      <c r="K2329" s="3">
        <v>23.076923076922998</v>
      </c>
      <c r="L2329" s="3">
        <v>7.6923076923079998</v>
      </c>
      <c r="M2329" s="7">
        <v>0</v>
      </c>
      <c r="N2329" s="14">
        <v>0</v>
      </c>
    </row>
    <row r="2330" spans="3:14" ht="24" x14ac:dyDescent="0.2">
      <c r="C2330" s="91" t="s">
        <v>123</v>
      </c>
      <c r="D2330" s="86" t="s">
        <v>17</v>
      </c>
      <c r="E2330" s="6" t="s">
        <v>124</v>
      </c>
      <c r="F2330" s="5"/>
      <c r="G2330" s="58">
        <v>55</v>
      </c>
      <c r="H2330" s="70" t="str">
        <f t="shared" si="51"/>
        <v xml:space="preserve"> </v>
      </c>
      <c r="I2330" s="12">
        <v>1.818181818182</v>
      </c>
      <c r="J2330" s="4">
        <v>40</v>
      </c>
      <c r="K2330" s="4">
        <v>25.454545454544999</v>
      </c>
      <c r="L2330" s="4">
        <v>20</v>
      </c>
      <c r="M2330" s="4">
        <v>9.0909090909089993</v>
      </c>
      <c r="N2330" s="13">
        <v>3.636363636364</v>
      </c>
    </row>
    <row r="2331" spans="3:14" ht="24" x14ac:dyDescent="0.2">
      <c r="C2331" s="92"/>
      <c r="D2331" s="87"/>
      <c r="E2331" s="1" t="s">
        <v>125</v>
      </c>
      <c r="F2331" s="2"/>
      <c r="G2331" s="59">
        <v>205</v>
      </c>
      <c r="H2331" s="71" t="str">
        <f t="shared" si="51"/>
        <v xml:space="preserve"> </v>
      </c>
      <c r="I2331" s="11">
        <v>5.8536585365849998</v>
      </c>
      <c r="J2331" s="3">
        <v>41.951219512195003</v>
      </c>
      <c r="K2331" s="3">
        <v>35.121951219511999</v>
      </c>
      <c r="L2331" s="3">
        <v>9.7560975609760003</v>
      </c>
      <c r="M2331" s="3">
        <v>6.3414634146340001</v>
      </c>
      <c r="N2331" s="8">
        <v>0.97560975609800005</v>
      </c>
    </row>
    <row r="2332" spans="3:14" ht="24" x14ac:dyDescent="0.2">
      <c r="C2332" s="92"/>
      <c r="D2332" s="87"/>
      <c r="E2332" s="1" t="s">
        <v>126</v>
      </c>
      <c r="F2332" s="2"/>
      <c r="G2332" s="59">
        <v>114</v>
      </c>
      <c r="H2332" s="71" t="str">
        <f t="shared" si="51"/>
        <v xml:space="preserve"> </v>
      </c>
      <c r="I2332" s="11">
        <v>11.403508771929999</v>
      </c>
      <c r="J2332" s="3">
        <v>50</v>
      </c>
      <c r="K2332" s="3">
        <v>31.578947368421002</v>
      </c>
      <c r="L2332" s="3">
        <v>5.2631578947369997</v>
      </c>
      <c r="M2332" s="3">
        <v>1.7543859649119999</v>
      </c>
      <c r="N2332" s="14">
        <v>0</v>
      </c>
    </row>
    <row r="2333" spans="3:14" ht="24" x14ac:dyDescent="0.2">
      <c r="C2333" s="92"/>
      <c r="D2333" s="87"/>
      <c r="E2333" s="1" t="s">
        <v>127</v>
      </c>
      <c r="F2333" s="2"/>
      <c r="G2333" s="59">
        <v>187</v>
      </c>
      <c r="H2333" s="71" t="str">
        <f t="shared" si="51"/>
        <v xml:space="preserve"> </v>
      </c>
      <c r="I2333" s="11">
        <v>15.508021390373999</v>
      </c>
      <c r="J2333" s="3">
        <v>51.336898395722002</v>
      </c>
      <c r="K2333" s="3">
        <v>27.272727272727</v>
      </c>
      <c r="L2333" s="3">
        <v>4.2780748663099999</v>
      </c>
      <c r="M2333" s="3">
        <v>1.069518716578</v>
      </c>
      <c r="N2333" s="8">
        <v>0.53475935828900001</v>
      </c>
    </row>
    <row r="2334" spans="3:14" ht="24" x14ac:dyDescent="0.2">
      <c r="C2334" s="92"/>
      <c r="D2334" s="87"/>
      <c r="E2334" s="1" t="s">
        <v>128</v>
      </c>
      <c r="F2334" s="2"/>
      <c r="G2334" s="59">
        <v>1599</v>
      </c>
      <c r="H2334" s="71" t="str">
        <f t="shared" si="51"/>
        <v xml:space="preserve"> </v>
      </c>
      <c r="I2334" s="11">
        <v>5.0031269543460004</v>
      </c>
      <c r="J2334" s="3">
        <v>41.275797373358003</v>
      </c>
      <c r="K2334" s="3">
        <v>35.959974984364997</v>
      </c>
      <c r="L2334" s="3">
        <v>13.008130081300999</v>
      </c>
      <c r="M2334" s="3">
        <v>4.1901188242650003</v>
      </c>
      <c r="N2334" s="8">
        <v>0.56285178236400002</v>
      </c>
    </row>
    <row r="2335" spans="3:14" ht="24" x14ac:dyDescent="0.2">
      <c r="C2335" s="92"/>
      <c r="D2335" s="87"/>
      <c r="E2335" s="1" t="s">
        <v>129</v>
      </c>
      <c r="F2335" s="2"/>
      <c r="G2335" s="59">
        <v>1199</v>
      </c>
      <c r="H2335" s="71" t="str">
        <f t="shared" si="51"/>
        <v xml:space="preserve"> </v>
      </c>
      <c r="I2335" s="11">
        <v>5.2543786488739999</v>
      </c>
      <c r="J2335" s="3">
        <v>44.370308590492002</v>
      </c>
      <c r="K2335" s="3">
        <v>37.447873227690003</v>
      </c>
      <c r="L2335" s="3">
        <v>9.7581317764800009</v>
      </c>
      <c r="M2335" s="3">
        <v>2.6688907422849999</v>
      </c>
      <c r="N2335" s="8">
        <v>0.500417014178</v>
      </c>
    </row>
    <row r="2336" spans="3:14" ht="24" x14ac:dyDescent="0.2">
      <c r="C2336" s="92"/>
      <c r="D2336" s="87"/>
      <c r="E2336" s="1" t="s">
        <v>130</v>
      </c>
      <c r="F2336" s="2"/>
      <c r="G2336" s="59">
        <v>950</v>
      </c>
      <c r="H2336" s="71" t="str">
        <f t="shared" si="51"/>
        <v xml:space="preserve"> </v>
      </c>
      <c r="I2336" s="11">
        <v>4.4210526315790002</v>
      </c>
      <c r="J2336" s="3">
        <v>41.578947368420998</v>
      </c>
      <c r="K2336" s="3">
        <v>34.947368421053</v>
      </c>
      <c r="L2336" s="3">
        <v>14.526315789473999</v>
      </c>
      <c r="M2336" s="3">
        <v>4.3157894736840001</v>
      </c>
      <c r="N2336" s="8">
        <v>0.210526315789</v>
      </c>
    </row>
    <row r="2337" spans="2:14" x14ac:dyDescent="0.2">
      <c r="C2337" s="92"/>
      <c r="D2337" s="87"/>
      <c r="E2337" s="1" t="s">
        <v>131</v>
      </c>
      <c r="F2337" s="2"/>
      <c r="G2337" s="59">
        <v>424</v>
      </c>
      <c r="H2337" s="71" t="str">
        <f t="shared" si="51"/>
        <v xml:space="preserve"> </v>
      </c>
      <c r="I2337" s="11">
        <v>8.4905660377360004</v>
      </c>
      <c r="J2337" s="3">
        <v>41.745283018868001</v>
      </c>
      <c r="K2337" s="3">
        <v>35.141509433962</v>
      </c>
      <c r="L2337" s="3">
        <v>10.141509433962</v>
      </c>
      <c r="M2337" s="3">
        <v>3.5377358490569999</v>
      </c>
      <c r="N2337" s="8">
        <v>0.94339622641499998</v>
      </c>
    </row>
    <row r="2338" spans="2:14" ht="24" x14ac:dyDescent="0.2">
      <c r="C2338" s="92"/>
      <c r="D2338" s="87"/>
      <c r="E2338" s="1" t="s">
        <v>132</v>
      </c>
      <c r="F2338" s="2"/>
      <c r="G2338" s="59">
        <v>213</v>
      </c>
      <c r="H2338" s="71" t="str">
        <f t="shared" si="51"/>
        <v xml:space="preserve"> </v>
      </c>
      <c r="I2338" s="11">
        <v>3.7558685446009998</v>
      </c>
      <c r="J2338" s="3">
        <v>34.272300469484001</v>
      </c>
      <c r="K2338" s="3">
        <v>34.272300469484001</v>
      </c>
      <c r="L2338" s="3">
        <v>19.24882629108</v>
      </c>
      <c r="M2338" s="3">
        <v>7.9812206572770004</v>
      </c>
      <c r="N2338" s="8">
        <v>0.46948356807500002</v>
      </c>
    </row>
    <row r="2339" spans="2:14" ht="24" x14ac:dyDescent="0.2">
      <c r="C2339" s="92"/>
      <c r="D2339" s="87"/>
      <c r="E2339" s="1" t="s">
        <v>133</v>
      </c>
      <c r="F2339" s="2"/>
      <c r="G2339" s="59">
        <v>214</v>
      </c>
      <c r="H2339" s="71" t="str">
        <f t="shared" si="51"/>
        <v xml:space="preserve"> </v>
      </c>
      <c r="I2339" s="11">
        <v>5.140186915888</v>
      </c>
      <c r="J2339" s="3">
        <v>35.981308411214997</v>
      </c>
      <c r="K2339" s="3">
        <v>30.841121495326998</v>
      </c>
      <c r="L2339" s="3">
        <v>16.822429906541998</v>
      </c>
      <c r="M2339" s="3">
        <v>10.280373831776</v>
      </c>
      <c r="N2339" s="8">
        <v>0.93457943925200004</v>
      </c>
    </row>
    <row r="2340" spans="2:14" ht="24" x14ac:dyDescent="0.2">
      <c r="C2340" s="92"/>
      <c r="D2340" s="87"/>
      <c r="E2340" s="1" t="s">
        <v>134</v>
      </c>
      <c r="F2340" s="2"/>
      <c r="G2340" s="59">
        <v>15</v>
      </c>
      <c r="H2340" s="71" t="str">
        <f t="shared" si="51"/>
        <v>*</v>
      </c>
      <c r="I2340" s="11">
        <v>6.666666666667</v>
      </c>
      <c r="J2340" s="3">
        <v>26.666666666666998</v>
      </c>
      <c r="K2340" s="3">
        <v>20</v>
      </c>
      <c r="L2340" s="3">
        <v>13.333333333333</v>
      </c>
      <c r="M2340" s="3">
        <v>26.666666666666998</v>
      </c>
      <c r="N2340" s="8">
        <v>6.666666666667</v>
      </c>
    </row>
    <row r="2341" spans="2:14" ht="24" x14ac:dyDescent="0.2">
      <c r="C2341" s="92"/>
      <c r="D2341" s="87"/>
      <c r="E2341" s="1" t="s">
        <v>135</v>
      </c>
      <c r="F2341" s="2"/>
      <c r="G2341" s="59">
        <v>587</v>
      </c>
      <c r="H2341" s="71" t="str">
        <f t="shared" si="51"/>
        <v xml:space="preserve"> </v>
      </c>
      <c r="I2341" s="11">
        <v>8.5178875638840008</v>
      </c>
      <c r="J2341" s="3">
        <v>47.529812606474003</v>
      </c>
      <c r="K2341" s="3">
        <v>32.879045996593</v>
      </c>
      <c r="L2341" s="3">
        <v>8.347529812606</v>
      </c>
      <c r="M2341" s="3">
        <v>2.2146507666100002</v>
      </c>
      <c r="N2341" s="8">
        <v>0.51107325383299995</v>
      </c>
    </row>
    <row r="2342" spans="2:14" x14ac:dyDescent="0.2">
      <c r="C2342" s="92"/>
      <c r="D2342" s="87"/>
      <c r="E2342" s="1" t="s">
        <v>136</v>
      </c>
      <c r="F2342" s="2"/>
      <c r="G2342" s="59">
        <v>63</v>
      </c>
      <c r="H2342" s="71" t="str">
        <f t="shared" si="51"/>
        <v xml:space="preserve"> </v>
      </c>
      <c r="I2342" s="11">
        <v>3.1746031746029999</v>
      </c>
      <c r="J2342" s="3">
        <v>28.571428571428999</v>
      </c>
      <c r="K2342" s="3">
        <v>39.682539682540003</v>
      </c>
      <c r="L2342" s="3">
        <v>15.873015873016</v>
      </c>
      <c r="M2342" s="3">
        <v>11.111111111111001</v>
      </c>
      <c r="N2342" s="8">
        <v>1.587301587302</v>
      </c>
    </row>
    <row r="2343" spans="2:14" x14ac:dyDescent="0.2">
      <c r="C2343" s="92"/>
      <c r="D2343" s="87"/>
      <c r="E2343" s="1" t="s">
        <v>137</v>
      </c>
      <c r="F2343" s="2"/>
      <c r="G2343" s="59">
        <v>290</v>
      </c>
      <c r="H2343" s="71" t="str">
        <f t="shared" si="51"/>
        <v xml:space="preserve"> </v>
      </c>
      <c r="I2343" s="11">
        <v>3.1034482758620001</v>
      </c>
      <c r="J2343" s="3">
        <v>27.931034482758999</v>
      </c>
      <c r="K2343" s="3">
        <v>29.655172413793</v>
      </c>
      <c r="L2343" s="3">
        <v>21.724137931034001</v>
      </c>
      <c r="M2343" s="3">
        <v>16.896551724138</v>
      </c>
      <c r="N2343" s="8">
        <v>0.68965517241399998</v>
      </c>
    </row>
    <row r="2344" spans="2:14" x14ac:dyDescent="0.2">
      <c r="C2344" s="92"/>
      <c r="D2344" s="87"/>
      <c r="E2344" s="1" t="s">
        <v>22</v>
      </c>
      <c r="F2344" s="2"/>
      <c r="G2344" s="59">
        <v>42</v>
      </c>
      <c r="H2344" s="71" t="str">
        <f t="shared" si="51"/>
        <v>*</v>
      </c>
      <c r="I2344" s="11">
        <v>9.5238095238099998</v>
      </c>
      <c r="J2344" s="3">
        <v>30.952380952380999</v>
      </c>
      <c r="K2344" s="3">
        <v>23.809523809523998</v>
      </c>
      <c r="L2344" s="3">
        <v>19.047619047619001</v>
      </c>
      <c r="M2344" s="3">
        <v>11.904761904761999</v>
      </c>
      <c r="N2344" s="8">
        <v>4.7619047619049999</v>
      </c>
    </row>
    <row r="2345" spans="2:14" ht="24" x14ac:dyDescent="0.2">
      <c r="C2345" s="92"/>
      <c r="D2345" s="87"/>
      <c r="E2345" s="1" t="s">
        <v>138</v>
      </c>
      <c r="F2345" s="2"/>
      <c r="G2345" s="59">
        <v>246</v>
      </c>
      <c r="H2345" s="71" t="str">
        <f t="shared" si="51"/>
        <v xml:space="preserve"> </v>
      </c>
      <c r="I2345" s="11">
        <v>5.2845528455280002</v>
      </c>
      <c r="J2345" s="3">
        <v>40.650406504065003</v>
      </c>
      <c r="K2345" s="3">
        <v>33.333333333333002</v>
      </c>
      <c r="L2345" s="3">
        <v>12.601626016259999</v>
      </c>
      <c r="M2345" s="3">
        <v>6.5040650406499996</v>
      </c>
      <c r="N2345" s="8">
        <v>1.6260162601629999</v>
      </c>
    </row>
    <row r="2346" spans="2:14" ht="24" x14ac:dyDescent="0.2">
      <c r="C2346" s="92"/>
      <c r="D2346" s="87"/>
      <c r="E2346" s="1" t="s">
        <v>139</v>
      </c>
      <c r="F2346" s="2"/>
      <c r="G2346" s="59">
        <v>248</v>
      </c>
      <c r="H2346" s="71" t="str">
        <f t="shared" ref="H2346:H2348" si="52">IF(G2346&lt;49,"*"," ")</f>
        <v xml:space="preserve"> </v>
      </c>
      <c r="I2346" s="11">
        <v>12.903225806451999</v>
      </c>
      <c r="J2346" s="3">
        <v>52.419354838709999</v>
      </c>
      <c r="K2346" s="3">
        <v>29.032258064516</v>
      </c>
      <c r="L2346" s="3">
        <v>4.0322580645160002</v>
      </c>
      <c r="M2346" s="3">
        <v>1.2096774193549999</v>
      </c>
      <c r="N2346" s="8">
        <v>0.40322580645200001</v>
      </c>
    </row>
    <row r="2347" spans="2:14" ht="24" x14ac:dyDescent="0.2">
      <c r="C2347" s="92"/>
      <c r="D2347" s="87"/>
      <c r="E2347" s="1" t="s">
        <v>140</v>
      </c>
      <c r="F2347" s="2"/>
      <c r="G2347" s="59">
        <v>1582</v>
      </c>
      <c r="H2347" s="71" t="str">
        <f t="shared" si="52"/>
        <v xml:space="preserve"> </v>
      </c>
      <c r="I2347" s="11">
        <v>4.9936788874840001</v>
      </c>
      <c r="J2347" s="3">
        <v>42.351453855879001</v>
      </c>
      <c r="K2347" s="3">
        <v>35.967130214918001</v>
      </c>
      <c r="L2347" s="3">
        <v>12.515802781290001</v>
      </c>
      <c r="M2347" s="3">
        <v>3.7926675094819999</v>
      </c>
      <c r="N2347" s="8">
        <v>0.379266750948</v>
      </c>
    </row>
    <row r="2348" spans="2:14" ht="24" x14ac:dyDescent="0.2">
      <c r="C2348" s="93"/>
      <c r="D2348" s="88"/>
      <c r="E2348" s="27" t="s">
        <v>141</v>
      </c>
      <c r="F2348" s="30"/>
      <c r="G2348" s="60">
        <v>414</v>
      </c>
      <c r="H2348" s="72" t="str">
        <f t="shared" si="52"/>
        <v xml:space="preserve"> </v>
      </c>
      <c r="I2348" s="35">
        <v>4.1062801932369997</v>
      </c>
      <c r="J2348" s="16">
        <v>35.748792270530998</v>
      </c>
      <c r="K2348" s="16">
        <v>32.608695652173999</v>
      </c>
      <c r="L2348" s="16">
        <v>17.632850241545999</v>
      </c>
      <c r="M2348" s="16">
        <v>9.4202898550719993</v>
      </c>
      <c r="N2348" s="36">
        <v>0.48309178743999998</v>
      </c>
    </row>
    <row r="2349" spans="2:14" x14ac:dyDescent="0.2">
      <c r="G2349" s="61"/>
      <c r="H2349" s="73"/>
    </row>
    <row r="2350" spans="2:14" x14ac:dyDescent="0.2">
      <c r="B2350" s="22" t="str">
        <f xml:space="preserve"> HYPERLINK("#'目次'!B24", "[18]")</f>
        <v>[18]</v>
      </c>
      <c r="C2350" s="17" t="s">
        <v>274</v>
      </c>
      <c r="G2350" s="61"/>
      <c r="H2350" s="73"/>
    </row>
    <row r="2351" spans="2:14" x14ac:dyDescent="0.2">
      <c r="G2351" s="61"/>
      <c r="H2351" s="73"/>
    </row>
    <row r="2352" spans="2:14" x14ac:dyDescent="0.2">
      <c r="G2352" s="61"/>
      <c r="H2352" s="73"/>
    </row>
    <row r="2353" spans="3:13" x14ac:dyDescent="0.2">
      <c r="C2353" s="17" t="s">
        <v>12</v>
      </c>
      <c r="G2353" s="61"/>
      <c r="H2353" s="73"/>
    </row>
    <row r="2354" spans="3:13" ht="36" x14ac:dyDescent="0.2">
      <c r="C2354" s="82"/>
      <c r="D2354" s="83"/>
      <c r="E2354" s="83"/>
      <c r="F2354" s="83"/>
      <c r="G2354" s="55" t="s">
        <v>13</v>
      </c>
      <c r="H2354" s="68"/>
      <c r="I2354" s="20" t="s">
        <v>40</v>
      </c>
      <c r="J2354" s="10" t="s">
        <v>41</v>
      </c>
      <c r="K2354" s="10" t="s">
        <v>42</v>
      </c>
      <c r="L2354" s="10" t="s">
        <v>43</v>
      </c>
      <c r="M2354" s="23" t="s">
        <v>22</v>
      </c>
    </row>
    <row r="2355" spans="3:13" x14ac:dyDescent="0.2">
      <c r="C2355" s="84"/>
      <c r="D2355" s="85"/>
      <c r="E2355" s="85"/>
      <c r="F2355" s="85"/>
      <c r="G2355" s="56"/>
      <c r="H2355" s="69"/>
      <c r="I2355" s="24"/>
      <c r="J2355" s="9"/>
      <c r="K2355" s="9"/>
      <c r="L2355" s="9"/>
      <c r="M2355" s="21"/>
    </row>
    <row r="2356" spans="3:13" x14ac:dyDescent="0.2">
      <c r="C2356" s="28"/>
      <c r="D2356" s="29"/>
      <c r="E2356" s="32" t="s">
        <v>13</v>
      </c>
      <c r="F2356" s="31"/>
      <c r="G2356" s="57">
        <v>2435</v>
      </c>
      <c r="H2356" s="66" t="str">
        <f t="shared" ref="H2356:H2419" si="53">IF(G2356&lt;49,"*"," ")</f>
        <v xml:space="preserve"> </v>
      </c>
      <c r="I2356" s="15">
        <v>14.373716632443999</v>
      </c>
      <c r="J2356" s="15">
        <v>47.104722792608001</v>
      </c>
      <c r="K2356" s="15">
        <v>33.511293634497001</v>
      </c>
      <c r="L2356" s="15">
        <v>3.2032854209449999</v>
      </c>
      <c r="M2356" s="34">
        <v>1.806981519507</v>
      </c>
    </row>
    <row r="2357" spans="3:13" x14ac:dyDescent="0.2">
      <c r="C2357" s="89" t="s">
        <v>16</v>
      </c>
      <c r="D2357" s="86" t="s">
        <v>17</v>
      </c>
      <c r="E2357" s="6" t="s">
        <v>18</v>
      </c>
      <c r="F2357" s="5"/>
      <c r="G2357" s="58">
        <v>344</v>
      </c>
      <c r="H2357" s="70" t="str">
        <f t="shared" si="53"/>
        <v xml:space="preserve"> </v>
      </c>
      <c r="I2357" s="12">
        <v>25</v>
      </c>
      <c r="J2357" s="4">
        <v>43.895348837208999</v>
      </c>
      <c r="K2357" s="4">
        <v>25</v>
      </c>
      <c r="L2357" s="4">
        <v>4.3604651162790002</v>
      </c>
      <c r="M2357" s="13">
        <v>1.744186046512</v>
      </c>
    </row>
    <row r="2358" spans="3:13" x14ac:dyDescent="0.2">
      <c r="C2358" s="90"/>
      <c r="D2358" s="87"/>
      <c r="E2358" s="1" t="s">
        <v>19</v>
      </c>
      <c r="F2358" s="2"/>
      <c r="G2358" s="59">
        <v>1502</v>
      </c>
      <c r="H2358" s="71" t="str">
        <f t="shared" si="53"/>
        <v xml:space="preserve"> </v>
      </c>
      <c r="I2358" s="11">
        <v>14.647137150466</v>
      </c>
      <c r="J2358" s="3">
        <v>50.865512649800003</v>
      </c>
      <c r="K2358" s="3">
        <v>30.492676431425</v>
      </c>
      <c r="L2358" s="3">
        <v>2.796271637816</v>
      </c>
      <c r="M2358" s="8">
        <v>1.1984021304929999</v>
      </c>
    </row>
    <row r="2359" spans="3:13" x14ac:dyDescent="0.2">
      <c r="C2359" s="90"/>
      <c r="D2359" s="87"/>
      <c r="E2359" s="1" t="s">
        <v>20</v>
      </c>
      <c r="F2359" s="2"/>
      <c r="G2359" s="59">
        <v>465</v>
      </c>
      <c r="H2359" s="71" t="str">
        <f t="shared" si="53"/>
        <v xml:space="preserve"> </v>
      </c>
      <c r="I2359" s="11">
        <v>8.1720430107530007</v>
      </c>
      <c r="J2359" s="3">
        <v>43.225806451613003</v>
      </c>
      <c r="K2359" s="3">
        <v>43.440860215054002</v>
      </c>
      <c r="L2359" s="3">
        <v>3.4408602150540002</v>
      </c>
      <c r="M2359" s="8">
        <v>1.7204301075270001</v>
      </c>
    </row>
    <row r="2360" spans="3:13" x14ac:dyDescent="0.2">
      <c r="C2360" s="90"/>
      <c r="D2360" s="87"/>
      <c r="E2360" s="1" t="s">
        <v>21</v>
      </c>
      <c r="F2360" s="2"/>
      <c r="G2360" s="59">
        <v>107</v>
      </c>
      <c r="H2360" s="71" t="str">
        <f t="shared" si="53"/>
        <v xml:space="preserve"> </v>
      </c>
      <c r="I2360" s="11">
        <v>4.6728971962620003</v>
      </c>
      <c r="J2360" s="3">
        <v>26.168224299064999</v>
      </c>
      <c r="K2360" s="3">
        <v>63.551401869159001</v>
      </c>
      <c r="L2360" s="3">
        <v>3.7383177570089998</v>
      </c>
      <c r="M2360" s="8">
        <v>1.869158878505</v>
      </c>
    </row>
    <row r="2361" spans="3:13" x14ac:dyDescent="0.2">
      <c r="C2361" s="90"/>
      <c r="D2361" s="87"/>
      <c r="E2361" s="1" t="s">
        <v>22</v>
      </c>
      <c r="F2361" s="2"/>
      <c r="G2361" s="59">
        <v>17</v>
      </c>
      <c r="H2361" s="71" t="str">
        <f t="shared" si="53"/>
        <v>*</v>
      </c>
      <c r="I2361" s="11">
        <v>5.8823529411760003</v>
      </c>
      <c r="J2361" s="3">
        <v>17.647058823529001</v>
      </c>
      <c r="K2361" s="3">
        <v>11.764705882353001</v>
      </c>
      <c r="L2361" s="3">
        <v>5.8823529411760003</v>
      </c>
      <c r="M2361" s="8">
        <v>58.823529411765001</v>
      </c>
    </row>
    <row r="2362" spans="3:13" x14ac:dyDescent="0.2">
      <c r="C2362" s="91" t="s">
        <v>23</v>
      </c>
      <c r="D2362" s="86" t="s">
        <v>17</v>
      </c>
      <c r="E2362" s="6" t="s">
        <v>24</v>
      </c>
      <c r="F2362" s="5"/>
      <c r="G2362" s="58">
        <v>383</v>
      </c>
      <c r="H2362" s="70" t="str">
        <f t="shared" si="53"/>
        <v xml:space="preserve"> </v>
      </c>
      <c r="I2362" s="12">
        <v>26.109660574412999</v>
      </c>
      <c r="J2362" s="4">
        <v>46.997389033943001</v>
      </c>
      <c r="K2362" s="4">
        <v>21.409921671018001</v>
      </c>
      <c r="L2362" s="4">
        <v>3.9164490861619998</v>
      </c>
      <c r="M2362" s="13">
        <v>1.566579634465</v>
      </c>
    </row>
    <row r="2363" spans="3:13" x14ac:dyDescent="0.2">
      <c r="C2363" s="90"/>
      <c r="D2363" s="87"/>
      <c r="E2363" s="1" t="s">
        <v>25</v>
      </c>
      <c r="F2363" s="2"/>
      <c r="G2363" s="59">
        <v>333</v>
      </c>
      <c r="H2363" s="71" t="str">
        <f t="shared" si="53"/>
        <v xml:space="preserve"> </v>
      </c>
      <c r="I2363" s="11">
        <v>24.324324324323999</v>
      </c>
      <c r="J2363" s="3">
        <v>52.252252252251999</v>
      </c>
      <c r="K2363" s="3">
        <v>18.018018018018001</v>
      </c>
      <c r="L2363" s="3">
        <v>3.0030030030030002</v>
      </c>
      <c r="M2363" s="8">
        <v>2.4024024024020001</v>
      </c>
    </row>
    <row r="2364" spans="3:13" ht="24" x14ac:dyDescent="0.2">
      <c r="C2364" s="90"/>
      <c r="D2364" s="87"/>
      <c r="E2364" s="1" t="s">
        <v>26</v>
      </c>
      <c r="F2364" s="2"/>
      <c r="G2364" s="59">
        <v>464</v>
      </c>
      <c r="H2364" s="71" t="str">
        <f t="shared" si="53"/>
        <v xml:space="preserve"> </v>
      </c>
      <c r="I2364" s="11">
        <v>25.646551724138</v>
      </c>
      <c r="J2364" s="3">
        <v>51.724137931034001</v>
      </c>
      <c r="K2364" s="3">
        <v>18.318965517241001</v>
      </c>
      <c r="L2364" s="3">
        <v>2.3706896551719998</v>
      </c>
      <c r="M2364" s="8">
        <v>1.9396551724140001</v>
      </c>
    </row>
    <row r="2365" spans="3:13" ht="24" x14ac:dyDescent="0.2">
      <c r="C2365" s="90"/>
      <c r="D2365" s="87"/>
      <c r="E2365" s="1" t="s">
        <v>27</v>
      </c>
      <c r="F2365" s="2"/>
      <c r="G2365" s="59">
        <v>163</v>
      </c>
      <c r="H2365" s="71" t="str">
        <f t="shared" si="53"/>
        <v xml:space="preserve"> </v>
      </c>
      <c r="I2365" s="11">
        <v>26.380368098160002</v>
      </c>
      <c r="J2365" s="3">
        <v>54.601226993864998</v>
      </c>
      <c r="K2365" s="3">
        <v>11.656441717790999</v>
      </c>
      <c r="L2365" s="3">
        <v>4.9079754601229997</v>
      </c>
      <c r="M2365" s="8">
        <v>2.4539877300609998</v>
      </c>
    </row>
    <row r="2366" spans="3:13" x14ac:dyDescent="0.2">
      <c r="C2366" s="90"/>
      <c r="D2366" s="87"/>
      <c r="E2366" s="1" t="s">
        <v>28</v>
      </c>
      <c r="F2366" s="2"/>
      <c r="G2366" s="59">
        <v>161</v>
      </c>
      <c r="H2366" s="71" t="str">
        <f t="shared" si="53"/>
        <v xml:space="preserve"> </v>
      </c>
      <c r="I2366" s="11">
        <v>26.708074534161</v>
      </c>
      <c r="J2366" s="3">
        <v>44.720496894409997</v>
      </c>
      <c r="K2366" s="3">
        <v>23.602484472050001</v>
      </c>
      <c r="L2366" s="3">
        <v>3.1055900621119998</v>
      </c>
      <c r="M2366" s="8">
        <v>1.8633540372670001</v>
      </c>
    </row>
    <row r="2367" spans="3:13" x14ac:dyDescent="0.2">
      <c r="C2367" s="90"/>
      <c r="D2367" s="87"/>
      <c r="E2367" s="1" t="s">
        <v>29</v>
      </c>
      <c r="F2367" s="2"/>
      <c r="G2367" s="59">
        <v>1174</v>
      </c>
      <c r="H2367" s="71" t="str">
        <f t="shared" si="53"/>
        <v xml:space="preserve"> </v>
      </c>
      <c r="I2367" s="11">
        <v>18.313458262350998</v>
      </c>
      <c r="J2367" s="3">
        <v>50.851788756387997</v>
      </c>
      <c r="K2367" s="3">
        <v>25.894378194207999</v>
      </c>
      <c r="L2367" s="3">
        <v>3.0664395229979999</v>
      </c>
      <c r="M2367" s="8">
        <v>1.873935264055</v>
      </c>
    </row>
    <row r="2368" spans="3:13" x14ac:dyDescent="0.2">
      <c r="C2368" s="90"/>
      <c r="D2368" s="87"/>
      <c r="E2368" s="1" t="s">
        <v>30</v>
      </c>
      <c r="F2368" s="2"/>
      <c r="G2368" s="59">
        <v>1349</v>
      </c>
      <c r="H2368" s="71" t="str">
        <f t="shared" si="53"/>
        <v xml:space="preserve"> </v>
      </c>
      <c r="I2368" s="11">
        <v>17.494440326168</v>
      </c>
      <c r="J2368" s="3">
        <v>49.147516679021003</v>
      </c>
      <c r="K2368" s="3">
        <v>28.762045959969999</v>
      </c>
      <c r="L2368" s="3">
        <v>3.0392883617490001</v>
      </c>
      <c r="M2368" s="8">
        <v>1.556708673091</v>
      </c>
    </row>
    <row r="2369" spans="3:13" x14ac:dyDescent="0.2">
      <c r="C2369" s="90"/>
      <c r="D2369" s="87"/>
      <c r="E2369" s="1" t="s">
        <v>31</v>
      </c>
      <c r="F2369" s="2"/>
      <c r="G2369" s="59">
        <v>2034</v>
      </c>
      <c r="H2369" s="71" t="str">
        <f t="shared" si="53"/>
        <v xml:space="preserve"> </v>
      </c>
      <c r="I2369" s="11">
        <v>13.569321533923</v>
      </c>
      <c r="J2369" s="3">
        <v>47.935103244837997</v>
      </c>
      <c r="K2369" s="3">
        <v>34.316617502458001</v>
      </c>
      <c r="L2369" s="3">
        <v>2.8515240904620001</v>
      </c>
      <c r="M2369" s="8">
        <v>1.327433628319</v>
      </c>
    </row>
    <row r="2370" spans="3:13" x14ac:dyDescent="0.2">
      <c r="C2370" s="90"/>
      <c r="D2370" s="87"/>
      <c r="E2370" s="1" t="s">
        <v>32</v>
      </c>
      <c r="F2370" s="2"/>
      <c r="G2370" s="59">
        <v>68</v>
      </c>
      <c r="H2370" s="71" t="str">
        <f t="shared" si="53"/>
        <v xml:space="preserve"> </v>
      </c>
      <c r="I2370" s="11">
        <v>10.294117647059</v>
      </c>
      <c r="J2370" s="3">
        <v>27.941176470588001</v>
      </c>
      <c r="K2370" s="3">
        <v>51.470588235294002</v>
      </c>
      <c r="L2370" s="3">
        <v>5.8823529411760003</v>
      </c>
      <c r="M2370" s="8">
        <v>4.4117647058819998</v>
      </c>
    </row>
    <row r="2371" spans="3:13" x14ac:dyDescent="0.2">
      <c r="C2371" s="90"/>
      <c r="D2371" s="87"/>
      <c r="E2371" s="1" t="s">
        <v>22</v>
      </c>
      <c r="F2371" s="2"/>
      <c r="G2371" s="59">
        <v>17</v>
      </c>
      <c r="H2371" s="71" t="str">
        <f t="shared" si="53"/>
        <v>*</v>
      </c>
      <c r="I2371" s="26">
        <v>0</v>
      </c>
      <c r="J2371" s="3">
        <v>11.764705882353001</v>
      </c>
      <c r="K2371" s="3">
        <v>35.294117647058997</v>
      </c>
      <c r="L2371" s="3">
        <v>5.8823529411760003</v>
      </c>
      <c r="M2371" s="8">
        <v>47.058823529412003</v>
      </c>
    </row>
    <row r="2372" spans="3:13" x14ac:dyDescent="0.2">
      <c r="C2372" s="91" t="s">
        <v>33</v>
      </c>
      <c r="D2372" s="86" t="s">
        <v>17</v>
      </c>
      <c r="E2372" s="6" t="s">
        <v>34</v>
      </c>
      <c r="F2372" s="5"/>
      <c r="G2372" s="58">
        <v>120</v>
      </c>
      <c r="H2372" s="70" t="str">
        <f t="shared" si="53"/>
        <v xml:space="preserve"> </v>
      </c>
      <c r="I2372" s="12">
        <v>53.333333333333002</v>
      </c>
      <c r="J2372" s="4">
        <v>30.833333333333002</v>
      </c>
      <c r="K2372" s="4">
        <v>12.5</v>
      </c>
      <c r="L2372" s="4">
        <v>2.5</v>
      </c>
      <c r="M2372" s="13">
        <v>0.83333333333299997</v>
      </c>
    </row>
    <row r="2373" spans="3:13" x14ac:dyDescent="0.2">
      <c r="C2373" s="90"/>
      <c r="D2373" s="87"/>
      <c r="E2373" s="1" t="s">
        <v>35</v>
      </c>
      <c r="F2373" s="2"/>
      <c r="G2373" s="59">
        <v>932</v>
      </c>
      <c r="H2373" s="71" t="str">
        <f t="shared" si="53"/>
        <v xml:space="preserve"> </v>
      </c>
      <c r="I2373" s="11">
        <v>25</v>
      </c>
      <c r="J2373" s="3">
        <v>52.253218884120002</v>
      </c>
      <c r="K2373" s="3">
        <v>18.454935622318001</v>
      </c>
      <c r="L2373" s="3">
        <v>2.4678111587979998</v>
      </c>
      <c r="M2373" s="8">
        <v>1.824034334764</v>
      </c>
    </row>
    <row r="2374" spans="3:13" x14ac:dyDescent="0.2">
      <c r="C2374" s="90"/>
      <c r="D2374" s="87"/>
      <c r="E2374" s="1" t="s">
        <v>36</v>
      </c>
      <c r="F2374" s="2"/>
      <c r="G2374" s="59">
        <v>854</v>
      </c>
      <c r="H2374" s="71" t="str">
        <f t="shared" si="53"/>
        <v xml:space="preserve"> </v>
      </c>
      <c r="I2374" s="11">
        <v>5.5035128805619999</v>
      </c>
      <c r="J2374" s="3">
        <v>58.196721311475002</v>
      </c>
      <c r="K2374" s="3">
        <v>31.381733021077</v>
      </c>
      <c r="L2374" s="3">
        <v>3.7470725995319998</v>
      </c>
      <c r="M2374" s="8">
        <v>1.1709601873540001</v>
      </c>
    </row>
    <row r="2375" spans="3:13" ht="24" x14ac:dyDescent="0.2">
      <c r="C2375" s="90"/>
      <c r="D2375" s="87"/>
      <c r="E2375" s="1" t="s">
        <v>37</v>
      </c>
      <c r="F2375" s="2"/>
      <c r="G2375" s="59">
        <v>356</v>
      </c>
      <c r="H2375" s="71" t="str">
        <f t="shared" si="53"/>
        <v xml:space="preserve"> </v>
      </c>
      <c r="I2375" s="11">
        <v>1.4044943820219999</v>
      </c>
      <c r="J2375" s="3">
        <v>31.179775280899001</v>
      </c>
      <c r="K2375" s="3">
        <v>64.606741573034</v>
      </c>
      <c r="L2375" s="3">
        <v>2.2471910112360001</v>
      </c>
      <c r="M2375" s="8">
        <v>0.56179775280900002</v>
      </c>
    </row>
    <row r="2376" spans="3:13" x14ac:dyDescent="0.2">
      <c r="C2376" s="90"/>
      <c r="D2376" s="87"/>
      <c r="E2376" s="1" t="s">
        <v>38</v>
      </c>
      <c r="F2376" s="2"/>
      <c r="G2376" s="59">
        <v>157</v>
      </c>
      <c r="H2376" s="71" t="str">
        <f t="shared" si="53"/>
        <v xml:space="preserve"> </v>
      </c>
      <c r="I2376" s="11">
        <v>0.63694267515900005</v>
      </c>
      <c r="J2376" s="3">
        <v>8.9171974522290007</v>
      </c>
      <c r="K2376" s="3">
        <v>81.528662420382005</v>
      </c>
      <c r="L2376" s="3">
        <v>7.6433121019110004</v>
      </c>
      <c r="M2376" s="8">
        <v>1.2738853503180001</v>
      </c>
    </row>
    <row r="2377" spans="3:13" x14ac:dyDescent="0.2">
      <c r="C2377" s="90"/>
      <c r="D2377" s="87"/>
      <c r="E2377" s="1" t="s">
        <v>22</v>
      </c>
      <c r="F2377" s="2"/>
      <c r="G2377" s="59">
        <v>16</v>
      </c>
      <c r="H2377" s="71" t="str">
        <f t="shared" si="53"/>
        <v>*</v>
      </c>
      <c r="I2377" s="26">
        <v>0</v>
      </c>
      <c r="J2377" s="3">
        <v>6.25</v>
      </c>
      <c r="K2377" s="3">
        <v>18.75</v>
      </c>
      <c r="L2377" s="7">
        <v>0</v>
      </c>
      <c r="M2377" s="8">
        <v>75</v>
      </c>
    </row>
    <row r="2378" spans="3:13" x14ac:dyDescent="0.2">
      <c r="C2378" s="91" t="s">
        <v>39</v>
      </c>
      <c r="D2378" s="86" t="s">
        <v>17</v>
      </c>
      <c r="E2378" s="6" t="s">
        <v>40</v>
      </c>
      <c r="F2378" s="5"/>
      <c r="G2378" s="58">
        <v>350</v>
      </c>
      <c r="H2378" s="70" t="str">
        <f t="shared" si="53"/>
        <v xml:space="preserve"> </v>
      </c>
      <c r="I2378" s="12">
        <v>100</v>
      </c>
      <c r="J2378" s="25">
        <v>0</v>
      </c>
      <c r="K2378" s="25">
        <v>0</v>
      </c>
      <c r="L2378" s="25">
        <v>0</v>
      </c>
      <c r="M2378" s="33">
        <v>0</v>
      </c>
    </row>
    <row r="2379" spans="3:13" ht="24" x14ac:dyDescent="0.2">
      <c r="C2379" s="90"/>
      <c r="D2379" s="87"/>
      <c r="E2379" s="1" t="s">
        <v>41</v>
      </c>
      <c r="F2379" s="2"/>
      <c r="G2379" s="59">
        <v>1147</v>
      </c>
      <c r="H2379" s="71" t="str">
        <f t="shared" si="53"/>
        <v xml:space="preserve"> </v>
      </c>
      <c r="I2379" s="26">
        <v>0</v>
      </c>
      <c r="J2379" s="3">
        <v>100</v>
      </c>
      <c r="K2379" s="7">
        <v>0</v>
      </c>
      <c r="L2379" s="7">
        <v>0</v>
      </c>
      <c r="M2379" s="14">
        <v>0</v>
      </c>
    </row>
    <row r="2380" spans="3:13" x14ac:dyDescent="0.2">
      <c r="C2380" s="90"/>
      <c r="D2380" s="87"/>
      <c r="E2380" s="1" t="s">
        <v>42</v>
      </c>
      <c r="F2380" s="2"/>
      <c r="G2380" s="59">
        <v>816</v>
      </c>
      <c r="H2380" s="71" t="str">
        <f t="shared" si="53"/>
        <v xml:space="preserve"> </v>
      </c>
      <c r="I2380" s="26">
        <v>0</v>
      </c>
      <c r="J2380" s="7">
        <v>0</v>
      </c>
      <c r="K2380" s="3">
        <v>100</v>
      </c>
      <c r="L2380" s="7">
        <v>0</v>
      </c>
      <c r="M2380" s="14">
        <v>0</v>
      </c>
    </row>
    <row r="2381" spans="3:13" x14ac:dyDescent="0.2">
      <c r="C2381" s="90"/>
      <c r="D2381" s="87"/>
      <c r="E2381" s="1" t="s">
        <v>43</v>
      </c>
      <c r="F2381" s="2"/>
      <c r="G2381" s="59">
        <v>78</v>
      </c>
      <c r="H2381" s="71" t="str">
        <f t="shared" si="53"/>
        <v xml:space="preserve"> </v>
      </c>
      <c r="I2381" s="26">
        <v>0</v>
      </c>
      <c r="J2381" s="7">
        <v>0</v>
      </c>
      <c r="K2381" s="7">
        <v>0</v>
      </c>
      <c r="L2381" s="3">
        <v>100</v>
      </c>
      <c r="M2381" s="14">
        <v>0</v>
      </c>
    </row>
    <row r="2382" spans="3:13" x14ac:dyDescent="0.2">
      <c r="C2382" s="90"/>
      <c r="D2382" s="87"/>
      <c r="E2382" s="1" t="s">
        <v>22</v>
      </c>
      <c r="F2382" s="2"/>
      <c r="G2382" s="59">
        <v>44</v>
      </c>
      <c r="H2382" s="71" t="str">
        <f t="shared" si="53"/>
        <v>*</v>
      </c>
      <c r="I2382" s="26">
        <v>0</v>
      </c>
      <c r="J2382" s="7">
        <v>0</v>
      </c>
      <c r="K2382" s="7">
        <v>0</v>
      </c>
      <c r="L2382" s="7">
        <v>0</v>
      </c>
      <c r="M2382" s="8">
        <v>100</v>
      </c>
    </row>
    <row r="2383" spans="3:13" x14ac:dyDescent="0.2">
      <c r="C2383" s="91" t="s">
        <v>44</v>
      </c>
      <c r="D2383" s="86" t="s">
        <v>17</v>
      </c>
      <c r="E2383" s="6" t="s">
        <v>45</v>
      </c>
      <c r="F2383" s="5"/>
      <c r="G2383" s="58">
        <v>1358</v>
      </c>
      <c r="H2383" s="70" t="str">
        <f t="shared" si="53"/>
        <v xml:space="preserve"> </v>
      </c>
      <c r="I2383" s="12">
        <v>19.366715758468001</v>
      </c>
      <c r="J2383" s="4">
        <v>50.368188512518003</v>
      </c>
      <c r="K2383" s="4">
        <v>26.435935198822001</v>
      </c>
      <c r="L2383" s="4">
        <v>2.0618556701030002</v>
      </c>
      <c r="M2383" s="13">
        <v>1.7673048600879999</v>
      </c>
    </row>
    <row r="2384" spans="3:13" x14ac:dyDescent="0.2">
      <c r="C2384" s="90"/>
      <c r="D2384" s="87"/>
      <c r="E2384" s="1" t="s">
        <v>46</v>
      </c>
      <c r="F2384" s="2"/>
      <c r="G2384" s="59">
        <v>735</v>
      </c>
      <c r="H2384" s="71" t="str">
        <f t="shared" si="53"/>
        <v xml:space="preserve"> </v>
      </c>
      <c r="I2384" s="11">
        <v>9.2517006802720001</v>
      </c>
      <c r="J2384" s="3">
        <v>47.346938775509997</v>
      </c>
      <c r="K2384" s="3">
        <v>37.551020408162998</v>
      </c>
      <c r="L2384" s="3">
        <v>4.2176870748299997</v>
      </c>
      <c r="M2384" s="8">
        <v>1.632653061224</v>
      </c>
    </row>
    <row r="2385" spans="3:13" x14ac:dyDescent="0.2">
      <c r="C2385" s="90"/>
      <c r="D2385" s="87"/>
      <c r="E2385" s="1" t="s">
        <v>47</v>
      </c>
      <c r="F2385" s="2"/>
      <c r="G2385" s="59">
        <v>177</v>
      </c>
      <c r="H2385" s="71" t="str">
        <f t="shared" si="53"/>
        <v xml:space="preserve"> </v>
      </c>
      <c r="I2385" s="11">
        <v>5.0847457627120001</v>
      </c>
      <c r="J2385" s="3">
        <v>41.807909604519999</v>
      </c>
      <c r="K2385" s="3">
        <v>48.022598870056001</v>
      </c>
      <c r="L2385" s="3">
        <v>2.8248587570620001</v>
      </c>
      <c r="M2385" s="8">
        <v>2.25988700565</v>
      </c>
    </row>
    <row r="2386" spans="3:13" x14ac:dyDescent="0.2">
      <c r="C2386" s="90"/>
      <c r="D2386" s="87"/>
      <c r="E2386" s="1" t="s">
        <v>48</v>
      </c>
      <c r="F2386" s="2"/>
      <c r="G2386" s="59">
        <v>128</v>
      </c>
      <c r="H2386" s="71" t="str">
        <f t="shared" si="53"/>
        <v xml:space="preserve"> </v>
      </c>
      <c r="I2386" s="11">
        <v>4.6875</v>
      </c>
      <c r="J2386" s="3">
        <v>23.4375</v>
      </c>
      <c r="K2386" s="3">
        <v>60.15625</v>
      </c>
      <c r="L2386" s="3">
        <v>10.15625</v>
      </c>
      <c r="M2386" s="8">
        <v>1.5625</v>
      </c>
    </row>
    <row r="2387" spans="3:13" x14ac:dyDescent="0.2">
      <c r="C2387" s="90"/>
      <c r="D2387" s="87"/>
      <c r="E2387" s="1" t="s">
        <v>22</v>
      </c>
      <c r="F2387" s="2"/>
      <c r="G2387" s="59">
        <v>37</v>
      </c>
      <c r="H2387" s="71" t="str">
        <f t="shared" si="53"/>
        <v>*</v>
      </c>
      <c r="I2387" s="11">
        <v>10.810810810811001</v>
      </c>
      <c r="J2387" s="3">
        <v>29.72972972973</v>
      </c>
      <c r="K2387" s="3">
        <v>51.351351351350999</v>
      </c>
      <c r="L2387" s="3">
        <v>2.7027027027030002</v>
      </c>
      <c r="M2387" s="8">
        <v>5.4054054054050003</v>
      </c>
    </row>
    <row r="2388" spans="3:13" ht="24" x14ac:dyDescent="0.2">
      <c r="C2388" s="91" t="s">
        <v>49</v>
      </c>
      <c r="D2388" s="86" t="s">
        <v>17</v>
      </c>
      <c r="E2388" s="6" t="s">
        <v>50</v>
      </c>
      <c r="F2388" s="5"/>
      <c r="G2388" s="58">
        <v>141</v>
      </c>
      <c r="H2388" s="70" t="str">
        <f t="shared" si="53"/>
        <v xml:space="preserve"> </v>
      </c>
      <c r="I2388" s="12">
        <v>27.659574468085001</v>
      </c>
      <c r="J2388" s="4">
        <v>46.099290780141999</v>
      </c>
      <c r="K2388" s="4">
        <v>21.276595744681</v>
      </c>
      <c r="L2388" s="4">
        <v>2.8368794326239999</v>
      </c>
      <c r="M2388" s="13">
        <v>2.1276595744679998</v>
      </c>
    </row>
    <row r="2389" spans="3:13" ht="36" x14ac:dyDescent="0.2">
      <c r="C2389" s="90"/>
      <c r="D2389" s="87"/>
      <c r="E2389" s="1" t="s">
        <v>51</v>
      </c>
      <c r="F2389" s="2"/>
      <c r="G2389" s="59">
        <v>349</v>
      </c>
      <c r="H2389" s="71" t="str">
        <f t="shared" si="53"/>
        <v xml:space="preserve"> </v>
      </c>
      <c r="I2389" s="11">
        <v>17.765042979943001</v>
      </c>
      <c r="J2389" s="3">
        <v>57.879656160457998</v>
      </c>
      <c r="K2389" s="3">
        <v>23.209169054440999</v>
      </c>
      <c r="L2389" s="3">
        <v>1.1461318051580001</v>
      </c>
      <c r="M2389" s="14">
        <v>0</v>
      </c>
    </row>
    <row r="2390" spans="3:13" ht="48" x14ac:dyDescent="0.2">
      <c r="C2390" s="90"/>
      <c r="D2390" s="87"/>
      <c r="E2390" s="1" t="s">
        <v>52</v>
      </c>
      <c r="F2390" s="2"/>
      <c r="G2390" s="59">
        <v>1860</v>
      </c>
      <c r="H2390" s="71" t="str">
        <f t="shared" si="53"/>
        <v xml:space="preserve"> </v>
      </c>
      <c r="I2390" s="11">
        <v>16.720430107527001</v>
      </c>
      <c r="J2390" s="3">
        <v>51.559139784945998</v>
      </c>
      <c r="K2390" s="3">
        <v>28.118279569892</v>
      </c>
      <c r="L2390" s="3">
        <v>2.0430107526880001</v>
      </c>
      <c r="M2390" s="8">
        <v>1.559139784946</v>
      </c>
    </row>
    <row r="2391" spans="3:13" ht="24" x14ac:dyDescent="0.2">
      <c r="C2391" s="90"/>
      <c r="D2391" s="87"/>
      <c r="E2391" s="1" t="s">
        <v>53</v>
      </c>
      <c r="F2391" s="2"/>
      <c r="G2391" s="59">
        <v>719</v>
      </c>
      <c r="H2391" s="71" t="str">
        <f t="shared" si="53"/>
        <v xml:space="preserve"> </v>
      </c>
      <c r="I2391" s="11">
        <v>16.550764951321</v>
      </c>
      <c r="J2391" s="3">
        <v>55.354659248956999</v>
      </c>
      <c r="K2391" s="3">
        <v>26.842837273992</v>
      </c>
      <c r="L2391" s="3">
        <v>0.695410292072</v>
      </c>
      <c r="M2391" s="8">
        <v>0.55632823365799999</v>
      </c>
    </row>
    <row r="2392" spans="3:13" ht="48" x14ac:dyDescent="0.2">
      <c r="C2392" s="90"/>
      <c r="D2392" s="87"/>
      <c r="E2392" s="1" t="s">
        <v>54</v>
      </c>
      <c r="F2392" s="2"/>
      <c r="G2392" s="59">
        <v>404</v>
      </c>
      <c r="H2392" s="71" t="str">
        <f t="shared" si="53"/>
        <v xml:space="preserve"> </v>
      </c>
      <c r="I2392" s="11">
        <v>17.821782178218001</v>
      </c>
      <c r="J2392" s="3">
        <v>53.465346534653001</v>
      </c>
      <c r="K2392" s="3">
        <v>26.732673267327002</v>
      </c>
      <c r="L2392" s="3">
        <v>1.237623762376</v>
      </c>
      <c r="M2392" s="8">
        <v>0.74257425742600003</v>
      </c>
    </row>
    <row r="2393" spans="3:13" ht="36" x14ac:dyDescent="0.2">
      <c r="C2393" s="90"/>
      <c r="D2393" s="87"/>
      <c r="E2393" s="1" t="s">
        <v>55</v>
      </c>
      <c r="F2393" s="2"/>
      <c r="G2393" s="59">
        <v>41</v>
      </c>
      <c r="H2393" s="71" t="str">
        <f t="shared" si="53"/>
        <v>*</v>
      </c>
      <c r="I2393" s="11">
        <v>19.512195121950999</v>
      </c>
      <c r="J2393" s="3">
        <v>46.341463414633999</v>
      </c>
      <c r="K2393" s="3">
        <v>31.707317073171001</v>
      </c>
      <c r="L2393" s="3">
        <v>2.4390243902440001</v>
      </c>
      <c r="M2393" s="14">
        <v>0</v>
      </c>
    </row>
    <row r="2394" spans="3:13" ht="36" x14ac:dyDescent="0.2">
      <c r="C2394" s="90"/>
      <c r="D2394" s="87"/>
      <c r="E2394" s="1" t="s">
        <v>56</v>
      </c>
      <c r="F2394" s="2"/>
      <c r="G2394" s="59">
        <v>168</v>
      </c>
      <c r="H2394" s="71" t="str">
        <f t="shared" si="53"/>
        <v xml:space="preserve"> </v>
      </c>
      <c r="I2394" s="11">
        <v>15.47619047619</v>
      </c>
      <c r="J2394" s="3">
        <v>55.357142857143003</v>
      </c>
      <c r="K2394" s="3">
        <v>28.571428571428999</v>
      </c>
      <c r="L2394" s="7">
        <v>0</v>
      </c>
      <c r="M2394" s="8">
        <v>0.59523809523799998</v>
      </c>
    </row>
    <row r="2395" spans="3:13" ht="36" x14ac:dyDescent="0.2">
      <c r="C2395" s="90"/>
      <c r="D2395" s="87"/>
      <c r="E2395" s="1" t="s">
        <v>57</v>
      </c>
      <c r="F2395" s="2"/>
      <c r="G2395" s="59">
        <v>146</v>
      </c>
      <c r="H2395" s="71" t="str">
        <f t="shared" si="53"/>
        <v xml:space="preserve"> </v>
      </c>
      <c r="I2395" s="11">
        <v>15.753424657534</v>
      </c>
      <c r="J2395" s="3">
        <v>57.534246575342003</v>
      </c>
      <c r="K2395" s="3">
        <v>23.287671232876999</v>
      </c>
      <c r="L2395" s="3">
        <v>2.054794520548</v>
      </c>
      <c r="M2395" s="8">
        <v>1.369863013699</v>
      </c>
    </row>
    <row r="2396" spans="3:13" x14ac:dyDescent="0.2">
      <c r="C2396" s="90"/>
      <c r="D2396" s="87"/>
      <c r="E2396" s="1" t="s">
        <v>58</v>
      </c>
      <c r="F2396" s="2"/>
      <c r="G2396" s="59">
        <v>364</v>
      </c>
      <c r="H2396" s="71" t="str">
        <f t="shared" si="53"/>
        <v xml:space="preserve"> </v>
      </c>
      <c r="I2396" s="11">
        <v>6.0439560439560003</v>
      </c>
      <c r="J2396" s="3">
        <v>31.043956043956001</v>
      </c>
      <c r="K2396" s="3">
        <v>51.923076923076998</v>
      </c>
      <c r="L2396" s="3">
        <v>7.967032967033</v>
      </c>
      <c r="M2396" s="8">
        <v>3.0219780219780001</v>
      </c>
    </row>
    <row r="2397" spans="3:13" x14ac:dyDescent="0.2">
      <c r="C2397" s="90"/>
      <c r="D2397" s="87"/>
      <c r="E2397" s="1" t="s">
        <v>22</v>
      </c>
      <c r="F2397" s="2"/>
      <c r="G2397" s="59">
        <v>134</v>
      </c>
      <c r="H2397" s="71" t="str">
        <f t="shared" si="53"/>
        <v xml:space="preserve"> </v>
      </c>
      <c r="I2397" s="11">
        <v>8.9552238805969999</v>
      </c>
      <c r="J2397" s="3">
        <v>32.089552238806</v>
      </c>
      <c r="K2397" s="3">
        <v>47.761194029850998</v>
      </c>
      <c r="L2397" s="3">
        <v>8.2089552238810004</v>
      </c>
      <c r="M2397" s="8">
        <v>2.985074626866</v>
      </c>
    </row>
    <row r="2398" spans="3:13" ht="24" x14ac:dyDescent="0.2">
      <c r="C2398" s="90"/>
      <c r="D2398" s="87"/>
      <c r="E2398" s="1" t="s">
        <v>59</v>
      </c>
      <c r="F2398" s="2"/>
      <c r="G2398" s="59">
        <v>1920</v>
      </c>
      <c r="H2398" s="71" t="str">
        <f t="shared" si="53"/>
        <v xml:space="preserve"> </v>
      </c>
      <c r="I2398" s="11">
        <v>16.40625</v>
      </c>
      <c r="J2398" s="3">
        <v>51.197916666666998</v>
      </c>
      <c r="K2398" s="3">
        <v>28.90625</v>
      </c>
      <c r="L2398" s="3">
        <v>1.979166666667</v>
      </c>
      <c r="M2398" s="8">
        <v>1.510416666667</v>
      </c>
    </row>
    <row r="2399" spans="3:13" ht="24" x14ac:dyDescent="0.2">
      <c r="C2399" s="90"/>
      <c r="D2399" s="87"/>
      <c r="E2399" s="1" t="s">
        <v>60</v>
      </c>
      <c r="F2399" s="2"/>
      <c r="G2399" s="59">
        <v>479</v>
      </c>
      <c r="H2399" s="71" t="str">
        <f t="shared" si="53"/>
        <v xml:space="preserve"> </v>
      </c>
      <c r="I2399" s="11">
        <v>17.536534446764001</v>
      </c>
      <c r="J2399" s="3">
        <v>53.235908141962</v>
      </c>
      <c r="K2399" s="3">
        <v>27.557411273486</v>
      </c>
      <c r="L2399" s="3">
        <v>1.043841336117</v>
      </c>
      <c r="M2399" s="8">
        <v>0.62630480167000002</v>
      </c>
    </row>
    <row r="2400" spans="3:13" ht="24" x14ac:dyDescent="0.2">
      <c r="C2400" s="91" t="s">
        <v>61</v>
      </c>
      <c r="D2400" s="86" t="s">
        <v>17</v>
      </c>
      <c r="E2400" s="6" t="s">
        <v>62</v>
      </c>
      <c r="F2400" s="5"/>
      <c r="G2400" s="58">
        <v>354</v>
      </c>
      <c r="H2400" s="70" t="str">
        <f t="shared" si="53"/>
        <v xml:space="preserve"> </v>
      </c>
      <c r="I2400" s="12">
        <v>20.903954802259999</v>
      </c>
      <c r="J2400" s="4">
        <v>49.717514124293999</v>
      </c>
      <c r="K2400" s="4">
        <v>24.011299435028</v>
      </c>
      <c r="L2400" s="4">
        <v>2.8248587570620001</v>
      </c>
      <c r="M2400" s="13">
        <v>2.542372881356</v>
      </c>
    </row>
    <row r="2401" spans="3:13" ht="24" x14ac:dyDescent="0.2">
      <c r="C2401" s="90"/>
      <c r="D2401" s="87"/>
      <c r="E2401" s="1" t="s">
        <v>63</v>
      </c>
      <c r="F2401" s="2"/>
      <c r="G2401" s="59">
        <v>645</v>
      </c>
      <c r="H2401" s="71" t="str">
        <f t="shared" si="53"/>
        <v xml:space="preserve"> </v>
      </c>
      <c r="I2401" s="11">
        <v>22.170542635659</v>
      </c>
      <c r="J2401" s="3">
        <v>50.077519379845</v>
      </c>
      <c r="K2401" s="3">
        <v>23.410852713177999</v>
      </c>
      <c r="L2401" s="3">
        <v>2.945736434109</v>
      </c>
      <c r="M2401" s="8">
        <v>1.3953488372089999</v>
      </c>
    </row>
    <row r="2402" spans="3:13" ht="36" x14ac:dyDescent="0.2">
      <c r="C2402" s="90"/>
      <c r="D2402" s="87"/>
      <c r="E2402" s="1" t="s">
        <v>64</v>
      </c>
      <c r="F2402" s="2"/>
      <c r="G2402" s="59">
        <v>166</v>
      </c>
      <c r="H2402" s="71" t="str">
        <f t="shared" si="53"/>
        <v xml:space="preserve"> </v>
      </c>
      <c r="I2402" s="11">
        <v>19.879518072288999</v>
      </c>
      <c r="J2402" s="3">
        <v>57.228915662650998</v>
      </c>
      <c r="K2402" s="3">
        <v>19.879518072288999</v>
      </c>
      <c r="L2402" s="3">
        <v>0.60240963855399998</v>
      </c>
      <c r="M2402" s="8">
        <v>2.409638554217</v>
      </c>
    </row>
    <row r="2403" spans="3:13" ht="36" x14ac:dyDescent="0.2">
      <c r="C2403" s="90"/>
      <c r="D2403" s="87"/>
      <c r="E2403" s="1" t="s">
        <v>65</v>
      </c>
      <c r="F2403" s="2"/>
      <c r="G2403" s="59">
        <v>110</v>
      </c>
      <c r="H2403" s="71" t="str">
        <f t="shared" si="53"/>
        <v xml:space="preserve"> </v>
      </c>
      <c r="I2403" s="11">
        <v>27.272727272727</v>
      </c>
      <c r="J2403" s="3">
        <v>55.454545454544999</v>
      </c>
      <c r="K2403" s="3">
        <v>15.454545454545</v>
      </c>
      <c r="L2403" s="3">
        <v>1.818181818182</v>
      </c>
      <c r="M2403" s="14">
        <v>0</v>
      </c>
    </row>
    <row r="2404" spans="3:13" ht="36" x14ac:dyDescent="0.2">
      <c r="C2404" s="90"/>
      <c r="D2404" s="87"/>
      <c r="E2404" s="1" t="s">
        <v>66</v>
      </c>
      <c r="F2404" s="2"/>
      <c r="G2404" s="59">
        <v>239</v>
      </c>
      <c r="H2404" s="71" t="str">
        <f t="shared" si="53"/>
        <v xml:space="preserve"> </v>
      </c>
      <c r="I2404" s="11">
        <v>21.757322175732</v>
      </c>
      <c r="J2404" s="3">
        <v>54.811715481172001</v>
      </c>
      <c r="K2404" s="3">
        <v>22.175732217573</v>
      </c>
      <c r="L2404" s="3">
        <v>1.2552301255230001</v>
      </c>
      <c r="M2404" s="14">
        <v>0</v>
      </c>
    </row>
    <row r="2405" spans="3:13" ht="24" x14ac:dyDescent="0.2">
      <c r="C2405" s="90"/>
      <c r="D2405" s="87"/>
      <c r="E2405" s="1" t="s">
        <v>67</v>
      </c>
      <c r="F2405" s="2"/>
      <c r="G2405" s="59">
        <v>143</v>
      </c>
      <c r="H2405" s="71" t="str">
        <f t="shared" si="53"/>
        <v xml:space="preserve"> </v>
      </c>
      <c r="I2405" s="11">
        <v>25.874125874126001</v>
      </c>
      <c r="J2405" s="3">
        <v>54.545454545455001</v>
      </c>
      <c r="K2405" s="3">
        <v>17.482517482517</v>
      </c>
      <c r="L2405" s="3">
        <v>2.0979020979020002</v>
      </c>
      <c r="M2405" s="14">
        <v>0</v>
      </c>
    </row>
    <row r="2406" spans="3:13" ht="24" x14ac:dyDescent="0.2">
      <c r="C2406" s="90"/>
      <c r="D2406" s="87"/>
      <c r="E2406" s="1" t="s">
        <v>68</v>
      </c>
      <c r="F2406" s="2"/>
      <c r="G2406" s="59">
        <v>56</v>
      </c>
      <c r="H2406" s="71" t="str">
        <f t="shared" si="53"/>
        <v xml:space="preserve"> </v>
      </c>
      <c r="I2406" s="11">
        <v>23.214285714286</v>
      </c>
      <c r="J2406" s="3">
        <v>51.785714285714</v>
      </c>
      <c r="K2406" s="3">
        <v>21.428571428571001</v>
      </c>
      <c r="L2406" s="3">
        <v>3.5714285714290002</v>
      </c>
      <c r="M2406" s="14">
        <v>0</v>
      </c>
    </row>
    <row r="2407" spans="3:13" ht="24" x14ac:dyDescent="0.2">
      <c r="C2407" s="90"/>
      <c r="D2407" s="87"/>
      <c r="E2407" s="1" t="s">
        <v>69</v>
      </c>
      <c r="F2407" s="2"/>
      <c r="G2407" s="59">
        <v>51</v>
      </c>
      <c r="H2407" s="71" t="str">
        <f t="shared" si="53"/>
        <v xml:space="preserve"> </v>
      </c>
      <c r="I2407" s="11">
        <v>17.647058823529001</v>
      </c>
      <c r="J2407" s="3">
        <v>50.980392156862997</v>
      </c>
      <c r="K2407" s="3">
        <v>29.411764705882</v>
      </c>
      <c r="L2407" s="3">
        <v>1.9607843137250001</v>
      </c>
      <c r="M2407" s="14">
        <v>0</v>
      </c>
    </row>
    <row r="2408" spans="3:13" ht="24" x14ac:dyDescent="0.2">
      <c r="C2408" s="90"/>
      <c r="D2408" s="87"/>
      <c r="E2408" s="1" t="s">
        <v>70</v>
      </c>
      <c r="F2408" s="2"/>
      <c r="G2408" s="59">
        <v>312</v>
      </c>
      <c r="H2408" s="71" t="str">
        <f t="shared" si="53"/>
        <v xml:space="preserve"> </v>
      </c>
      <c r="I2408" s="11">
        <v>21.153846153846001</v>
      </c>
      <c r="J2408" s="3">
        <v>57.692307692307999</v>
      </c>
      <c r="K2408" s="3">
        <v>18.589743589744</v>
      </c>
      <c r="L2408" s="3">
        <v>1.6025641025640001</v>
      </c>
      <c r="M2408" s="8">
        <v>0.96153846153800004</v>
      </c>
    </row>
    <row r="2409" spans="3:13" x14ac:dyDescent="0.2">
      <c r="C2409" s="90"/>
      <c r="D2409" s="87"/>
      <c r="E2409" s="1" t="s">
        <v>32</v>
      </c>
      <c r="F2409" s="2"/>
      <c r="G2409" s="59">
        <v>51</v>
      </c>
      <c r="H2409" s="71" t="str">
        <f t="shared" si="53"/>
        <v xml:space="preserve"> </v>
      </c>
      <c r="I2409" s="11">
        <v>13.725490196078001</v>
      </c>
      <c r="J2409" s="3">
        <v>45.098039215686001</v>
      </c>
      <c r="K2409" s="3">
        <v>37.254901960783997</v>
      </c>
      <c r="L2409" s="7">
        <v>0</v>
      </c>
      <c r="M2409" s="8">
        <v>3.9215686274510002</v>
      </c>
    </row>
    <row r="2410" spans="3:13" ht="24" x14ac:dyDescent="0.2">
      <c r="C2410" s="90"/>
      <c r="D2410" s="87"/>
      <c r="E2410" s="1" t="s">
        <v>71</v>
      </c>
      <c r="F2410" s="2"/>
      <c r="G2410" s="59">
        <v>1237</v>
      </c>
      <c r="H2410" s="71" t="str">
        <f t="shared" si="53"/>
        <v xml:space="preserve"> </v>
      </c>
      <c r="I2410" s="11">
        <v>18.431689571543998</v>
      </c>
      <c r="J2410" s="3">
        <v>52.061438965237997</v>
      </c>
      <c r="K2410" s="3">
        <v>25.70735650768</v>
      </c>
      <c r="L2410" s="3">
        <v>2.3443815683100002</v>
      </c>
      <c r="M2410" s="8">
        <v>1.455133387227</v>
      </c>
    </row>
    <row r="2411" spans="3:13" ht="24" x14ac:dyDescent="0.2">
      <c r="C2411" s="90"/>
      <c r="D2411" s="87"/>
      <c r="E2411" s="1" t="s">
        <v>72</v>
      </c>
      <c r="F2411" s="2"/>
      <c r="G2411" s="59">
        <v>1015</v>
      </c>
      <c r="H2411" s="71" t="str">
        <f t="shared" si="53"/>
        <v xml:space="preserve"> </v>
      </c>
      <c r="I2411" s="11">
        <v>9.5566502463050007</v>
      </c>
      <c r="J2411" s="3">
        <v>42.167487684728997</v>
      </c>
      <c r="K2411" s="3">
        <v>42.463054187192</v>
      </c>
      <c r="L2411" s="3">
        <v>4.2364532019699999</v>
      </c>
      <c r="M2411" s="8">
        <v>1.5763546798029999</v>
      </c>
    </row>
    <row r="2412" spans="3:13" x14ac:dyDescent="0.2">
      <c r="C2412" s="90"/>
      <c r="D2412" s="87"/>
      <c r="E2412" s="1" t="s">
        <v>22</v>
      </c>
      <c r="F2412" s="2"/>
      <c r="G2412" s="59">
        <v>183</v>
      </c>
      <c r="H2412" s="71" t="str">
        <f t="shared" si="53"/>
        <v xml:space="preserve"> </v>
      </c>
      <c r="I2412" s="11">
        <v>13.661202185792</v>
      </c>
      <c r="J2412" s="3">
        <v>40.983606557377001</v>
      </c>
      <c r="K2412" s="3">
        <v>36.612021857922997</v>
      </c>
      <c r="L2412" s="3">
        <v>3.2786885245900002</v>
      </c>
      <c r="M2412" s="8">
        <v>5.4644808743170001</v>
      </c>
    </row>
    <row r="2413" spans="3:13" x14ac:dyDescent="0.2">
      <c r="C2413" s="91" t="s">
        <v>73</v>
      </c>
      <c r="D2413" s="86" t="s">
        <v>17</v>
      </c>
      <c r="E2413" s="6" t="s">
        <v>74</v>
      </c>
      <c r="F2413" s="5"/>
      <c r="G2413" s="58">
        <v>247</v>
      </c>
      <c r="H2413" s="70" t="str">
        <f t="shared" si="53"/>
        <v xml:space="preserve"> </v>
      </c>
      <c r="I2413" s="12">
        <v>20.647773279351998</v>
      </c>
      <c r="J2413" s="4">
        <v>49.797570850202</v>
      </c>
      <c r="K2413" s="4">
        <v>24.291497975708999</v>
      </c>
      <c r="L2413" s="4">
        <v>2.834008097166</v>
      </c>
      <c r="M2413" s="13">
        <v>2.4291497975710001</v>
      </c>
    </row>
    <row r="2414" spans="3:13" x14ac:dyDescent="0.2">
      <c r="C2414" s="90"/>
      <c r="D2414" s="87"/>
      <c r="E2414" s="1" t="s">
        <v>75</v>
      </c>
      <c r="F2414" s="2"/>
      <c r="G2414" s="59">
        <v>531</v>
      </c>
      <c r="H2414" s="71" t="str">
        <f t="shared" si="53"/>
        <v xml:space="preserve"> </v>
      </c>
      <c r="I2414" s="11">
        <v>17.325800376648001</v>
      </c>
      <c r="J2414" s="3">
        <v>54.613935969868002</v>
      </c>
      <c r="K2414" s="3">
        <v>24.482109227872002</v>
      </c>
      <c r="L2414" s="3">
        <v>2.4482109227870001</v>
      </c>
      <c r="M2414" s="8">
        <v>1.129943502825</v>
      </c>
    </row>
    <row r="2415" spans="3:13" x14ac:dyDescent="0.2">
      <c r="C2415" s="90"/>
      <c r="D2415" s="87"/>
      <c r="E2415" s="1" t="s">
        <v>76</v>
      </c>
      <c r="F2415" s="2"/>
      <c r="G2415" s="59">
        <v>58</v>
      </c>
      <c r="H2415" s="71" t="str">
        <f t="shared" si="53"/>
        <v xml:space="preserve"> </v>
      </c>
      <c r="I2415" s="11">
        <v>25.862068965517</v>
      </c>
      <c r="J2415" s="3">
        <v>44.827586206897003</v>
      </c>
      <c r="K2415" s="3">
        <v>24.137931034483</v>
      </c>
      <c r="L2415" s="3">
        <v>3.4482758620689999</v>
      </c>
      <c r="M2415" s="8">
        <v>1.7241379310339999</v>
      </c>
    </row>
    <row r="2416" spans="3:13" x14ac:dyDescent="0.2">
      <c r="C2416" s="90"/>
      <c r="D2416" s="87"/>
      <c r="E2416" s="1" t="s">
        <v>77</v>
      </c>
      <c r="F2416" s="2"/>
      <c r="G2416" s="59">
        <v>400</v>
      </c>
      <c r="H2416" s="71" t="str">
        <f t="shared" si="53"/>
        <v xml:space="preserve"> </v>
      </c>
      <c r="I2416" s="11">
        <v>22</v>
      </c>
      <c r="J2416" s="3">
        <v>50.5</v>
      </c>
      <c r="K2416" s="3">
        <v>22</v>
      </c>
      <c r="L2416" s="3">
        <v>3</v>
      </c>
      <c r="M2416" s="8">
        <v>2.5</v>
      </c>
    </row>
    <row r="2417" spans="3:13" ht="24" x14ac:dyDescent="0.2">
      <c r="C2417" s="90"/>
      <c r="D2417" s="87"/>
      <c r="E2417" s="1" t="s">
        <v>78</v>
      </c>
      <c r="F2417" s="2"/>
      <c r="G2417" s="59">
        <v>422</v>
      </c>
      <c r="H2417" s="71" t="str">
        <f t="shared" si="53"/>
        <v xml:space="preserve"> </v>
      </c>
      <c r="I2417" s="11">
        <v>23.696682464455002</v>
      </c>
      <c r="J2417" s="3">
        <v>48.104265402844</v>
      </c>
      <c r="K2417" s="3">
        <v>23.9336492891</v>
      </c>
      <c r="L2417" s="3">
        <v>3.3175355450240001</v>
      </c>
      <c r="M2417" s="8">
        <v>0.94786729857800001</v>
      </c>
    </row>
    <row r="2418" spans="3:13" ht="24" x14ac:dyDescent="0.2">
      <c r="C2418" s="90"/>
      <c r="D2418" s="87"/>
      <c r="E2418" s="1" t="s">
        <v>79</v>
      </c>
      <c r="F2418" s="2"/>
      <c r="G2418" s="59">
        <v>102</v>
      </c>
      <c r="H2418" s="71" t="str">
        <f t="shared" si="53"/>
        <v xml:space="preserve"> </v>
      </c>
      <c r="I2418" s="11">
        <v>22.549019607843</v>
      </c>
      <c r="J2418" s="3">
        <v>54.901960784313999</v>
      </c>
      <c r="K2418" s="3">
        <v>19.607843137254999</v>
      </c>
      <c r="L2418" s="3">
        <v>0.98039215686299996</v>
      </c>
      <c r="M2418" s="8">
        <v>1.9607843137250001</v>
      </c>
    </row>
    <row r="2419" spans="3:13" ht="24" x14ac:dyDescent="0.2">
      <c r="C2419" s="90"/>
      <c r="D2419" s="87"/>
      <c r="E2419" s="1" t="s">
        <v>80</v>
      </c>
      <c r="F2419" s="2"/>
      <c r="G2419" s="59">
        <v>44</v>
      </c>
      <c r="H2419" s="71" t="str">
        <f t="shared" si="53"/>
        <v>*</v>
      </c>
      <c r="I2419" s="11">
        <v>22.727272727273</v>
      </c>
      <c r="J2419" s="3">
        <v>56.818181818181998</v>
      </c>
      <c r="K2419" s="3">
        <v>18.181818181817999</v>
      </c>
      <c r="L2419" s="3">
        <v>2.2727272727269998</v>
      </c>
      <c r="M2419" s="14">
        <v>0</v>
      </c>
    </row>
    <row r="2420" spans="3:13" ht="24" x14ac:dyDescent="0.2">
      <c r="C2420" s="90"/>
      <c r="D2420" s="87"/>
      <c r="E2420" s="1" t="s">
        <v>81</v>
      </c>
      <c r="F2420" s="2"/>
      <c r="G2420" s="59">
        <v>99</v>
      </c>
      <c r="H2420" s="71" t="str">
        <f t="shared" ref="H2420:H2483" si="54">IF(G2420&lt;49,"*"," ")</f>
        <v xml:space="preserve"> </v>
      </c>
      <c r="I2420" s="11">
        <v>18.181818181817999</v>
      </c>
      <c r="J2420" s="3">
        <v>48.484848484848001</v>
      </c>
      <c r="K2420" s="3">
        <v>27.272727272727</v>
      </c>
      <c r="L2420" s="3">
        <v>3.0303030303030001</v>
      </c>
      <c r="M2420" s="8">
        <v>3.0303030303030001</v>
      </c>
    </row>
    <row r="2421" spans="3:13" ht="24" x14ac:dyDescent="0.2">
      <c r="C2421" s="90"/>
      <c r="D2421" s="87"/>
      <c r="E2421" s="1" t="s">
        <v>82</v>
      </c>
      <c r="F2421" s="2"/>
      <c r="G2421" s="59">
        <v>128</v>
      </c>
      <c r="H2421" s="71" t="str">
        <f t="shared" si="54"/>
        <v xml:space="preserve"> </v>
      </c>
      <c r="I2421" s="11">
        <v>28.125</v>
      </c>
      <c r="J2421" s="3">
        <v>58.59375</v>
      </c>
      <c r="K2421" s="3">
        <v>11.71875</v>
      </c>
      <c r="L2421" s="7">
        <v>0</v>
      </c>
      <c r="M2421" s="8">
        <v>1.5625</v>
      </c>
    </row>
    <row r="2422" spans="3:13" x14ac:dyDescent="0.2">
      <c r="C2422" s="90"/>
      <c r="D2422" s="87"/>
      <c r="E2422" s="1" t="s">
        <v>83</v>
      </c>
      <c r="F2422" s="2"/>
      <c r="G2422" s="59">
        <v>47</v>
      </c>
      <c r="H2422" s="71" t="str">
        <f t="shared" si="54"/>
        <v>*</v>
      </c>
      <c r="I2422" s="11">
        <v>17.021276595745</v>
      </c>
      <c r="J2422" s="3">
        <v>57.446808510638</v>
      </c>
      <c r="K2422" s="3">
        <v>23.404255319149001</v>
      </c>
      <c r="L2422" s="7">
        <v>0</v>
      </c>
      <c r="M2422" s="8">
        <v>2.1276595744679998</v>
      </c>
    </row>
    <row r="2423" spans="3:13" ht="24" x14ac:dyDescent="0.2">
      <c r="C2423" s="90"/>
      <c r="D2423" s="87"/>
      <c r="E2423" s="1" t="s">
        <v>84</v>
      </c>
      <c r="F2423" s="2"/>
      <c r="G2423" s="59">
        <v>151</v>
      </c>
      <c r="H2423" s="71" t="str">
        <f t="shared" si="54"/>
        <v xml:space="preserve"> </v>
      </c>
      <c r="I2423" s="11">
        <v>39.072847682118997</v>
      </c>
      <c r="J2423" s="3">
        <v>54.966887417218999</v>
      </c>
      <c r="K2423" s="3">
        <v>5.9602649006619997</v>
      </c>
      <c r="L2423" s="7">
        <v>0</v>
      </c>
      <c r="M2423" s="14">
        <v>0</v>
      </c>
    </row>
    <row r="2424" spans="3:13" ht="24" x14ac:dyDescent="0.2">
      <c r="C2424" s="90"/>
      <c r="D2424" s="87"/>
      <c r="E2424" s="1" t="s">
        <v>85</v>
      </c>
      <c r="F2424" s="2"/>
      <c r="G2424" s="59">
        <v>60</v>
      </c>
      <c r="H2424" s="71" t="str">
        <f t="shared" si="54"/>
        <v xml:space="preserve"> </v>
      </c>
      <c r="I2424" s="11">
        <v>10</v>
      </c>
      <c r="J2424" s="3">
        <v>60</v>
      </c>
      <c r="K2424" s="3">
        <v>25</v>
      </c>
      <c r="L2424" s="3">
        <v>1.666666666667</v>
      </c>
      <c r="M2424" s="8">
        <v>3.333333333333</v>
      </c>
    </row>
    <row r="2425" spans="3:13" x14ac:dyDescent="0.2">
      <c r="C2425" s="90"/>
      <c r="D2425" s="87"/>
      <c r="E2425" s="1" t="s">
        <v>32</v>
      </c>
      <c r="F2425" s="2"/>
      <c r="G2425" s="59">
        <v>49</v>
      </c>
      <c r="H2425" s="71" t="s">
        <v>673</v>
      </c>
      <c r="I2425" s="11">
        <v>16.326530612245001</v>
      </c>
      <c r="J2425" s="3">
        <v>40.816326530612002</v>
      </c>
      <c r="K2425" s="3">
        <v>36.734693877551003</v>
      </c>
      <c r="L2425" s="3">
        <v>2.040816326531</v>
      </c>
      <c r="M2425" s="8">
        <v>4.0816326530609999</v>
      </c>
    </row>
    <row r="2426" spans="3:13" ht="24" x14ac:dyDescent="0.2">
      <c r="C2426" s="90"/>
      <c r="D2426" s="87"/>
      <c r="E2426" s="1" t="s">
        <v>86</v>
      </c>
      <c r="F2426" s="2"/>
      <c r="G2426" s="59">
        <v>1336</v>
      </c>
      <c r="H2426" s="71" t="str">
        <f t="shared" si="54"/>
        <v xml:space="preserve"> </v>
      </c>
      <c r="I2426" s="11">
        <v>18.413173652695001</v>
      </c>
      <c r="J2426" s="3">
        <v>51.047904191617</v>
      </c>
      <c r="K2426" s="3">
        <v>26.571856287425</v>
      </c>
      <c r="L2426" s="3">
        <v>2.3952095808379998</v>
      </c>
      <c r="M2426" s="8">
        <v>1.5718562874249999</v>
      </c>
    </row>
    <row r="2427" spans="3:13" ht="24" x14ac:dyDescent="0.2">
      <c r="C2427" s="90"/>
      <c r="D2427" s="87"/>
      <c r="E2427" s="1" t="s">
        <v>87</v>
      </c>
      <c r="F2427" s="2"/>
      <c r="G2427" s="59">
        <v>311</v>
      </c>
      <c r="H2427" s="71" t="str">
        <f t="shared" si="54"/>
        <v xml:space="preserve"> </v>
      </c>
      <c r="I2427" s="11">
        <v>10.289389067524001</v>
      </c>
      <c r="J2427" s="3">
        <v>54.340836012861999</v>
      </c>
      <c r="K2427" s="3">
        <v>31.832797427652999</v>
      </c>
      <c r="L2427" s="3">
        <v>2.8938906752409999</v>
      </c>
      <c r="M2427" s="8">
        <v>0.64308681672000001</v>
      </c>
    </row>
    <row r="2428" spans="3:13" ht="24" x14ac:dyDescent="0.2">
      <c r="C2428" s="90"/>
      <c r="D2428" s="87"/>
      <c r="E2428" s="1" t="s">
        <v>88</v>
      </c>
      <c r="F2428" s="2"/>
      <c r="G2428" s="59">
        <v>620</v>
      </c>
      <c r="H2428" s="71" t="str">
        <f t="shared" si="54"/>
        <v xml:space="preserve"> </v>
      </c>
      <c r="I2428" s="11">
        <v>8.3870967741939992</v>
      </c>
      <c r="J2428" s="3">
        <v>36.774193548386997</v>
      </c>
      <c r="K2428" s="3">
        <v>48.387096774193999</v>
      </c>
      <c r="L2428" s="3">
        <v>5</v>
      </c>
      <c r="M2428" s="8">
        <v>1.4516129032259999</v>
      </c>
    </row>
    <row r="2429" spans="3:13" x14ac:dyDescent="0.2">
      <c r="C2429" s="90"/>
      <c r="D2429" s="87"/>
      <c r="E2429" s="1" t="s">
        <v>22</v>
      </c>
      <c r="F2429" s="2"/>
      <c r="G2429" s="59">
        <v>168</v>
      </c>
      <c r="H2429" s="71" t="str">
        <f t="shared" si="54"/>
        <v xml:space="preserve"> </v>
      </c>
      <c r="I2429" s="11">
        <v>11.904761904761999</v>
      </c>
      <c r="J2429" s="3">
        <v>40.476190476189998</v>
      </c>
      <c r="K2429" s="3">
        <v>36.904761904761997</v>
      </c>
      <c r="L2429" s="3">
        <v>3.5714285714290002</v>
      </c>
      <c r="M2429" s="8">
        <v>7.1428571428570002</v>
      </c>
    </row>
    <row r="2430" spans="3:13" ht="24" x14ac:dyDescent="0.2">
      <c r="C2430" s="91" t="s">
        <v>89</v>
      </c>
      <c r="D2430" s="86" t="s">
        <v>17</v>
      </c>
      <c r="E2430" s="6" t="s">
        <v>90</v>
      </c>
      <c r="F2430" s="5"/>
      <c r="G2430" s="58">
        <v>166</v>
      </c>
      <c r="H2430" s="70" t="str">
        <f t="shared" si="54"/>
        <v xml:space="preserve"> </v>
      </c>
      <c r="I2430" s="12">
        <v>23.493975903614</v>
      </c>
      <c r="J2430" s="4">
        <v>50.602409638554001</v>
      </c>
      <c r="K2430" s="4">
        <v>22.289156626505999</v>
      </c>
      <c r="L2430" s="4">
        <v>2.409638554217</v>
      </c>
      <c r="M2430" s="13">
        <v>1.204819277108</v>
      </c>
    </row>
    <row r="2431" spans="3:13" ht="48" x14ac:dyDescent="0.2">
      <c r="C2431" s="90"/>
      <c r="D2431" s="87"/>
      <c r="E2431" s="1" t="s">
        <v>91</v>
      </c>
      <c r="F2431" s="2"/>
      <c r="G2431" s="59">
        <v>97</v>
      </c>
      <c r="H2431" s="71" t="str">
        <f t="shared" si="54"/>
        <v xml:space="preserve"> </v>
      </c>
      <c r="I2431" s="11">
        <v>24.742268041237001</v>
      </c>
      <c r="J2431" s="3">
        <v>56.701030927834999</v>
      </c>
      <c r="K2431" s="3">
        <v>14.432989690722</v>
      </c>
      <c r="L2431" s="3">
        <v>1.0309278350519999</v>
      </c>
      <c r="M2431" s="8">
        <v>3.0927835051549999</v>
      </c>
    </row>
    <row r="2432" spans="3:13" ht="36" x14ac:dyDescent="0.2">
      <c r="C2432" s="90"/>
      <c r="D2432" s="87"/>
      <c r="E2432" s="1" t="s">
        <v>92</v>
      </c>
      <c r="F2432" s="2"/>
      <c r="G2432" s="59">
        <v>88</v>
      </c>
      <c r="H2432" s="71" t="str">
        <f t="shared" si="54"/>
        <v xml:space="preserve"> </v>
      </c>
      <c r="I2432" s="11">
        <v>22.727272727273</v>
      </c>
      <c r="J2432" s="3">
        <v>60.227272727272997</v>
      </c>
      <c r="K2432" s="3">
        <v>14.772727272727</v>
      </c>
      <c r="L2432" s="3">
        <v>2.2727272727269998</v>
      </c>
      <c r="M2432" s="14">
        <v>0</v>
      </c>
    </row>
    <row r="2433" spans="3:13" ht="48" x14ac:dyDescent="0.2">
      <c r="C2433" s="90"/>
      <c r="D2433" s="87"/>
      <c r="E2433" s="1" t="s">
        <v>93</v>
      </c>
      <c r="F2433" s="2"/>
      <c r="G2433" s="59">
        <v>157</v>
      </c>
      <c r="H2433" s="71" t="str">
        <f t="shared" si="54"/>
        <v xml:space="preserve"> </v>
      </c>
      <c r="I2433" s="11">
        <v>19.745222929935998</v>
      </c>
      <c r="J2433" s="3">
        <v>47.770700636942998</v>
      </c>
      <c r="K2433" s="3">
        <v>27.388535031846999</v>
      </c>
      <c r="L2433" s="3">
        <v>1.2738853503180001</v>
      </c>
      <c r="M2433" s="8">
        <v>3.8216560509550002</v>
      </c>
    </row>
    <row r="2434" spans="3:13" x14ac:dyDescent="0.2">
      <c r="C2434" s="90"/>
      <c r="D2434" s="87"/>
      <c r="E2434" s="1" t="s">
        <v>94</v>
      </c>
      <c r="F2434" s="2"/>
      <c r="G2434" s="59">
        <v>9</v>
      </c>
      <c r="H2434" s="71" t="str">
        <f t="shared" si="54"/>
        <v>*</v>
      </c>
      <c r="I2434" s="11">
        <v>33.333333333333002</v>
      </c>
      <c r="J2434" s="3">
        <v>11.111111111111001</v>
      </c>
      <c r="K2434" s="3">
        <v>55.555555555555998</v>
      </c>
      <c r="L2434" s="7">
        <v>0</v>
      </c>
      <c r="M2434" s="14">
        <v>0</v>
      </c>
    </row>
    <row r="2435" spans="3:13" x14ac:dyDescent="0.2">
      <c r="C2435" s="90"/>
      <c r="D2435" s="87"/>
      <c r="E2435" s="1" t="s">
        <v>95</v>
      </c>
      <c r="F2435" s="2"/>
      <c r="G2435" s="59">
        <v>5</v>
      </c>
      <c r="H2435" s="71" t="str">
        <f t="shared" si="54"/>
        <v>*</v>
      </c>
      <c r="I2435" s="11">
        <v>40</v>
      </c>
      <c r="J2435" s="3">
        <v>20</v>
      </c>
      <c r="K2435" s="3">
        <v>40</v>
      </c>
      <c r="L2435" s="7">
        <v>0</v>
      </c>
      <c r="M2435" s="14">
        <v>0</v>
      </c>
    </row>
    <row r="2436" spans="3:13" x14ac:dyDescent="0.2">
      <c r="C2436" s="90"/>
      <c r="D2436" s="87"/>
      <c r="E2436" s="1" t="s">
        <v>32</v>
      </c>
      <c r="F2436" s="2"/>
      <c r="G2436" s="59">
        <v>41</v>
      </c>
      <c r="H2436" s="71" t="str">
        <f t="shared" si="54"/>
        <v>*</v>
      </c>
      <c r="I2436" s="11">
        <v>14.634146341463</v>
      </c>
      <c r="J2436" s="3">
        <v>48.780487804878</v>
      </c>
      <c r="K2436" s="3">
        <v>31.707317073171001</v>
      </c>
      <c r="L2436" s="3">
        <v>4.8780487804880002</v>
      </c>
      <c r="M2436" s="14">
        <v>0</v>
      </c>
    </row>
    <row r="2437" spans="3:13" ht="24" x14ac:dyDescent="0.2">
      <c r="C2437" s="90"/>
      <c r="D2437" s="87"/>
      <c r="E2437" s="1" t="s">
        <v>96</v>
      </c>
      <c r="F2437" s="2"/>
      <c r="G2437" s="59">
        <v>455</v>
      </c>
      <c r="H2437" s="71" t="str">
        <f t="shared" si="54"/>
        <v xml:space="preserve"> </v>
      </c>
      <c r="I2437" s="11">
        <v>21.318681318681001</v>
      </c>
      <c r="J2437" s="3">
        <v>50.769230769231001</v>
      </c>
      <c r="K2437" s="3">
        <v>23.736263736264</v>
      </c>
      <c r="L2437" s="3">
        <v>1.9780219780220001</v>
      </c>
      <c r="M2437" s="8">
        <v>2.1978021978019999</v>
      </c>
    </row>
    <row r="2438" spans="3:13" ht="24" x14ac:dyDescent="0.2">
      <c r="C2438" s="90"/>
      <c r="D2438" s="87"/>
      <c r="E2438" s="1" t="s">
        <v>87</v>
      </c>
      <c r="F2438" s="2"/>
      <c r="G2438" s="59">
        <v>623</v>
      </c>
      <c r="H2438" s="71" t="str">
        <f t="shared" si="54"/>
        <v xml:space="preserve"> </v>
      </c>
      <c r="I2438" s="11">
        <v>15.890850722311001</v>
      </c>
      <c r="J2438" s="3">
        <v>54.895666131620999</v>
      </c>
      <c r="K2438" s="3">
        <v>26.163723916533002</v>
      </c>
      <c r="L2438" s="3">
        <v>1.926163723917</v>
      </c>
      <c r="M2438" s="8">
        <v>1.123595505618</v>
      </c>
    </row>
    <row r="2439" spans="3:13" ht="24" x14ac:dyDescent="0.2">
      <c r="C2439" s="90"/>
      <c r="D2439" s="87"/>
      <c r="E2439" s="1" t="s">
        <v>88</v>
      </c>
      <c r="F2439" s="2"/>
      <c r="G2439" s="59">
        <v>1112</v>
      </c>
      <c r="H2439" s="71" t="str">
        <f t="shared" si="54"/>
        <v xml:space="preserve"> </v>
      </c>
      <c r="I2439" s="11">
        <v>9.802158273381</v>
      </c>
      <c r="J2439" s="3">
        <v>42.176258992805998</v>
      </c>
      <c r="K2439" s="3">
        <v>42.266187050360003</v>
      </c>
      <c r="L2439" s="3">
        <v>4.6762589928059999</v>
      </c>
      <c r="M2439" s="8">
        <v>1.0791366906469999</v>
      </c>
    </row>
    <row r="2440" spans="3:13" x14ac:dyDescent="0.2">
      <c r="C2440" s="90"/>
      <c r="D2440" s="87"/>
      <c r="E2440" s="1" t="s">
        <v>22</v>
      </c>
      <c r="F2440" s="2"/>
      <c r="G2440" s="59">
        <v>245</v>
      </c>
      <c r="H2440" s="71" t="str">
        <f t="shared" si="54"/>
        <v xml:space="preserve"> </v>
      </c>
      <c r="I2440" s="11">
        <v>18.367346938775999</v>
      </c>
      <c r="J2440" s="3">
        <v>42.857142857143003</v>
      </c>
      <c r="K2440" s="3">
        <v>30.612244897958998</v>
      </c>
      <c r="L2440" s="3">
        <v>2.040816326531</v>
      </c>
      <c r="M2440" s="8">
        <v>6.1224489795919999</v>
      </c>
    </row>
    <row r="2441" spans="3:13" x14ac:dyDescent="0.2">
      <c r="C2441" s="91" t="s">
        <v>97</v>
      </c>
      <c r="D2441" s="86" t="s">
        <v>17</v>
      </c>
      <c r="E2441" s="6" t="s">
        <v>98</v>
      </c>
      <c r="F2441" s="5"/>
      <c r="G2441" s="58">
        <v>83</v>
      </c>
      <c r="H2441" s="70" t="str">
        <f t="shared" si="54"/>
        <v xml:space="preserve"> </v>
      </c>
      <c r="I2441" s="12">
        <v>42.168674698795002</v>
      </c>
      <c r="J2441" s="4">
        <v>39.759036144577998</v>
      </c>
      <c r="K2441" s="4">
        <v>14.457831325300999</v>
      </c>
      <c r="L2441" s="25">
        <v>0</v>
      </c>
      <c r="M2441" s="13">
        <v>3.6144578313250002</v>
      </c>
    </row>
    <row r="2442" spans="3:13" x14ac:dyDescent="0.2">
      <c r="C2442" s="90"/>
      <c r="D2442" s="87"/>
      <c r="E2442" s="1" t="s">
        <v>99</v>
      </c>
      <c r="F2442" s="2"/>
      <c r="G2442" s="59">
        <v>401</v>
      </c>
      <c r="H2442" s="71" t="str">
        <f t="shared" si="54"/>
        <v xml:space="preserve"> </v>
      </c>
      <c r="I2442" s="11">
        <v>24.189526184539002</v>
      </c>
      <c r="J2442" s="3">
        <v>56.857855361596002</v>
      </c>
      <c r="K2442" s="3">
        <v>14.962593516208999</v>
      </c>
      <c r="L2442" s="3">
        <v>2.743142144638</v>
      </c>
      <c r="M2442" s="8">
        <v>1.2468827930169999</v>
      </c>
    </row>
    <row r="2443" spans="3:13" x14ac:dyDescent="0.2">
      <c r="C2443" s="90"/>
      <c r="D2443" s="87"/>
      <c r="E2443" s="1" t="s">
        <v>100</v>
      </c>
      <c r="F2443" s="2"/>
      <c r="G2443" s="59">
        <v>686</v>
      </c>
      <c r="H2443" s="71" t="str">
        <f t="shared" si="54"/>
        <v xml:space="preserve"> </v>
      </c>
      <c r="I2443" s="11">
        <v>13.702623906706</v>
      </c>
      <c r="J2443" s="3">
        <v>52.623906705539</v>
      </c>
      <c r="K2443" s="3">
        <v>29.883381924198002</v>
      </c>
      <c r="L2443" s="3">
        <v>2.040816326531</v>
      </c>
      <c r="M2443" s="8">
        <v>1.7492711370259999</v>
      </c>
    </row>
    <row r="2444" spans="3:13" x14ac:dyDescent="0.2">
      <c r="C2444" s="90"/>
      <c r="D2444" s="87"/>
      <c r="E2444" s="1" t="s">
        <v>101</v>
      </c>
      <c r="F2444" s="2"/>
      <c r="G2444" s="59">
        <v>1118</v>
      </c>
      <c r="H2444" s="71" t="str">
        <f t="shared" si="54"/>
        <v xml:space="preserve"> </v>
      </c>
      <c r="I2444" s="11">
        <v>9.2128801431130007</v>
      </c>
      <c r="J2444" s="3">
        <v>41.144901610018003</v>
      </c>
      <c r="K2444" s="3">
        <v>43.649373881932</v>
      </c>
      <c r="L2444" s="3">
        <v>4.4722719141320004</v>
      </c>
      <c r="M2444" s="8">
        <v>1.520572450805</v>
      </c>
    </row>
    <row r="2445" spans="3:13" x14ac:dyDescent="0.2">
      <c r="C2445" s="90"/>
      <c r="D2445" s="87"/>
      <c r="E2445" s="1" t="s">
        <v>22</v>
      </c>
      <c r="F2445" s="2"/>
      <c r="G2445" s="59">
        <v>147</v>
      </c>
      <c r="H2445" s="71" t="str">
        <f t="shared" si="54"/>
        <v xml:space="preserve"> </v>
      </c>
      <c r="I2445" s="11">
        <v>14.285714285714</v>
      </c>
      <c r="J2445" s="3">
        <v>44.217687074830003</v>
      </c>
      <c r="K2445" s="3">
        <v>34.693877551020002</v>
      </c>
      <c r="L2445" s="3">
        <v>2.040816326531</v>
      </c>
      <c r="M2445" s="8">
        <v>4.7619047619049999</v>
      </c>
    </row>
    <row r="2446" spans="3:13" x14ac:dyDescent="0.2">
      <c r="C2446" s="91" t="s">
        <v>102</v>
      </c>
      <c r="D2446" s="86" t="s">
        <v>17</v>
      </c>
      <c r="E2446" s="6" t="s">
        <v>103</v>
      </c>
      <c r="F2446" s="5"/>
      <c r="G2446" s="58">
        <v>562</v>
      </c>
      <c r="H2446" s="70" t="str">
        <f t="shared" si="54"/>
        <v xml:space="preserve"> </v>
      </c>
      <c r="I2446" s="12">
        <v>26.334519572954001</v>
      </c>
      <c r="J2446" s="4">
        <v>46.263345195729997</v>
      </c>
      <c r="K2446" s="4">
        <v>23.665480427045999</v>
      </c>
      <c r="L2446" s="4">
        <v>2.1352313167260002</v>
      </c>
      <c r="M2446" s="13">
        <v>1.6014234875440001</v>
      </c>
    </row>
    <row r="2447" spans="3:13" x14ac:dyDescent="0.2">
      <c r="C2447" s="90"/>
      <c r="D2447" s="87"/>
      <c r="E2447" s="1" t="s">
        <v>104</v>
      </c>
      <c r="F2447" s="2"/>
      <c r="G2447" s="59">
        <v>1221</v>
      </c>
      <c r="H2447" s="71" t="str">
        <f t="shared" si="54"/>
        <v xml:space="preserve"> </v>
      </c>
      <c r="I2447" s="11">
        <v>12.940212940213</v>
      </c>
      <c r="J2447" s="3">
        <v>53.398853398852999</v>
      </c>
      <c r="K2447" s="3">
        <v>29.484029484029001</v>
      </c>
      <c r="L2447" s="3">
        <v>3.1122031122029998</v>
      </c>
      <c r="M2447" s="8">
        <v>1.064701064701</v>
      </c>
    </row>
    <row r="2448" spans="3:13" x14ac:dyDescent="0.2">
      <c r="C2448" s="90"/>
      <c r="D2448" s="87"/>
      <c r="E2448" s="1" t="s">
        <v>105</v>
      </c>
      <c r="F2448" s="2"/>
      <c r="G2448" s="59">
        <v>430</v>
      </c>
      <c r="H2448" s="71" t="str">
        <f t="shared" si="54"/>
        <v xml:space="preserve"> </v>
      </c>
      <c r="I2448" s="11">
        <v>4.6511627906979998</v>
      </c>
      <c r="J2448" s="3">
        <v>37.674418604651002</v>
      </c>
      <c r="K2448" s="3">
        <v>49.534883720929997</v>
      </c>
      <c r="L2448" s="3">
        <v>4.6511627906979998</v>
      </c>
      <c r="M2448" s="8">
        <v>3.488372093023</v>
      </c>
    </row>
    <row r="2449" spans="3:13" x14ac:dyDescent="0.2">
      <c r="C2449" s="90"/>
      <c r="D2449" s="87"/>
      <c r="E2449" s="1" t="s">
        <v>106</v>
      </c>
      <c r="F2449" s="2"/>
      <c r="G2449" s="59">
        <v>63</v>
      </c>
      <c r="H2449" s="71" t="str">
        <f t="shared" si="54"/>
        <v xml:space="preserve"> </v>
      </c>
      <c r="I2449" s="11">
        <v>3.1746031746029999</v>
      </c>
      <c r="J2449" s="3">
        <v>14.285714285714</v>
      </c>
      <c r="K2449" s="3">
        <v>76.190476190476005</v>
      </c>
      <c r="L2449" s="3">
        <v>6.3492063492059998</v>
      </c>
      <c r="M2449" s="14">
        <v>0</v>
      </c>
    </row>
    <row r="2450" spans="3:13" x14ac:dyDescent="0.2">
      <c r="C2450" s="90"/>
      <c r="D2450" s="87"/>
      <c r="E2450" s="1" t="s">
        <v>22</v>
      </c>
      <c r="F2450" s="2"/>
      <c r="G2450" s="59">
        <v>159</v>
      </c>
      <c r="H2450" s="71" t="str">
        <f t="shared" si="54"/>
        <v xml:space="preserve"> </v>
      </c>
      <c r="I2450" s="11">
        <v>13.836477987421</v>
      </c>
      <c r="J2450" s="3">
        <v>40.251572327044002</v>
      </c>
      <c r="K2450" s="3">
        <v>38.993710691823999</v>
      </c>
      <c r="L2450" s="3">
        <v>2.5157232704400001</v>
      </c>
      <c r="M2450" s="8">
        <v>4.4025157232699996</v>
      </c>
    </row>
    <row r="2451" spans="3:13" x14ac:dyDescent="0.2">
      <c r="C2451" s="90"/>
      <c r="D2451" s="87"/>
      <c r="E2451" s="1" t="s">
        <v>107</v>
      </c>
      <c r="F2451" s="2"/>
      <c r="G2451" s="59">
        <v>1783</v>
      </c>
      <c r="H2451" s="71" t="str">
        <f t="shared" si="54"/>
        <v xml:space="preserve"> </v>
      </c>
      <c r="I2451" s="11">
        <v>17.162086371284001</v>
      </c>
      <c r="J2451" s="3">
        <v>51.149747616376999</v>
      </c>
      <c r="K2451" s="3">
        <v>27.650028042624999</v>
      </c>
      <c r="L2451" s="3">
        <v>2.804262478968</v>
      </c>
      <c r="M2451" s="8">
        <v>1.2338754907459999</v>
      </c>
    </row>
    <row r="2452" spans="3:13" x14ac:dyDescent="0.2">
      <c r="C2452" s="90"/>
      <c r="D2452" s="87"/>
      <c r="E2452" s="1" t="s">
        <v>108</v>
      </c>
      <c r="F2452" s="2"/>
      <c r="G2452" s="59">
        <v>493</v>
      </c>
      <c r="H2452" s="71" t="str">
        <f t="shared" si="54"/>
        <v xml:space="preserve"> </v>
      </c>
      <c r="I2452" s="11">
        <v>4.4624746450300004</v>
      </c>
      <c r="J2452" s="3">
        <v>34.685598377281998</v>
      </c>
      <c r="K2452" s="3">
        <v>52.941176470587997</v>
      </c>
      <c r="L2452" s="3">
        <v>4.8681541582149999</v>
      </c>
      <c r="M2452" s="8">
        <v>3.042596348884</v>
      </c>
    </row>
    <row r="2453" spans="3:13" x14ac:dyDescent="0.2">
      <c r="C2453" s="91" t="s">
        <v>109</v>
      </c>
      <c r="D2453" s="86" t="s">
        <v>17</v>
      </c>
      <c r="E2453" s="6" t="s">
        <v>110</v>
      </c>
      <c r="F2453" s="5"/>
      <c r="G2453" s="58">
        <v>551</v>
      </c>
      <c r="H2453" s="70" t="str">
        <f t="shared" si="54"/>
        <v xml:space="preserve"> </v>
      </c>
      <c r="I2453" s="12">
        <v>20.508166969146998</v>
      </c>
      <c r="J2453" s="4">
        <v>56.805807622505</v>
      </c>
      <c r="K2453" s="4">
        <v>20.326678765880001</v>
      </c>
      <c r="L2453" s="4">
        <v>1.451905626134</v>
      </c>
      <c r="M2453" s="13">
        <v>0.90744101633399998</v>
      </c>
    </row>
    <row r="2454" spans="3:13" ht="24" x14ac:dyDescent="0.2">
      <c r="C2454" s="90"/>
      <c r="D2454" s="87"/>
      <c r="E2454" s="1" t="s">
        <v>111</v>
      </c>
      <c r="F2454" s="2"/>
      <c r="G2454" s="59">
        <v>298</v>
      </c>
      <c r="H2454" s="71" t="str">
        <f t="shared" si="54"/>
        <v xml:space="preserve"> </v>
      </c>
      <c r="I2454" s="11">
        <v>20.134228187919</v>
      </c>
      <c r="J2454" s="3">
        <v>54.697986577180998</v>
      </c>
      <c r="K2454" s="3">
        <v>22.818791946308998</v>
      </c>
      <c r="L2454" s="3">
        <v>1.342281879195</v>
      </c>
      <c r="M2454" s="8">
        <v>1.0067114093959999</v>
      </c>
    </row>
    <row r="2455" spans="3:13" ht="24" x14ac:dyDescent="0.2">
      <c r="C2455" s="90"/>
      <c r="D2455" s="87"/>
      <c r="E2455" s="1" t="s">
        <v>112</v>
      </c>
      <c r="F2455" s="2"/>
      <c r="G2455" s="59">
        <v>954</v>
      </c>
      <c r="H2455" s="71" t="str">
        <f t="shared" si="54"/>
        <v xml:space="preserve"> </v>
      </c>
      <c r="I2455" s="11">
        <v>19.811320754716998</v>
      </c>
      <c r="J2455" s="3">
        <v>51.467505241090002</v>
      </c>
      <c r="K2455" s="3">
        <v>25.262054507338</v>
      </c>
      <c r="L2455" s="3">
        <v>2.410901467505</v>
      </c>
      <c r="M2455" s="8">
        <v>1.0482180293500001</v>
      </c>
    </row>
    <row r="2456" spans="3:13" x14ac:dyDescent="0.2">
      <c r="C2456" s="90"/>
      <c r="D2456" s="87"/>
      <c r="E2456" s="1" t="s">
        <v>113</v>
      </c>
      <c r="F2456" s="2"/>
      <c r="G2456" s="59">
        <v>616</v>
      </c>
      <c r="H2456" s="71" t="str">
        <f t="shared" si="54"/>
        <v xml:space="preserve"> </v>
      </c>
      <c r="I2456" s="11">
        <v>16.720779220779001</v>
      </c>
      <c r="J2456" s="3">
        <v>54.545454545455001</v>
      </c>
      <c r="K2456" s="3">
        <v>25.162337662338</v>
      </c>
      <c r="L2456" s="3">
        <v>2.2727272727269998</v>
      </c>
      <c r="M2456" s="8">
        <v>1.298701298701</v>
      </c>
    </row>
    <row r="2457" spans="3:13" x14ac:dyDescent="0.2">
      <c r="C2457" s="90"/>
      <c r="D2457" s="87"/>
      <c r="E2457" s="1" t="s">
        <v>114</v>
      </c>
      <c r="F2457" s="2"/>
      <c r="G2457" s="59">
        <v>986</v>
      </c>
      <c r="H2457" s="71" t="str">
        <f t="shared" si="54"/>
        <v xml:space="preserve"> </v>
      </c>
      <c r="I2457" s="11">
        <v>18.052738336714</v>
      </c>
      <c r="J2457" s="3">
        <v>49.898580121704001</v>
      </c>
      <c r="K2457" s="3">
        <v>26.876267748478998</v>
      </c>
      <c r="L2457" s="3">
        <v>3.4482758620689999</v>
      </c>
      <c r="M2457" s="8">
        <v>1.7241379310339999</v>
      </c>
    </row>
    <row r="2458" spans="3:13" ht="24" x14ac:dyDescent="0.2">
      <c r="C2458" s="90"/>
      <c r="D2458" s="87"/>
      <c r="E2458" s="1" t="s">
        <v>115</v>
      </c>
      <c r="F2458" s="2"/>
      <c r="G2458" s="59">
        <v>938</v>
      </c>
      <c r="H2458" s="71" t="str">
        <f t="shared" si="54"/>
        <v xml:space="preserve"> </v>
      </c>
      <c r="I2458" s="11">
        <v>24.09381663113</v>
      </c>
      <c r="J2458" s="3">
        <v>54.371002132195997</v>
      </c>
      <c r="K2458" s="3">
        <v>18.230277185500999</v>
      </c>
      <c r="L2458" s="3">
        <v>2.238805970149</v>
      </c>
      <c r="M2458" s="8">
        <v>1.0660980810230001</v>
      </c>
    </row>
    <row r="2459" spans="3:13" ht="24" x14ac:dyDescent="0.2">
      <c r="C2459" s="90"/>
      <c r="D2459" s="87"/>
      <c r="E2459" s="1" t="s">
        <v>116</v>
      </c>
      <c r="F2459" s="2"/>
      <c r="G2459" s="59">
        <v>771</v>
      </c>
      <c r="H2459" s="71" t="str">
        <f t="shared" si="54"/>
        <v xml:space="preserve"> </v>
      </c>
      <c r="I2459" s="11">
        <v>16.861219195850001</v>
      </c>
      <c r="J2459" s="3">
        <v>47.600518806743999</v>
      </c>
      <c r="K2459" s="3">
        <v>30.998702983139001</v>
      </c>
      <c r="L2459" s="3">
        <v>3.2425421530479999</v>
      </c>
      <c r="M2459" s="8">
        <v>1.2970168612190001</v>
      </c>
    </row>
    <row r="2460" spans="3:13" ht="24" x14ac:dyDescent="0.2">
      <c r="C2460" s="90"/>
      <c r="D2460" s="87"/>
      <c r="E2460" s="1" t="s">
        <v>117</v>
      </c>
      <c r="F2460" s="2"/>
      <c r="G2460" s="59">
        <v>223</v>
      </c>
      <c r="H2460" s="71" t="str">
        <f t="shared" si="54"/>
        <v xml:space="preserve"> </v>
      </c>
      <c r="I2460" s="11">
        <v>28.251121076233002</v>
      </c>
      <c r="J2460" s="3">
        <v>54.260089686099001</v>
      </c>
      <c r="K2460" s="3">
        <v>14.798206278026999</v>
      </c>
      <c r="L2460" s="3">
        <v>1.7937219730939999</v>
      </c>
      <c r="M2460" s="8">
        <v>0.89686098654699997</v>
      </c>
    </row>
    <row r="2461" spans="3:13" x14ac:dyDescent="0.2">
      <c r="C2461" s="90"/>
      <c r="D2461" s="87"/>
      <c r="E2461" s="1" t="s">
        <v>118</v>
      </c>
      <c r="F2461" s="2"/>
      <c r="G2461" s="59">
        <v>710</v>
      </c>
      <c r="H2461" s="71" t="str">
        <f t="shared" si="54"/>
        <v xml:space="preserve"> </v>
      </c>
      <c r="I2461" s="11">
        <v>19.436619718309998</v>
      </c>
      <c r="J2461" s="3">
        <v>51.408450704224997</v>
      </c>
      <c r="K2461" s="3">
        <v>25.774647887324001</v>
      </c>
      <c r="L2461" s="3">
        <v>2.112676056338</v>
      </c>
      <c r="M2461" s="8">
        <v>1.267605633803</v>
      </c>
    </row>
    <row r="2462" spans="3:13" x14ac:dyDescent="0.2">
      <c r="C2462" s="90"/>
      <c r="D2462" s="87"/>
      <c r="E2462" s="1" t="s">
        <v>119</v>
      </c>
      <c r="F2462" s="2"/>
      <c r="G2462" s="59">
        <v>565</v>
      </c>
      <c r="H2462" s="71" t="str">
        <f t="shared" si="54"/>
        <v xml:space="preserve"> </v>
      </c>
      <c r="I2462" s="11">
        <v>21.415929203539999</v>
      </c>
      <c r="J2462" s="3">
        <v>52.212389380531</v>
      </c>
      <c r="K2462" s="3">
        <v>22.477876106195001</v>
      </c>
      <c r="L2462" s="3">
        <v>2.654867256637</v>
      </c>
      <c r="M2462" s="8">
        <v>1.238938053097</v>
      </c>
    </row>
    <row r="2463" spans="3:13" x14ac:dyDescent="0.2">
      <c r="C2463" s="90"/>
      <c r="D2463" s="87"/>
      <c r="E2463" s="1" t="s">
        <v>120</v>
      </c>
      <c r="F2463" s="2"/>
      <c r="G2463" s="59">
        <v>443</v>
      </c>
      <c r="H2463" s="71" t="str">
        <f t="shared" si="54"/>
        <v xml:space="preserve"> </v>
      </c>
      <c r="I2463" s="11">
        <v>17.607223476298</v>
      </c>
      <c r="J2463" s="3">
        <v>51.467268623024999</v>
      </c>
      <c r="K2463" s="3">
        <v>26.410835214447001</v>
      </c>
      <c r="L2463" s="3">
        <v>2.4830699774270002</v>
      </c>
      <c r="M2463" s="8">
        <v>2.0316027088039998</v>
      </c>
    </row>
    <row r="2464" spans="3:13" x14ac:dyDescent="0.2">
      <c r="C2464" s="90"/>
      <c r="D2464" s="87"/>
      <c r="E2464" s="1" t="s">
        <v>121</v>
      </c>
      <c r="F2464" s="2"/>
      <c r="G2464" s="59">
        <v>977</v>
      </c>
      <c r="H2464" s="71" t="str">
        <f t="shared" si="54"/>
        <v xml:space="preserve"> </v>
      </c>
      <c r="I2464" s="11">
        <v>18.116683725691001</v>
      </c>
      <c r="J2464" s="3">
        <v>49.539406345956998</v>
      </c>
      <c r="K2464" s="3">
        <v>28.249744114637</v>
      </c>
      <c r="L2464" s="3">
        <v>2.865916069601</v>
      </c>
      <c r="M2464" s="8">
        <v>1.228249744115</v>
      </c>
    </row>
    <row r="2465" spans="3:13" x14ac:dyDescent="0.2">
      <c r="C2465" s="90"/>
      <c r="D2465" s="87"/>
      <c r="E2465" s="1" t="s">
        <v>122</v>
      </c>
      <c r="F2465" s="2"/>
      <c r="G2465" s="59">
        <v>179</v>
      </c>
      <c r="H2465" s="71" t="str">
        <f t="shared" si="54"/>
        <v xml:space="preserve"> </v>
      </c>
      <c r="I2465" s="11">
        <v>25.698324022346</v>
      </c>
      <c r="J2465" s="3">
        <v>44.134078212291001</v>
      </c>
      <c r="K2465" s="3">
        <v>24.022346368714999</v>
      </c>
      <c r="L2465" s="3">
        <v>4.4692737430170002</v>
      </c>
      <c r="M2465" s="8">
        <v>1.675977653631</v>
      </c>
    </row>
    <row r="2466" spans="3:13" x14ac:dyDescent="0.2">
      <c r="C2466" s="90"/>
      <c r="D2466" s="87"/>
      <c r="E2466" s="1" t="s">
        <v>32</v>
      </c>
      <c r="F2466" s="2"/>
      <c r="G2466" s="59">
        <v>22</v>
      </c>
      <c r="H2466" s="71" t="str">
        <f t="shared" si="54"/>
        <v>*</v>
      </c>
      <c r="I2466" s="11">
        <v>18.181818181817999</v>
      </c>
      <c r="J2466" s="3">
        <v>40.909090909090999</v>
      </c>
      <c r="K2466" s="3">
        <v>40.909090909090999</v>
      </c>
      <c r="L2466" s="7">
        <v>0</v>
      </c>
      <c r="M2466" s="14">
        <v>0</v>
      </c>
    </row>
    <row r="2467" spans="3:13" x14ac:dyDescent="0.2">
      <c r="C2467" s="90"/>
      <c r="D2467" s="87"/>
      <c r="E2467" s="1" t="s">
        <v>22</v>
      </c>
      <c r="F2467" s="2"/>
      <c r="G2467" s="59">
        <v>13</v>
      </c>
      <c r="H2467" s="71" t="str">
        <f t="shared" si="54"/>
        <v>*</v>
      </c>
      <c r="I2467" s="11">
        <v>38.461538461537998</v>
      </c>
      <c r="J2467" s="3">
        <v>38.461538461537998</v>
      </c>
      <c r="K2467" s="3">
        <v>23.076923076922998</v>
      </c>
      <c r="L2467" s="7">
        <v>0</v>
      </c>
      <c r="M2467" s="14">
        <v>0</v>
      </c>
    </row>
    <row r="2468" spans="3:13" ht="24" x14ac:dyDescent="0.2">
      <c r="C2468" s="91" t="s">
        <v>123</v>
      </c>
      <c r="D2468" s="86" t="s">
        <v>17</v>
      </c>
      <c r="E2468" s="6" t="s">
        <v>124</v>
      </c>
      <c r="F2468" s="5"/>
      <c r="G2468" s="58">
        <v>55</v>
      </c>
      <c r="H2468" s="70" t="str">
        <f t="shared" si="54"/>
        <v xml:space="preserve"> </v>
      </c>
      <c r="I2468" s="12">
        <v>7.2727272727269998</v>
      </c>
      <c r="J2468" s="4">
        <v>58.181818181818002</v>
      </c>
      <c r="K2468" s="4">
        <v>29.090909090909001</v>
      </c>
      <c r="L2468" s="25">
        <v>0</v>
      </c>
      <c r="M2468" s="13">
        <v>5.4545454545450003</v>
      </c>
    </row>
    <row r="2469" spans="3:13" ht="24" x14ac:dyDescent="0.2">
      <c r="C2469" s="92"/>
      <c r="D2469" s="87"/>
      <c r="E2469" s="1" t="s">
        <v>125</v>
      </c>
      <c r="F2469" s="2"/>
      <c r="G2469" s="59">
        <v>205</v>
      </c>
      <c r="H2469" s="71" t="str">
        <f t="shared" si="54"/>
        <v xml:space="preserve"> </v>
      </c>
      <c r="I2469" s="11">
        <v>13.170731707317</v>
      </c>
      <c r="J2469" s="3">
        <v>52.682926829267998</v>
      </c>
      <c r="K2469" s="3">
        <v>31.219512195122</v>
      </c>
      <c r="L2469" s="3">
        <v>0.48780487804900002</v>
      </c>
      <c r="M2469" s="8">
        <v>2.4390243902440001</v>
      </c>
    </row>
    <row r="2470" spans="3:13" ht="24" x14ac:dyDescent="0.2">
      <c r="C2470" s="92"/>
      <c r="D2470" s="87"/>
      <c r="E2470" s="1" t="s">
        <v>126</v>
      </c>
      <c r="F2470" s="2"/>
      <c r="G2470" s="59">
        <v>114</v>
      </c>
      <c r="H2470" s="71" t="str">
        <f t="shared" si="54"/>
        <v xml:space="preserve"> </v>
      </c>
      <c r="I2470" s="11">
        <v>23.684210526316001</v>
      </c>
      <c r="J2470" s="3">
        <v>51.754385964911997</v>
      </c>
      <c r="K2470" s="3">
        <v>20.175438596490999</v>
      </c>
      <c r="L2470" s="3">
        <v>2.6315789473679998</v>
      </c>
      <c r="M2470" s="8">
        <v>1.7543859649119999</v>
      </c>
    </row>
    <row r="2471" spans="3:13" ht="24" x14ac:dyDescent="0.2">
      <c r="C2471" s="92"/>
      <c r="D2471" s="87"/>
      <c r="E2471" s="1" t="s">
        <v>127</v>
      </c>
      <c r="F2471" s="2"/>
      <c r="G2471" s="59">
        <v>187</v>
      </c>
      <c r="H2471" s="71" t="str">
        <f t="shared" si="54"/>
        <v xml:space="preserve"> </v>
      </c>
      <c r="I2471" s="11">
        <v>19.251336898396001</v>
      </c>
      <c r="J2471" s="3">
        <v>58.823529411765001</v>
      </c>
      <c r="K2471" s="3">
        <v>18.716577540107</v>
      </c>
      <c r="L2471" s="3">
        <v>2.1390374331549999</v>
      </c>
      <c r="M2471" s="8">
        <v>1.069518716578</v>
      </c>
    </row>
    <row r="2472" spans="3:13" ht="24" x14ac:dyDescent="0.2">
      <c r="C2472" s="92"/>
      <c r="D2472" s="87"/>
      <c r="E2472" s="1" t="s">
        <v>128</v>
      </c>
      <c r="F2472" s="2"/>
      <c r="G2472" s="59">
        <v>1599</v>
      </c>
      <c r="H2472" s="71" t="str">
        <f t="shared" si="54"/>
        <v xml:space="preserve"> </v>
      </c>
      <c r="I2472" s="11">
        <v>16.072545340838001</v>
      </c>
      <c r="J2472" s="3">
        <v>49.781113195746997</v>
      </c>
      <c r="K2472" s="3">
        <v>29.831144465291001</v>
      </c>
      <c r="L2472" s="3">
        <v>2.564102564103</v>
      </c>
      <c r="M2472" s="8">
        <v>1.751094434021</v>
      </c>
    </row>
    <row r="2473" spans="3:13" ht="24" x14ac:dyDescent="0.2">
      <c r="C2473" s="92"/>
      <c r="D2473" s="87"/>
      <c r="E2473" s="1" t="s">
        <v>129</v>
      </c>
      <c r="F2473" s="2"/>
      <c r="G2473" s="59">
        <v>1199</v>
      </c>
      <c r="H2473" s="71" t="str">
        <f t="shared" si="54"/>
        <v xml:space="preserve"> </v>
      </c>
      <c r="I2473" s="11">
        <v>17.681401167640001</v>
      </c>
      <c r="J2473" s="3">
        <v>52.793994995829998</v>
      </c>
      <c r="K2473" s="3">
        <v>25.104253544620999</v>
      </c>
      <c r="L2473" s="3">
        <v>2.418682235196</v>
      </c>
      <c r="M2473" s="8">
        <v>2.0016680567140002</v>
      </c>
    </row>
    <row r="2474" spans="3:13" ht="24" x14ac:dyDescent="0.2">
      <c r="C2474" s="92"/>
      <c r="D2474" s="87"/>
      <c r="E2474" s="1" t="s">
        <v>130</v>
      </c>
      <c r="F2474" s="2"/>
      <c r="G2474" s="59">
        <v>950</v>
      </c>
      <c r="H2474" s="71" t="str">
        <f t="shared" si="54"/>
        <v xml:space="preserve"> </v>
      </c>
      <c r="I2474" s="11">
        <v>15.157894736842</v>
      </c>
      <c r="J2474" s="3">
        <v>49.263157894736999</v>
      </c>
      <c r="K2474" s="3">
        <v>31.473684210525999</v>
      </c>
      <c r="L2474" s="3">
        <v>2.8421052631579999</v>
      </c>
      <c r="M2474" s="8">
        <v>1.2631578947369999</v>
      </c>
    </row>
    <row r="2475" spans="3:13" x14ac:dyDescent="0.2">
      <c r="C2475" s="92"/>
      <c r="D2475" s="87"/>
      <c r="E2475" s="1" t="s">
        <v>131</v>
      </c>
      <c r="F2475" s="2"/>
      <c r="G2475" s="59">
        <v>424</v>
      </c>
      <c r="H2475" s="71" t="str">
        <f t="shared" si="54"/>
        <v xml:space="preserve"> </v>
      </c>
      <c r="I2475" s="11">
        <v>17.688679245283002</v>
      </c>
      <c r="J2475" s="3">
        <v>51.179245283019</v>
      </c>
      <c r="K2475" s="3">
        <v>26.415094339623</v>
      </c>
      <c r="L2475" s="3">
        <v>3.0660377358490001</v>
      </c>
      <c r="M2475" s="8">
        <v>1.6509433962260001</v>
      </c>
    </row>
    <row r="2476" spans="3:13" ht="24" x14ac:dyDescent="0.2">
      <c r="C2476" s="92"/>
      <c r="D2476" s="87"/>
      <c r="E2476" s="1" t="s">
        <v>132</v>
      </c>
      <c r="F2476" s="2"/>
      <c r="G2476" s="59">
        <v>213</v>
      </c>
      <c r="H2476" s="71" t="str">
        <f t="shared" si="54"/>
        <v xml:space="preserve"> </v>
      </c>
      <c r="I2476" s="11">
        <v>12.676056338027999</v>
      </c>
      <c r="J2476" s="3">
        <v>43.661971830985998</v>
      </c>
      <c r="K2476" s="3">
        <v>38.497652582160001</v>
      </c>
      <c r="L2476" s="3">
        <v>2.8169014084509998</v>
      </c>
      <c r="M2476" s="8">
        <v>2.347417840376</v>
      </c>
    </row>
    <row r="2477" spans="3:13" ht="24" x14ac:dyDescent="0.2">
      <c r="C2477" s="92"/>
      <c r="D2477" s="87"/>
      <c r="E2477" s="1" t="s">
        <v>133</v>
      </c>
      <c r="F2477" s="2"/>
      <c r="G2477" s="59">
        <v>214</v>
      </c>
      <c r="H2477" s="71" t="str">
        <f t="shared" si="54"/>
        <v xml:space="preserve"> </v>
      </c>
      <c r="I2477" s="11">
        <v>14.485981308411001</v>
      </c>
      <c r="J2477" s="3">
        <v>40.186915887849999</v>
      </c>
      <c r="K2477" s="3">
        <v>37.383177570092997</v>
      </c>
      <c r="L2477" s="3">
        <v>5.140186915888</v>
      </c>
      <c r="M2477" s="8">
        <v>2.8037383177569999</v>
      </c>
    </row>
    <row r="2478" spans="3:13" ht="24" x14ac:dyDescent="0.2">
      <c r="C2478" s="92"/>
      <c r="D2478" s="87"/>
      <c r="E2478" s="1" t="s">
        <v>134</v>
      </c>
      <c r="F2478" s="2"/>
      <c r="G2478" s="59">
        <v>15</v>
      </c>
      <c r="H2478" s="71" t="str">
        <f t="shared" si="54"/>
        <v>*</v>
      </c>
      <c r="I2478" s="11">
        <v>6.666666666667</v>
      </c>
      <c r="J2478" s="3">
        <v>20</v>
      </c>
      <c r="K2478" s="3">
        <v>60</v>
      </c>
      <c r="L2478" s="3">
        <v>6.666666666667</v>
      </c>
      <c r="M2478" s="8">
        <v>6.666666666667</v>
      </c>
    </row>
    <row r="2479" spans="3:13" ht="24" x14ac:dyDescent="0.2">
      <c r="C2479" s="92"/>
      <c r="D2479" s="87"/>
      <c r="E2479" s="1" t="s">
        <v>135</v>
      </c>
      <c r="F2479" s="2"/>
      <c r="G2479" s="59">
        <v>587</v>
      </c>
      <c r="H2479" s="71" t="str">
        <f t="shared" si="54"/>
        <v xml:space="preserve"> </v>
      </c>
      <c r="I2479" s="11">
        <v>21.294718909709999</v>
      </c>
      <c r="J2479" s="3">
        <v>51.107325383305003</v>
      </c>
      <c r="K2479" s="3">
        <v>24.361158432709001</v>
      </c>
      <c r="L2479" s="3">
        <v>2.0442930153319998</v>
      </c>
      <c r="M2479" s="8">
        <v>1.192504258944</v>
      </c>
    </row>
    <row r="2480" spans="3:13" x14ac:dyDescent="0.2">
      <c r="C2480" s="92"/>
      <c r="D2480" s="87"/>
      <c r="E2480" s="1" t="s">
        <v>136</v>
      </c>
      <c r="F2480" s="2"/>
      <c r="G2480" s="59">
        <v>63</v>
      </c>
      <c r="H2480" s="71" t="str">
        <f t="shared" si="54"/>
        <v xml:space="preserve"> </v>
      </c>
      <c r="I2480" s="11">
        <v>12.698412698413</v>
      </c>
      <c r="J2480" s="3">
        <v>46.031746031746003</v>
      </c>
      <c r="K2480" s="3">
        <v>36.507936507937004</v>
      </c>
      <c r="L2480" s="3">
        <v>3.1746031746029999</v>
      </c>
      <c r="M2480" s="8">
        <v>1.587301587302</v>
      </c>
    </row>
    <row r="2481" spans="2:17" x14ac:dyDescent="0.2">
      <c r="C2481" s="92"/>
      <c r="D2481" s="87"/>
      <c r="E2481" s="1" t="s">
        <v>137</v>
      </c>
      <c r="F2481" s="2"/>
      <c r="G2481" s="59">
        <v>290</v>
      </c>
      <c r="H2481" s="71" t="str">
        <f t="shared" si="54"/>
        <v xml:space="preserve"> </v>
      </c>
      <c r="I2481" s="11">
        <v>8.6206896551720007</v>
      </c>
      <c r="J2481" s="3">
        <v>32.413793103448</v>
      </c>
      <c r="K2481" s="3">
        <v>51.379310344827999</v>
      </c>
      <c r="L2481" s="3">
        <v>6.5517241379310001</v>
      </c>
      <c r="M2481" s="8">
        <v>1.0344827586209999</v>
      </c>
    </row>
    <row r="2482" spans="2:17" x14ac:dyDescent="0.2">
      <c r="C2482" s="92"/>
      <c r="D2482" s="87"/>
      <c r="E2482" s="1" t="s">
        <v>22</v>
      </c>
      <c r="F2482" s="2"/>
      <c r="G2482" s="59">
        <v>42</v>
      </c>
      <c r="H2482" s="71" t="str">
        <f t="shared" si="54"/>
        <v>*</v>
      </c>
      <c r="I2482" s="11">
        <v>7.1428571428570002</v>
      </c>
      <c r="J2482" s="3">
        <v>35.714285714286</v>
      </c>
      <c r="K2482" s="3">
        <v>50</v>
      </c>
      <c r="L2482" s="7">
        <v>0</v>
      </c>
      <c r="M2482" s="8">
        <v>7.1428571428570002</v>
      </c>
    </row>
    <row r="2483" spans="2:17" ht="24" x14ac:dyDescent="0.2">
      <c r="C2483" s="92"/>
      <c r="D2483" s="87"/>
      <c r="E2483" s="1" t="s">
        <v>138</v>
      </c>
      <c r="F2483" s="2"/>
      <c r="G2483" s="59">
        <v>246</v>
      </c>
      <c r="H2483" s="71" t="str">
        <f t="shared" si="54"/>
        <v xml:space="preserve"> </v>
      </c>
      <c r="I2483" s="11">
        <v>12.195121951220001</v>
      </c>
      <c r="J2483" s="3">
        <v>53.658536585366001</v>
      </c>
      <c r="K2483" s="3">
        <v>30.894308943089001</v>
      </c>
      <c r="L2483" s="3">
        <v>0.40650406504100001</v>
      </c>
      <c r="M2483" s="8">
        <v>2.8455284552850002</v>
      </c>
    </row>
    <row r="2484" spans="2:17" ht="24" x14ac:dyDescent="0.2">
      <c r="C2484" s="92"/>
      <c r="D2484" s="87"/>
      <c r="E2484" s="1" t="s">
        <v>139</v>
      </c>
      <c r="F2484" s="2"/>
      <c r="G2484" s="59">
        <v>248</v>
      </c>
      <c r="H2484" s="71" t="str">
        <f t="shared" ref="H2484:H2486" si="55">IF(G2484&lt;49,"*"," ")</f>
        <v xml:space="preserve"> </v>
      </c>
      <c r="I2484" s="11">
        <v>21.370967741935001</v>
      </c>
      <c r="J2484" s="3">
        <v>56.048387096774</v>
      </c>
      <c r="K2484" s="3">
        <v>19.758064516129</v>
      </c>
      <c r="L2484" s="3">
        <v>1.6129032258060001</v>
      </c>
      <c r="M2484" s="8">
        <v>1.2096774193549999</v>
      </c>
    </row>
    <row r="2485" spans="2:17" ht="24" x14ac:dyDescent="0.2">
      <c r="C2485" s="92"/>
      <c r="D2485" s="87"/>
      <c r="E2485" s="1" t="s">
        <v>140</v>
      </c>
      <c r="F2485" s="2"/>
      <c r="G2485" s="59">
        <v>1582</v>
      </c>
      <c r="H2485" s="71" t="str">
        <f t="shared" si="55"/>
        <v xml:space="preserve"> </v>
      </c>
      <c r="I2485" s="11">
        <v>16.371681415929</v>
      </c>
      <c r="J2485" s="3">
        <v>50.63211125158</v>
      </c>
      <c r="K2485" s="3">
        <v>28.761061946902998</v>
      </c>
      <c r="L2485" s="3">
        <v>2.4652338811629999</v>
      </c>
      <c r="M2485" s="8">
        <v>1.769911504425</v>
      </c>
    </row>
    <row r="2486" spans="2:17" ht="24" x14ac:dyDescent="0.2">
      <c r="C2486" s="93"/>
      <c r="D2486" s="88"/>
      <c r="E2486" s="27" t="s">
        <v>141</v>
      </c>
      <c r="F2486" s="30"/>
      <c r="G2486" s="60">
        <v>414</v>
      </c>
      <c r="H2486" s="72" t="str">
        <f t="shared" si="55"/>
        <v xml:space="preserve"> </v>
      </c>
      <c r="I2486" s="35">
        <v>12.80193236715</v>
      </c>
      <c r="J2486" s="16">
        <v>42.512077294686001</v>
      </c>
      <c r="K2486" s="16">
        <v>38.647342995168998</v>
      </c>
      <c r="L2486" s="16">
        <v>3.864734299517</v>
      </c>
      <c r="M2486" s="36">
        <v>2.1739130434780001</v>
      </c>
    </row>
    <row r="2487" spans="2:17" x14ac:dyDescent="0.2">
      <c r="G2487" s="61"/>
      <c r="H2487" s="73"/>
    </row>
    <row r="2488" spans="2:17" x14ac:dyDescent="0.2">
      <c r="B2488" s="22" t="str">
        <f xml:space="preserve"> HYPERLINK("#'目次'!B25", "[19]")</f>
        <v>[19]</v>
      </c>
      <c r="C2488" s="17" t="s">
        <v>277</v>
      </c>
      <c r="G2488" s="61"/>
      <c r="H2488" s="73"/>
    </row>
    <row r="2489" spans="2:17" x14ac:dyDescent="0.2">
      <c r="G2489" s="61"/>
      <c r="H2489" s="73"/>
    </row>
    <row r="2490" spans="2:17" x14ac:dyDescent="0.2">
      <c r="G2490" s="61"/>
      <c r="H2490" s="73"/>
    </row>
    <row r="2491" spans="2:17" x14ac:dyDescent="0.2">
      <c r="C2491" s="17" t="s">
        <v>12</v>
      </c>
      <c r="G2491" s="61"/>
      <c r="H2491" s="73"/>
    </row>
    <row r="2492" spans="2:17" ht="60" x14ac:dyDescent="0.2">
      <c r="C2492" s="82"/>
      <c r="D2492" s="83"/>
      <c r="E2492" s="83"/>
      <c r="F2492" s="83"/>
      <c r="G2492" s="55" t="s">
        <v>13</v>
      </c>
      <c r="H2492" s="68"/>
      <c r="I2492" s="20" t="s">
        <v>278</v>
      </c>
      <c r="J2492" s="10" t="s">
        <v>279</v>
      </c>
      <c r="K2492" s="10" t="s">
        <v>280</v>
      </c>
      <c r="L2492" s="10" t="s">
        <v>281</v>
      </c>
      <c r="M2492" s="10" t="s">
        <v>282</v>
      </c>
      <c r="N2492" s="10" t="s">
        <v>283</v>
      </c>
      <c r="O2492" s="10" t="s">
        <v>32</v>
      </c>
      <c r="P2492" s="10" t="s">
        <v>284</v>
      </c>
      <c r="Q2492" s="23" t="s">
        <v>22</v>
      </c>
    </row>
    <row r="2493" spans="2:17" x14ac:dyDescent="0.2">
      <c r="C2493" s="84"/>
      <c r="D2493" s="85"/>
      <c r="E2493" s="85"/>
      <c r="F2493" s="85"/>
      <c r="G2493" s="56"/>
      <c r="H2493" s="69"/>
      <c r="I2493" s="24"/>
      <c r="J2493" s="9"/>
      <c r="K2493" s="9"/>
      <c r="L2493" s="9"/>
      <c r="M2493" s="9"/>
      <c r="N2493" s="9"/>
      <c r="O2493" s="9"/>
      <c r="P2493" s="9"/>
      <c r="Q2493" s="21"/>
    </row>
    <row r="2494" spans="2:17" x14ac:dyDescent="0.2">
      <c r="C2494" s="28"/>
      <c r="D2494" s="29"/>
      <c r="E2494" s="32" t="s">
        <v>13</v>
      </c>
      <c r="F2494" s="31"/>
      <c r="G2494" s="57">
        <v>2435</v>
      </c>
      <c r="H2494" s="66" t="str">
        <f t="shared" ref="H2494:H2557" si="56">IF(G2494&lt;49,"*"," ")</f>
        <v xml:space="preserve"> </v>
      </c>
      <c r="I2494" s="15">
        <v>44.353182751539997</v>
      </c>
      <c r="J2494" s="15">
        <v>6.7761806981520003</v>
      </c>
      <c r="K2494" s="15">
        <v>29.404517453798999</v>
      </c>
      <c r="L2494" s="15">
        <v>21.560574948665</v>
      </c>
      <c r="M2494" s="15">
        <v>17.289527720738999</v>
      </c>
      <c r="N2494" s="15">
        <v>8.6242299794659996</v>
      </c>
      <c r="O2494" s="15">
        <v>1.314168377823</v>
      </c>
      <c r="P2494" s="15">
        <v>25.790554414784001</v>
      </c>
      <c r="Q2494" s="34">
        <v>1.0677618069820001</v>
      </c>
    </row>
    <row r="2495" spans="2:17" x14ac:dyDescent="0.2">
      <c r="C2495" s="89" t="s">
        <v>16</v>
      </c>
      <c r="D2495" s="86" t="s">
        <v>17</v>
      </c>
      <c r="E2495" s="6" t="s">
        <v>18</v>
      </c>
      <c r="F2495" s="5"/>
      <c r="G2495" s="58">
        <v>344</v>
      </c>
      <c r="H2495" s="70" t="str">
        <f t="shared" si="56"/>
        <v xml:space="preserve"> </v>
      </c>
      <c r="I2495" s="12">
        <v>50</v>
      </c>
      <c r="J2495" s="4">
        <v>9.0116279069769991</v>
      </c>
      <c r="K2495" s="4">
        <v>36.918604651163001</v>
      </c>
      <c r="L2495" s="4">
        <v>26.162790697674001</v>
      </c>
      <c r="M2495" s="4">
        <v>25.581395348836999</v>
      </c>
      <c r="N2495" s="4">
        <v>6.6860465116279997</v>
      </c>
      <c r="O2495" s="4">
        <v>1.1627906976739999</v>
      </c>
      <c r="P2495" s="4">
        <v>15.406976744186</v>
      </c>
      <c r="Q2495" s="13">
        <v>0.87209302325600002</v>
      </c>
    </row>
    <row r="2496" spans="2:17" x14ac:dyDescent="0.2">
      <c r="C2496" s="90"/>
      <c r="D2496" s="87"/>
      <c r="E2496" s="1" t="s">
        <v>19</v>
      </c>
      <c r="F2496" s="2"/>
      <c r="G2496" s="59">
        <v>1502</v>
      </c>
      <c r="H2496" s="71" t="str">
        <f t="shared" si="56"/>
        <v xml:space="preserve"> </v>
      </c>
      <c r="I2496" s="11">
        <v>45.472703062583001</v>
      </c>
      <c r="J2496" s="3">
        <v>6.5912117177100003</v>
      </c>
      <c r="K2496" s="3">
        <v>31.824234354194001</v>
      </c>
      <c r="L2496" s="3">
        <v>22.569906790945002</v>
      </c>
      <c r="M2496" s="3">
        <v>18.109187749667001</v>
      </c>
      <c r="N2496" s="3">
        <v>7.7896138482020003</v>
      </c>
      <c r="O2496" s="3">
        <v>1.1318242343539999</v>
      </c>
      <c r="P2496" s="3">
        <v>24.300932090545999</v>
      </c>
      <c r="Q2496" s="8">
        <v>0.466045272969</v>
      </c>
    </row>
    <row r="2497" spans="3:17" x14ac:dyDescent="0.2">
      <c r="C2497" s="90"/>
      <c r="D2497" s="87"/>
      <c r="E2497" s="1" t="s">
        <v>20</v>
      </c>
      <c r="F2497" s="2"/>
      <c r="G2497" s="59">
        <v>465</v>
      </c>
      <c r="H2497" s="71" t="str">
        <f t="shared" si="56"/>
        <v xml:space="preserve"> </v>
      </c>
      <c r="I2497" s="11">
        <v>41.290322580644997</v>
      </c>
      <c r="J2497" s="3">
        <v>6.666666666667</v>
      </c>
      <c r="K2497" s="3">
        <v>20.430107526882001</v>
      </c>
      <c r="L2497" s="3">
        <v>17.204301075269001</v>
      </c>
      <c r="M2497" s="3">
        <v>10.967741935484</v>
      </c>
      <c r="N2497" s="3">
        <v>12.688172043011001</v>
      </c>
      <c r="O2497" s="3">
        <v>1.7204301075270001</v>
      </c>
      <c r="P2497" s="3">
        <v>32.903225806451999</v>
      </c>
      <c r="Q2497" s="8">
        <v>1.0752688172039999</v>
      </c>
    </row>
    <row r="2498" spans="3:17" x14ac:dyDescent="0.2">
      <c r="C2498" s="90"/>
      <c r="D2498" s="87"/>
      <c r="E2498" s="1" t="s">
        <v>21</v>
      </c>
      <c r="F2498" s="2"/>
      <c r="G2498" s="59">
        <v>107</v>
      </c>
      <c r="H2498" s="71" t="str">
        <f t="shared" si="56"/>
        <v xml:space="preserve"> </v>
      </c>
      <c r="I2498" s="11">
        <v>27.102803738317998</v>
      </c>
      <c r="J2498" s="3">
        <v>2.8037383177569999</v>
      </c>
      <c r="K2498" s="3">
        <v>13.084112149533</v>
      </c>
      <c r="L2498" s="3">
        <v>14.018691588785</v>
      </c>
      <c r="M2498" s="3">
        <v>9.3457943925230005</v>
      </c>
      <c r="N2498" s="3">
        <v>10.280373831776</v>
      </c>
      <c r="O2498" s="3">
        <v>2.8037383177569999</v>
      </c>
      <c r="P2498" s="3">
        <v>50.467289719626002</v>
      </c>
      <c r="Q2498" s="8">
        <v>1.869158878505</v>
      </c>
    </row>
    <row r="2499" spans="3:17" x14ac:dyDescent="0.2">
      <c r="C2499" s="90"/>
      <c r="D2499" s="87"/>
      <c r="E2499" s="1" t="s">
        <v>22</v>
      </c>
      <c r="F2499" s="2"/>
      <c r="G2499" s="59">
        <v>17</v>
      </c>
      <c r="H2499" s="71" t="str">
        <f t="shared" si="56"/>
        <v>*</v>
      </c>
      <c r="I2499" s="11">
        <v>23.529411764706001</v>
      </c>
      <c r="J2499" s="3">
        <v>5.8823529411760003</v>
      </c>
      <c r="K2499" s="3">
        <v>11.764705882353001</v>
      </c>
      <c r="L2499" s="3">
        <v>5.8823529411760003</v>
      </c>
      <c r="M2499" s="7">
        <v>0</v>
      </c>
      <c r="N2499" s="7">
        <v>0</v>
      </c>
      <c r="O2499" s="7">
        <v>0</v>
      </c>
      <c r="P2499" s="3">
        <v>17.647058823529001</v>
      </c>
      <c r="Q2499" s="8">
        <v>52.941176470587997</v>
      </c>
    </row>
    <row r="2500" spans="3:17" x14ac:dyDescent="0.2">
      <c r="C2500" s="91" t="s">
        <v>23</v>
      </c>
      <c r="D2500" s="86" t="s">
        <v>17</v>
      </c>
      <c r="E2500" s="6" t="s">
        <v>24</v>
      </c>
      <c r="F2500" s="5"/>
      <c r="G2500" s="58">
        <v>383</v>
      </c>
      <c r="H2500" s="70" t="str">
        <f t="shared" si="56"/>
        <v xml:space="preserve"> </v>
      </c>
      <c r="I2500" s="12">
        <v>62.663185378590001</v>
      </c>
      <c r="J2500" s="4">
        <v>10.704960835509</v>
      </c>
      <c r="K2500" s="4">
        <v>45.169712793734</v>
      </c>
      <c r="L2500" s="4">
        <v>19.060052219321001</v>
      </c>
      <c r="M2500" s="4">
        <v>24.281984334204001</v>
      </c>
      <c r="N2500" s="4">
        <v>11.488250652742</v>
      </c>
      <c r="O2500" s="4">
        <v>1.305483028721</v>
      </c>
      <c r="P2500" s="4">
        <v>15.143603133159001</v>
      </c>
      <c r="Q2500" s="13">
        <v>0.78328981723199997</v>
      </c>
    </row>
    <row r="2501" spans="3:17" x14ac:dyDescent="0.2">
      <c r="C2501" s="90"/>
      <c r="D2501" s="87"/>
      <c r="E2501" s="1" t="s">
        <v>25</v>
      </c>
      <c r="F2501" s="2"/>
      <c r="G2501" s="59">
        <v>333</v>
      </c>
      <c r="H2501" s="71" t="str">
        <f t="shared" si="56"/>
        <v xml:space="preserve"> </v>
      </c>
      <c r="I2501" s="11">
        <v>57.357357357357003</v>
      </c>
      <c r="J2501" s="3">
        <v>9.0090090090090005</v>
      </c>
      <c r="K2501" s="3">
        <v>46.246246246246002</v>
      </c>
      <c r="L2501" s="3">
        <v>22.822822822822999</v>
      </c>
      <c r="M2501" s="3">
        <v>27.327327327327001</v>
      </c>
      <c r="N2501" s="3">
        <v>11.711711711712001</v>
      </c>
      <c r="O2501" s="3">
        <v>1.5015015015019999</v>
      </c>
      <c r="P2501" s="3">
        <v>15.015015015015001</v>
      </c>
      <c r="Q2501" s="8">
        <v>0.60060060060099996</v>
      </c>
    </row>
    <row r="2502" spans="3:17" ht="24" x14ac:dyDescent="0.2">
      <c r="C2502" s="90"/>
      <c r="D2502" s="87"/>
      <c r="E2502" s="1" t="s">
        <v>26</v>
      </c>
      <c r="F2502" s="2"/>
      <c r="G2502" s="59">
        <v>464</v>
      </c>
      <c r="H2502" s="71" t="str">
        <f t="shared" si="56"/>
        <v xml:space="preserve"> </v>
      </c>
      <c r="I2502" s="11">
        <v>54.741379310345003</v>
      </c>
      <c r="J2502" s="3">
        <v>10.129310344827999</v>
      </c>
      <c r="K2502" s="3">
        <v>54.310344827586</v>
      </c>
      <c r="L2502" s="3">
        <v>23.491379310345</v>
      </c>
      <c r="M2502" s="3">
        <v>27.801724137931</v>
      </c>
      <c r="N2502" s="3">
        <v>11.422413793103001</v>
      </c>
      <c r="O2502" s="3">
        <v>1.293103448276</v>
      </c>
      <c r="P2502" s="3">
        <v>11.422413793103001</v>
      </c>
      <c r="Q2502" s="8">
        <v>1.0775862068969999</v>
      </c>
    </row>
    <row r="2503" spans="3:17" ht="24" x14ac:dyDescent="0.2">
      <c r="C2503" s="90"/>
      <c r="D2503" s="87"/>
      <c r="E2503" s="1" t="s">
        <v>27</v>
      </c>
      <c r="F2503" s="2"/>
      <c r="G2503" s="59">
        <v>163</v>
      </c>
      <c r="H2503" s="71" t="str">
        <f t="shared" si="56"/>
        <v xml:space="preserve"> </v>
      </c>
      <c r="I2503" s="11">
        <v>53.374233128834</v>
      </c>
      <c r="J2503" s="3">
        <v>6.7484662576690004</v>
      </c>
      <c r="K2503" s="3">
        <v>47.852760736195997</v>
      </c>
      <c r="L2503" s="3">
        <v>23.926380368097998</v>
      </c>
      <c r="M2503" s="3">
        <v>28.220858895706002</v>
      </c>
      <c r="N2503" s="3">
        <v>10.429447852760999</v>
      </c>
      <c r="O2503" s="3">
        <v>0.61349693251500004</v>
      </c>
      <c r="P2503" s="3">
        <v>17.791411042945001</v>
      </c>
      <c r="Q2503" s="8">
        <v>1.8404907975460001</v>
      </c>
    </row>
    <row r="2504" spans="3:17" x14ac:dyDescent="0.2">
      <c r="C2504" s="90"/>
      <c r="D2504" s="87"/>
      <c r="E2504" s="1" t="s">
        <v>28</v>
      </c>
      <c r="F2504" s="2"/>
      <c r="G2504" s="59">
        <v>161</v>
      </c>
      <c r="H2504" s="71" t="str">
        <f t="shared" si="56"/>
        <v xml:space="preserve"> </v>
      </c>
      <c r="I2504" s="11">
        <v>52.173913043478002</v>
      </c>
      <c r="J2504" s="3">
        <v>7.4534161490680004</v>
      </c>
      <c r="K2504" s="3">
        <v>54.037267080745004</v>
      </c>
      <c r="L2504" s="3">
        <v>16.770186335403999</v>
      </c>
      <c r="M2504" s="3">
        <v>23.602484472050001</v>
      </c>
      <c r="N2504" s="3">
        <v>13.04347826087</v>
      </c>
      <c r="O2504" s="3">
        <v>2.4844720496889998</v>
      </c>
      <c r="P2504" s="3">
        <v>17.391304347826001</v>
      </c>
      <c r="Q2504" s="8">
        <v>2.4844720496889998</v>
      </c>
    </row>
    <row r="2505" spans="3:17" x14ac:dyDescent="0.2">
      <c r="C2505" s="90"/>
      <c r="D2505" s="87"/>
      <c r="E2505" s="1" t="s">
        <v>29</v>
      </c>
      <c r="F2505" s="2"/>
      <c r="G2505" s="59">
        <v>1174</v>
      </c>
      <c r="H2505" s="71" t="str">
        <f t="shared" si="56"/>
        <v xml:space="preserve"> </v>
      </c>
      <c r="I2505" s="11">
        <v>53.577512776831</v>
      </c>
      <c r="J2505" s="3">
        <v>8.4327086882450004</v>
      </c>
      <c r="K2505" s="3">
        <v>39.948892674616999</v>
      </c>
      <c r="L2505" s="3">
        <v>23.679727427597999</v>
      </c>
      <c r="M2505" s="3">
        <v>22.146507666099001</v>
      </c>
      <c r="N2505" s="3">
        <v>10.562180579215999</v>
      </c>
      <c r="O2505" s="3">
        <v>1.3628620102210001</v>
      </c>
      <c r="P2505" s="3">
        <v>16.780238500852001</v>
      </c>
      <c r="Q2505" s="8">
        <v>0.93696763202699995</v>
      </c>
    </row>
    <row r="2506" spans="3:17" x14ac:dyDescent="0.2">
      <c r="C2506" s="90"/>
      <c r="D2506" s="87"/>
      <c r="E2506" s="1" t="s">
        <v>30</v>
      </c>
      <c r="F2506" s="2"/>
      <c r="G2506" s="59">
        <v>1349</v>
      </c>
      <c r="H2506" s="71" t="str">
        <f t="shared" si="56"/>
        <v xml:space="preserve"> </v>
      </c>
      <c r="I2506" s="11">
        <v>53.521126760563</v>
      </c>
      <c r="J2506" s="3">
        <v>8.5248332097849993</v>
      </c>
      <c r="K2506" s="3">
        <v>37.731653076352998</v>
      </c>
      <c r="L2506" s="3">
        <v>21.942179392141998</v>
      </c>
      <c r="M2506" s="3">
        <v>21.645663454411</v>
      </c>
      <c r="N2506" s="3">
        <v>10.600444773907</v>
      </c>
      <c r="O2506" s="3">
        <v>1.111934766494</v>
      </c>
      <c r="P2506" s="3">
        <v>17.420311341735001</v>
      </c>
      <c r="Q2506" s="8">
        <v>0.59303187546299996</v>
      </c>
    </row>
    <row r="2507" spans="3:17" x14ac:dyDescent="0.2">
      <c r="C2507" s="90"/>
      <c r="D2507" s="87"/>
      <c r="E2507" s="1" t="s">
        <v>31</v>
      </c>
      <c r="F2507" s="2"/>
      <c r="G2507" s="59">
        <v>2034</v>
      </c>
      <c r="H2507" s="71" t="str">
        <f t="shared" si="56"/>
        <v xml:space="preserve"> </v>
      </c>
      <c r="I2507" s="11">
        <v>46.902654867256999</v>
      </c>
      <c r="J2507" s="3">
        <v>7.0304818092429997</v>
      </c>
      <c r="K2507" s="3">
        <v>30.776794493609</v>
      </c>
      <c r="L2507" s="3">
        <v>23.107177974435</v>
      </c>
      <c r="M2507" s="3">
        <v>18.092428711897998</v>
      </c>
      <c r="N2507" s="3">
        <v>9.0953785644049994</v>
      </c>
      <c r="O2507" s="3">
        <v>1.0816125860370001</v>
      </c>
      <c r="P2507" s="3">
        <v>24.139626352015998</v>
      </c>
      <c r="Q2507" s="8">
        <v>0.63913470993099997</v>
      </c>
    </row>
    <row r="2508" spans="3:17" x14ac:dyDescent="0.2">
      <c r="C2508" s="90"/>
      <c r="D2508" s="87"/>
      <c r="E2508" s="1" t="s">
        <v>32</v>
      </c>
      <c r="F2508" s="2"/>
      <c r="G2508" s="59">
        <v>68</v>
      </c>
      <c r="H2508" s="71" t="str">
        <f t="shared" si="56"/>
        <v xml:space="preserve"> </v>
      </c>
      <c r="I2508" s="11">
        <v>26.470588235293999</v>
      </c>
      <c r="J2508" s="3">
        <v>8.8235294117649996</v>
      </c>
      <c r="K2508" s="3">
        <v>19.117647058824002</v>
      </c>
      <c r="L2508" s="3">
        <v>8.8235294117649996</v>
      </c>
      <c r="M2508" s="3">
        <v>7.352941176471</v>
      </c>
      <c r="N2508" s="3">
        <v>7.352941176471</v>
      </c>
      <c r="O2508" s="3">
        <v>4.4117647058819998</v>
      </c>
      <c r="P2508" s="3">
        <v>54.411764705882</v>
      </c>
      <c r="Q2508" s="8">
        <v>2.9411764705880001</v>
      </c>
    </row>
    <row r="2509" spans="3:17" x14ac:dyDescent="0.2">
      <c r="C2509" s="90"/>
      <c r="D2509" s="87"/>
      <c r="E2509" s="1" t="s">
        <v>22</v>
      </c>
      <c r="F2509" s="2"/>
      <c r="G2509" s="59">
        <v>17</v>
      </c>
      <c r="H2509" s="71" t="str">
        <f t="shared" si="56"/>
        <v>*</v>
      </c>
      <c r="I2509" s="11">
        <v>5.8823529411760003</v>
      </c>
      <c r="J2509" s="7">
        <v>0</v>
      </c>
      <c r="K2509" s="3">
        <v>5.8823529411760003</v>
      </c>
      <c r="L2509" s="7">
        <v>0</v>
      </c>
      <c r="M2509" s="7">
        <v>0</v>
      </c>
      <c r="N2509" s="7">
        <v>0</v>
      </c>
      <c r="O2509" s="3">
        <v>5.8823529411760003</v>
      </c>
      <c r="P2509" s="3">
        <v>41.176470588234999</v>
      </c>
      <c r="Q2509" s="8">
        <v>47.058823529412003</v>
      </c>
    </row>
    <row r="2510" spans="3:17" x14ac:dyDescent="0.2">
      <c r="C2510" s="91" t="s">
        <v>33</v>
      </c>
      <c r="D2510" s="86" t="s">
        <v>17</v>
      </c>
      <c r="E2510" s="6" t="s">
        <v>34</v>
      </c>
      <c r="F2510" s="5"/>
      <c r="G2510" s="58">
        <v>120</v>
      </c>
      <c r="H2510" s="70" t="str">
        <f t="shared" si="56"/>
        <v xml:space="preserve"> </v>
      </c>
      <c r="I2510" s="12">
        <v>52.5</v>
      </c>
      <c r="J2510" s="4">
        <v>6.666666666667</v>
      </c>
      <c r="K2510" s="4">
        <v>51.666666666666998</v>
      </c>
      <c r="L2510" s="4">
        <v>32.5</v>
      </c>
      <c r="M2510" s="4">
        <v>40.833333333333002</v>
      </c>
      <c r="N2510" s="4">
        <v>10</v>
      </c>
      <c r="O2510" s="25">
        <v>0</v>
      </c>
      <c r="P2510" s="4">
        <v>9.166666666667</v>
      </c>
      <c r="Q2510" s="13">
        <v>0.83333333333299997</v>
      </c>
    </row>
    <row r="2511" spans="3:17" x14ac:dyDescent="0.2">
      <c r="C2511" s="90"/>
      <c r="D2511" s="87"/>
      <c r="E2511" s="1" t="s">
        <v>35</v>
      </c>
      <c r="F2511" s="2"/>
      <c r="G2511" s="59">
        <v>932</v>
      </c>
      <c r="H2511" s="71" t="str">
        <f t="shared" si="56"/>
        <v xml:space="preserve"> </v>
      </c>
      <c r="I2511" s="11">
        <v>51.287553648069</v>
      </c>
      <c r="J2511" s="3">
        <v>8.7982832618030002</v>
      </c>
      <c r="K2511" s="3">
        <v>38.841201716737999</v>
      </c>
      <c r="L2511" s="3">
        <v>23.819742489269998</v>
      </c>
      <c r="M2511" s="3">
        <v>23.068669527897001</v>
      </c>
      <c r="N2511" s="3">
        <v>8.7982832618030002</v>
      </c>
      <c r="O2511" s="3">
        <v>1.394849785408</v>
      </c>
      <c r="P2511" s="3">
        <v>15.665236051501999</v>
      </c>
      <c r="Q2511" s="8">
        <v>1.072961373391</v>
      </c>
    </row>
    <row r="2512" spans="3:17" x14ac:dyDescent="0.2">
      <c r="C2512" s="90"/>
      <c r="D2512" s="87"/>
      <c r="E2512" s="1" t="s">
        <v>36</v>
      </c>
      <c r="F2512" s="2"/>
      <c r="G2512" s="59">
        <v>854</v>
      </c>
      <c r="H2512" s="71" t="str">
        <f t="shared" si="56"/>
        <v xml:space="preserve"> </v>
      </c>
      <c r="I2512" s="11">
        <v>44.847775175644003</v>
      </c>
      <c r="J2512" s="3">
        <v>5.8548009367680001</v>
      </c>
      <c r="K2512" s="3">
        <v>25.526932084308999</v>
      </c>
      <c r="L2512" s="3">
        <v>21.077283372364999</v>
      </c>
      <c r="M2512" s="3">
        <v>12.997658079624999</v>
      </c>
      <c r="N2512" s="3">
        <v>9.1334894613579998</v>
      </c>
      <c r="O2512" s="3">
        <v>1.52224824356</v>
      </c>
      <c r="P2512" s="3">
        <v>26.580796252927001</v>
      </c>
      <c r="Q2512" s="8">
        <v>0.58548009367700005</v>
      </c>
    </row>
    <row r="2513" spans="3:17" ht="24" x14ac:dyDescent="0.2">
      <c r="C2513" s="90"/>
      <c r="D2513" s="87"/>
      <c r="E2513" s="1" t="s">
        <v>37</v>
      </c>
      <c r="F2513" s="2"/>
      <c r="G2513" s="59">
        <v>356</v>
      </c>
      <c r="H2513" s="71" t="str">
        <f t="shared" si="56"/>
        <v xml:space="preserve"> </v>
      </c>
      <c r="I2513" s="11">
        <v>30.617977528090002</v>
      </c>
      <c r="J2513" s="3">
        <v>5.3370786516850002</v>
      </c>
      <c r="K2513" s="3">
        <v>15.449438202247</v>
      </c>
      <c r="L2513" s="3">
        <v>18.539325842697</v>
      </c>
      <c r="M2513" s="3">
        <v>9.8314606741570003</v>
      </c>
      <c r="N2513" s="3">
        <v>7.3033707865170001</v>
      </c>
      <c r="O2513" s="7">
        <v>0</v>
      </c>
      <c r="P2513" s="3">
        <v>44.101123595506003</v>
      </c>
      <c r="Q2513" s="8">
        <v>0.28089887640400002</v>
      </c>
    </row>
    <row r="2514" spans="3:17" x14ac:dyDescent="0.2">
      <c r="C2514" s="90"/>
      <c r="D2514" s="87"/>
      <c r="E2514" s="1" t="s">
        <v>38</v>
      </c>
      <c r="F2514" s="2"/>
      <c r="G2514" s="59">
        <v>157</v>
      </c>
      <c r="H2514" s="71" t="str">
        <f t="shared" si="56"/>
        <v xml:space="preserve"> </v>
      </c>
      <c r="I2514" s="11">
        <v>28.662420382166001</v>
      </c>
      <c r="J2514" s="3">
        <v>3.184713375796</v>
      </c>
      <c r="K2514" s="3">
        <v>11.464968152866</v>
      </c>
      <c r="L2514" s="3">
        <v>11.464968152866</v>
      </c>
      <c r="M2514" s="3">
        <v>6.369426751592</v>
      </c>
      <c r="N2514" s="3">
        <v>7.6433121019110004</v>
      </c>
      <c r="O2514" s="3">
        <v>3.8216560509550002</v>
      </c>
      <c r="P2514" s="3">
        <v>52.866242038217003</v>
      </c>
      <c r="Q2514" s="14">
        <v>0</v>
      </c>
    </row>
    <row r="2515" spans="3:17" x14ac:dyDescent="0.2">
      <c r="C2515" s="90"/>
      <c r="D2515" s="87"/>
      <c r="E2515" s="1" t="s">
        <v>22</v>
      </c>
      <c r="F2515" s="2"/>
      <c r="G2515" s="59">
        <v>16</v>
      </c>
      <c r="H2515" s="71" t="str">
        <f t="shared" si="56"/>
        <v>*</v>
      </c>
      <c r="I2515" s="11">
        <v>12.5</v>
      </c>
      <c r="J2515" s="3">
        <v>6.25</v>
      </c>
      <c r="K2515" s="3">
        <v>6.25</v>
      </c>
      <c r="L2515" s="7">
        <v>0</v>
      </c>
      <c r="M2515" s="3">
        <v>6.25</v>
      </c>
      <c r="N2515" s="7">
        <v>0</v>
      </c>
      <c r="O2515" s="7">
        <v>0</v>
      </c>
      <c r="P2515" s="3">
        <v>25</v>
      </c>
      <c r="Q2515" s="8">
        <v>56.25</v>
      </c>
    </row>
    <row r="2516" spans="3:17" x14ac:dyDescent="0.2">
      <c r="C2516" s="91" t="s">
        <v>39</v>
      </c>
      <c r="D2516" s="86" t="s">
        <v>17</v>
      </c>
      <c r="E2516" s="6" t="s">
        <v>40</v>
      </c>
      <c r="F2516" s="5"/>
      <c r="G2516" s="58">
        <v>350</v>
      </c>
      <c r="H2516" s="70" t="str">
        <f t="shared" si="56"/>
        <v xml:space="preserve"> </v>
      </c>
      <c r="I2516" s="12">
        <v>50.285714285714</v>
      </c>
      <c r="J2516" s="4">
        <v>9.1428571428570002</v>
      </c>
      <c r="K2516" s="4">
        <v>44.857142857143003</v>
      </c>
      <c r="L2516" s="4">
        <v>27.142857142857</v>
      </c>
      <c r="M2516" s="4">
        <v>29.428571428571001</v>
      </c>
      <c r="N2516" s="4">
        <v>10.857142857143</v>
      </c>
      <c r="O2516" s="4">
        <v>0.28571428571399998</v>
      </c>
      <c r="P2516" s="4">
        <v>12</v>
      </c>
      <c r="Q2516" s="13">
        <v>0.85714285714299998</v>
      </c>
    </row>
    <row r="2517" spans="3:17" ht="24" x14ac:dyDescent="0.2">
      <c r="C2517" s="90"/>
      <c r="D2517" s="87"/>
      <c r="E2517" s="1" t="s">
        <v>41</v>
      </c>
      <c r="F2517" s="2"/>
      <c r="G2517" s="59">
        <v>1147</v>
      </c>
      <c r="H2517" s="71" t="str">
        <f t="shared" si="56"/>
        <v xml:space="preserve"> </v>
      </c>
      <c r="I2517" s="11">
        <v>45.510026155186999</v>
      </c>
      <c r="J2517" s="3">
        <v>6.8003487358330004</v>
      </c>
      <c r="K2517" s="3">
        <v>31.386224934611999</v>
      </c>
      <c r="L2517" s="3">
        <v>26.242371403661998</v>
      </c>
      <c r="M2517" s="3">
        <v>19.442022667829001</v>
      </c>
      <c r="N2517" s="3">
        <v>9.4158674803839997</v>
      </c>
      <c r="O2517" s="3">
        <v>1.3077593722759999</v>
      </c>
      <c r="P2517" s="3">
        <v>21.272885789015</v>
      </c>
      <c r="Q2517" s="8">
        <v>0.34873583260699997</v>
      </c>
    </row>
    <row r="2518" spans="3:17" x14ac:dyDescent="0.2">
      <c r="C2518" s="90"/>
      <c r="D2518" s="87"/>
      <c r="E2518" s="1" t="s">
        <v>42</v>
      </c>
      <c r="F2518" s="2"/>
      <c r="G2518" s="59">
        <v>816</v>
      </c>
      <c r="H2518" s="71" t="str">
        <f t="shared" si="56"/>
        <v xml:space="preserve"> </v>
      </c>
      <c r="I2518" s="11">
        <v>41.176470588234999</v>
      </c>
      <c r="J2518" s="3">
        <v>5.8823529411760003</v>
      </c>
      <c r="K2518" s="3">
        <v>21.446078431373</v>
      </c>
      <c r="L2518" s="3">
        <v>14.950980392157</v>
      </c>
      <c r="M2518" s="3">
        <v>10.78431372549</v>
      </c>
      <c r="N2518" s="3">
        <v>7.2303921568630001</v>
      </c>
      <c r="O2518" s="3">
        <v>1.4705882352940001</v>
      </c>
      <c r="P2518" s="3">
        <v>35.906862745098003</v>
      </c>
      <c r="Q2518" s="8">
        <v>0.85784313725500005</v>
      </c>
    </row>
    <row r="2519" spans="3:17" x14ac:dyDescent="0.2">
      <c r="C2519" s="90"/>
      <c r="D2519" s="87"/>
      <c r="E2519" s="1" t="s">
        <v>43</v>
      </c>
      <c r="F2519" s="2"/>
      <c r="G2519" s="59">
        <v>78</v>
      </c>
      <c r="H2519" s="71" t="str">
        <f t="shared" si="56"/>
        <v xml:space="preserve"> </v>
      </c>
      <c r="I2519" s="11">
        <v>39.74358974359</v>
      </c>
      <c r="J2519" s="3">
        <v>3.8461538461539999</v>
      </c>
      <c r="K2519" s="3">
        <v>21.794871794872002</v>
      </c>
      <c r="L2519" s="3">
        <v>5.1282051282049999</v>
      </c>
      <c r="M2519" s="3">
        <v>6.4102564102560002</v>
      </c>
      <c r="N2519" s="3">
        <v>5.1282051282049999</v>
      </c>
      <c r="O2519" s="3">
        <v>3.8461538461539999</v>
      </c>
      <c r="P2519" s="3">
        <v>48.717948717949</v>
      </c>
      <c r="Q2519" s="14">
        <v>0</v>
      </c>
    </row>
    <row r="2520" spans="3:17" x14ac:dyDescent="0.2">
      <c r="C2520" s="90"/>
      <c r="D2520" s="87"/>
      <c r="E2520" s="1" t="s">
        <v>22</v>
      </c>
      <c r="F2520" s="2"/>
      <c r="G2520" s="59">
        <v>44</v>
      </c>
      <c r="H2520" s="71" t="str">
        <f t="shared" si="56"/>
        <v>*</v>
      </c>
      <c r="I2520" s="11">
        <v>34.090909090909001</v>
      </c>
      <c r="J2520" s="3">
        <v>9.0909090909089993</v>
      </c>
      <c r="K2520" s="3">
        <v>15.909090909091001</v>
      </c>
      <c r="L2520" s="3">
        <v>6.8181818181820004</v>
      </c>
      <c r="M2520" s="3">
        <v>4.5454545454549997</v>
      </c>
      <c r="N2520" s="3">
        <v>2.2727272727269998</v>
      </c>
      <c r="O2520" s="3">
        <v>2.2727272727269998</v>
      </c>
      <c r="P2520" s="3">
        <v>25</v>
      </c>
      <c r="Q2520" s="8">
        <v>27.272727272727</v>
      </c>
    </row>
    <row r="2521" spans="3:17" x14ac:dyDescent="0.2">
      <c r="C2521" s="91" t="s">
        <v>44</v>
      </c>
      <c r="D2521" s="86" t="s">
        <v>17</v>
      </c>
      <c r="E2521" s="6" t="s">
        <v>45</v>
      </c>
      <c r="F2521" s="5"/>
      <c r="G2521" s="58">
        <v>1358</v>
      </c>
      <c r="H2521" s="70" t="str">
        <f t="shared" si="56"/>
        <v xml:space="preserve"> </v>
      </c>
      <c r="I2521" s="12">
        <v>48.674521354934001</v>
      </c>
      <c r="J2521" s="4">
        <v>7.7319587628870003</v>
      </c>
      <c r="K2521" s="4">
        <v>35.567010309277997</v>
      </c>
      <c r="L2521" s="4">
        <v>24.447717231222001</v>
      </c>
      <c r="M2521" s="4">
        <v>21.428571428571001</v>
      </c>
      <c r="N2521" s="4">
        <v>9.3519882179679996</v>
      </c>
      <c r="O2521" s="4">
        <v>1.0309278350519999</v>
      </c>
      <c r="P2521" s="4">
        <v>18.998527245950001</v>
      </c>
      <c r="Q2521" s="13">
        <v>0.73637702503699998</v>
      </c>
    </row>
    <row r="2522" spans="3:17" x14ac:dyDescent="0.2">
      <c r="C2522" s="90"/>
      <c r="D2522" s="87"/>
      <c r="E2522" s="1" t="s">
        <v>46</v>
      </c>
      <c r="F2522" s="2"/>
      <c r="G2522" s="59">
        <v>735</v>
      </c>
      <c r="H2522" s="71" t="str">
        <f t="shared" si="56"/>
        <v xml:space="preserve"> </v>
      </c>
      <c r="I2522" s="11">
        <v>43.537414965986002</v>
      </c>
      <c r="J2522" s="3">
        <v>6.8027210884349998</v>
      </c>
      <c r="K2522" s="3">
        <v>25.578231292517</v>
      </c>
      <c r="L2522" s="3">
        <v>19.727891156462999</v>
      </c>
      <c r="M2522" s="3">
        <v>14.013605442177001</v>
      </c>
      <c r="N2522" s="3">
        <v>9.1156462585030003</v>
      </c>
      <c r="O2522" s="3">
        <v>1.2244897959179999</v>
      </c>
      <c r="P2522" s="3">
        <v>27.482993197279001</v>
      </c>
      <c r="Q2522" s="8">
        <v>1.632653061224</v>
      </c>
    </row>
    <row r="2523" spans="3:17" x14ac:dyDescent="0.2">
      <c r="C2523" s="90"/>
      <c r="D2523" s="87"/>
      <c r="E2523" s="1" t="s">
        <v>47</v>
      </c>
      <c r="F2523" s="2"/>
      <c r="G2523" s="59">
        <v>177</v>
      </c>
      <c r="H2523" s="71" t="str">
        <f t="shared" si="56"/>
        <v xml:space="preserve"> </v>
      </c>
      <c r="I2523" s="11">
        <v>35.593220338983002</v>
      </c>
      <c r="J2523" s="3">
        <v>3.9548022598869998</v>
      </c>
      <c r="K2523" s="3">
        <v>16.384180790959999</v>
      </c>
      <c r="L2523" s="3">
        <v>20.338983050846998</v>
      </c>
      <c r="M2523" s="3">
        <v>11.864406779661</v>
      </c>
      <c r="N2523" s="3">
        <v>5.6497175141240001</v>
      </c>
      <c r="O2523" s="3">
        <v>1.6949152542370001</v>
      </c>
      <c r="P2523" s="3">
        <v>38.418079096044998</v>
      </c>
      <c r="Q2523" s="8">
        <v>0.56497175141199996</v>
      </c>
    </row>
    <row r="2524" spans="3:17" x14ac:dyDescent="0.2">
      <c r="C2524" s="90"/>
      <c r="D2524" s="87"/>
      <c r="E2524" s="1" t="s">
        <v>48</v>
      </c>
      <c r="F2524" s="2"/>
      <c r="G2524" s="59">
        <v>128</v>
      </c>
      <c r="H2524" s="71" t="str">
        <f t="shared" si="56"/>
        <v xml:space="preserve"> </v>
      </c>
      <c r="I2524" s="11">
        <v>14.0625</v>
      </c>
      <c r="J2524" s="7">
        <v>0</v>
      </c>
      <c r="K2524" s="3">
        <v>7.03125</v>
      </c>
      <c r="L2524" s="3">
        <v>7.03125</v>
      </c>
      <c r="M2524" s="3">
        <v>3.90625</v>
      </c>
      <c r="N2524" s="3">
        <v>2.34375</v>
      </c>
      <c r="O2524" s="3">
        <v>3.90625</v>
      </c>
      <c r="P2524" s="3">
        <v>68.75</v>
      </c>
      <c r="Q2524" s="8">
        <v>1.5625</v>
      </c>
    </row>
    <row r="2525" spans="3:17" x14ac:dyDescent="0.2">
      <c r="C2525" s="90"/>
      <c r="D2525" s="87"/>
      <c r="E2525" s="1" t="s">
        <v>22</v>
      </c>
      <c r="F2525" s="2"/>
      <c r="G2525" s="59">
        <v>37</v>
      </c>
      <c r="H2525" s="71" t="str">
        <f t="shared" si="56"/>
        <v>*</v>
      </c>
      <c r="I2525" s="11">
        <v>48.648648648649001</v>
      </c>
      <c r="J2525" s="3">
        <v>8.1081081081080004</v>
      </c>
      <c r="K2525" s="3">
        <v>18.918918918919001</v>
      </c>
      <c r="L2525" s="3">
        <v>8.1081081081080004</v>
      </c>
      <c r="M2525" s="3">
        <v>2.7027027027030002</v>
      </c>
      <c r="N2525" s="3">
        <v>8.1081081081080004</v>
      </c>
      <c r="O2525" s="3">
        <v>2.7027027027030002</v>
      </c>
      <c r="P2525" s="3">
        <v>32.432432432432002</v>
      </c>
      <c r="Q2525" s="8">
        <v>2.7027027027030002</v>
      </c>
    </row>
    <row r="2526" spans="3:17" ht="24" x14ac:dyDescent="0.2">
      <c r="C2526" s="91" t="s">
        <v>49</v>
      </c>
      <c r="D2526" s="86" t="s">
        <v>17</v>
      </c>
      <c r="E2526" s="6" t="s">
        <v>50</v>
      </c>
      <c r="F2526" s="5"/>
      <c r="G2526" s="58">
        <v>141</v>
      </c>
      <c r="H2526" s="70" t="str">
        <f t="shared" si="56"/>
        <v xml:space="preserve"> </v>
      </c>
      <c r="I2526" s="12">
        <v>49.645390070921998</v>
      </c>
      <c r="J2526" s="4">
        <v>5.6737588652479998</v>
      </c>
      <c r="K2526" s="4">
        <v>52.482269503546</v>
      </c>
      <c r="L2526" s="4">
        <v>32.624113475176998</v>
      </c>
      <c r="M2526" s="4">
        <v>32.624113475176998</v>
      </c>
      <c r="N2526" s="4">
        <v>12.056737588652</v>
      </c>
      <c r="O2526" s="4">
        <v>3.54609929078</v>
      </c>
      <c r="P2526" s="4">
        <v>10.638297872340001</v>
      </c>
      <c r="Q2526" s="33">
        <v>0</v>
      </c>
    </row>
    <row r="2527" spans="3:17" ht="36" x14ac:dyDescent="0.2">
      <c r="C2527" s="90"/>
      <c r="D2527" s="87"/>
      <c r="E2527" s="1" t="s">
        <v>51</v>
      </c>
      <c r="F2527" s="2"/>
      <c r="G2527" s="59">
        <v>349</v>
      </c>
      <c r="H2527" s="71" t="str">
        <f t="shared" si="56"/>
        <v xml:space="preserve"> </v>
      </c>
      <c r="I2527" s="11">
        <v>43.553008595988999</v>
      </c>
      <c r="J2527" s="3">
        <v>6.5902578796559999</v>
      </c>
      <c r="K2527" s="3">
        <v>38.108882521490003</v>
      </c>
      <c r="L2527" s="3">
        <v>36.962750716332003</v>
      </c>
      <c r="M2527" s="3">
        <v>29.226361031519001</v>
      </c>
      <c r="N2527" s="3">
        <v>10.315186246418</v>
      </c>
      <c r="O2527" s="3">
        <v>1.1461318051580001</v>
      </c>
      <c r="P2527" s="3">
        <v>14.326647564470001</v>
      </c>
      <c r="Q2527" s="8">
        <v>0.28653295128900003</v>
      </c>
    </row>
    <row r="2528" spans="3:17" ht="48" x14ac:dyDescent="0.2">
      <c r="C2528" s="90"/>
      <c r="D2528" s="87"/>
      <c r="E2528" s="1" t="s">
        <v>52</v>
      </c>
      <c r="F2528" s="2"/>
      <c r="G2528" s="59">
        <v>1860</v>
      </c>
      <c r="H2528" s="71" t="str">
        <f t="shared" si="56"/>
        <v xml:space="preserve"> </v>
      </c>
      <c r="I2528" s="11">
        <v>49.086021505376003</v>
      </c>
      <c r="J2528" s="3">
        <v>8.1720430107530007</v>
      </c>
      <c r="K2528" s="3">
        <v>33.817204301075002</v>
      </c>
      <c r="L2528" s="3">
        <v>23.763440860214999</v>
      </c>
      <c r="M2528" s="3">
        <v>19.838709677419001</v>
      </c>
      <c r="N2528" s="3">
        <v>9.408602150538</v>
      </c>
      <c r="O2528" s="3">
        <v>1.0215053763440001</v>
      </c>
      <c r="P2528" s="3">
        <v>18.817204301075002</v>
      </c>
      <c r="Q2528" s="8">
        <v>0.80645161290300005</v>
      </c>
    </row>
    <row r="2529" spans="3:17" ht="24" x14ac:dyDescent="0.2">
      <c r="C2529" s="90"/>
      <c r="D2529" s="87"/>
      <c r="E2529" s="1" t="s">
        <v>53</v>
      </c>
      <c r="F2529" s="2"/>
      <c r="G2529" s="59">
        <v>719</v>
      </c>
      <c r="H2529" s="71" t="str">
        <f t="shared" si="56"/>
        <v xml:space="preserve"> </v>
      </c>
      <c r="I2529" s="11">
        <v>43.949930458970996</v>
      </c>
      <c r="J2529" s="3">
        <v>8.9012517385259997</v>
      </c>
      <c r="K2529" s="3">
        <v>36.022253129345998</v>
      </c>
      <c r="L2529" s="3">
        <v>34.631432545202003</v>
      </c>
      <c r="M2529" s="3">
        <v>26.981919332406001</v>
      </c>
      <c r="N2529" s="3">
        <v>10.709318497913999</v>
      </c>
      <c r="O2529" s="3">
        <v>1.112656467316</v>
      </c>
      <c r="P2529" s="3">
        <v>16.550764951321</v>
      </c>
      <c r="Q2529" s="8">
        <v>0.278164116829</v>
      </c>
    </row>
    <row r="2530" spans="3:17" ht="48" x14ac:dyDescent="0.2">
      <c r="C2530" s="90"/>
      <c r="D2530" s="87"/>
      <c r="E2530" s="1" t="s">
        <v>54</v>
      </c>
      <c r="F2530" s="2"/>
      <c r="G2530" s="59">
        <v>404</v>
      </c>
      <c r="H2530" s="71" t="str">
        <f t="shared" si="56"/>
        <v xml:space="preserve"> </v>
      </c>
      <c r="I2530" s="11">
        <v>52.722772277228003</v>
      </c>
      <c r="J2530" s="3">
        <v>8.1683168316830006</v>
      </c>
      <c r="K2530" s="3">
        <v>35.891089108910997</v>
      </c>
      <c r="L2530" s="3">
        <v>33.415841584158002</v>
      </c>
      <c r="M2530" s="3">
        <v>26.732673267327002</v>
      </c>
      <c r="N2530" s="3">
        <v>11.138613861386</v>
      </c>
      <c r="O2530" s="3">
        <v>0.49504950495</v>
      </c>
      <c r="P2530" s="3">
        <v>13.861386138614</v>
      </c>
      <c r="Q2530" s="8">
        <v>0.49504950495</v>
      </c>
    </row>
    <row r="2531" spans="3:17" ht="36" x14ac:dyDescent="0.2">
      <c r="C2531" s="90"/>
      <c r="D2531" s="87"/>
      <c r="E2531" s="1" t="s">
        <v>55</v>
      </c>
      <c r="F2531" s="2"/>
      <c r="G2531" s="59">
        <v>41</v>
      </c>
      <c r="H2531" s="71" t="str">
        <f t="shared" si="56"/>
        <v>*</v>
      </c>
      <c r="I2531" s="11">
        <v>48.780487804878</v>
      </c>
      <c r="J2531" s="3">
        <v>7.3170731707319998</v>
      </c>
      <c r="K2531" s="3">
        <v>31.707317073171001</v>
      </c>
      <c r="L2531" s="3">
        <v>41.463414634145998</v>
      </c>
      <c r="M2531" s="3">
        <v>41.463414634145998</v>
      </c>
      <c r="N2531" s="3">
        <v>9.7560975609760003</v>
      </c>
      <c r="O2531" s="3">
        <v>2.4390243902440001</v>
      </c>
      <c r="P2531" s="3">
        <v>9.7560975609760003</v>
      </c>
      <c r="Q2531" s="14">
        <v>0</v>
      </c>
    </row>
    <row r="2532" spans="3:17" ht="36" x14ac:dyDescent="0.2">
      <c r="C2532" s="90"/>
      <c r="D2532" s="87"/>
      <c r="E2532" s="1" t="s">
        <v>56</v>
      </c>
      <c r="F2532" s="2"/>
      <c r="G2532" s="59">
        <v>168</v>
      </c>
      <c r="H2532" s="71" t="str">
        <f t="shared" si="56"/>
        <v xml:space="preserve"> </v>
      </c>
      <c r="I2532" s="11">
        <v>45.238095238094999</v>
      </c>
      <c r="J2532" s="3">
        <v>5.3571428571429998</v>
      </c>
      <c r="K2532" s="3">
        <v>33.333333333333002</v>
      </c>
      <c r="L2532" s="3">
        <v>41.071428571429003</v>
      </c>
      <c r="M2532" s="3">
        <v>32.738095238094999</v>
      </c>
      <c r="N2532" s="3">
        <v>11.309523809524</v>
      </c>
      <c r="O2532" s="3">
        <v>1.190476190476</v>
      </c>
      <c r="P2532" s="3">
        <v>16.666666666666998</v>
      </c>
      <c r="Q2532" s="8">
        <v>1.190476190476</v>
      </c>
    </row>
    <row r="2533" spans="3:17" ht="36" x14ac:dyDescent="0.2">
      <c r="C2533" s="90"/>
      <c r="D2533" s="87"/>
      <c r="E2533" s="1" t="s">
        <v>57</v>
      </c>
      <c r="F2533" s="2"/>
      <c r="G2533" s="59">
        <v>146</v>
      </c>
      <c r="H2533" s="71" t="str">
        <f t="shared" si="56"/>
        <v xml:space="preserve"> </v>
      </c>
      <c r="I2533" s="11">
        <v>41.780821917807998</v>
      </c>
      <c r="J2533" s="3">
        <v>7.5342465753420003</v>
      </c>
      <c r="K2533" s="3">
        <v>38.356164383562003</v>
      </c>
      <c r="L2533" s="3">
        <v>37.671232876711997</v>
      </c>
      <c r="M2533" s="3">
        <v>30.821917808218998</v>
      </c>
      <c r="N2533" s="3">
        <v>8.9041095890409991</v>
      </c>
      <c r="O2533" s="3">
        <v>1.369863013699</v>
      </c>
      <c r="P2533" s="3">
        <v>16.438356164384</v>
      </c>
      <c r="Q2533" s="8">
        <v>2.054794520548</v>
      </c>
    </row>
    <row r="2534" spans="3:17" x14ac:dyDescent="0.2">
      <c r="C2534" s="90"/>
      <c r="D2534" s="87"/>
      <c r="E2534" s="1" t="s">
        <v>58</v>
      </c>
      <c r="F2534" s="2"/>
      <c r="G2534" s="59">
        <v>364</v>
      </c>
      <c r="H2534" s="71" t="str">
        <f t="shared" si="56"/>
        <v xml:space="preserve"> </v>
      </c>
      <c r="I2534" s="11">
        <v>30.494505494504999</v>
      </c>
      <c r="J2534" s="3">
        <v>0.82417582417599999</v>
      </c>
      <c r="K2534" s="3">
        <v>14.285714285714</v>
      </c>
      <c r="L2534" s="3">
        <v>12.912087912087999</v>
      </c>
      <c r="M2534" s="3">
        <v>8.2417582417579993</v>
      </c>
      <c r="N2534" s="3">
        <v>6.5934065934069999</v>
      </c>
      <c r="O2534" s="3">
        <v>2.7472527472529999</v>
      </c>
      <c r="P2534" s="3">
        <v>51.098901098901003</v>
      </c>
      <c r="Q2534" s="8">
        <v>1.3736263736259999</v>
      </c>
    </row>
    <row r="2535" spans="3:17" x14ac:dyDescent="0.2">
      <c r="C2535" s="90"/>
      <c r="D2535" s="87"/>
      <c r="E2535" s="1" t="s">
        <v>22</v>
      </c>
      <c r="F2535" s="2"/>
      <c r="G2535" s="59">
        <v>134</v>
      </c>
      <c r="H2535" s="71" t="str">
        <f t="shared" si="56"/>
        <v xml:space="preserve"> </v>
      </c>
      <c r="I2535" s="11">
        <v>25.373134328357999</v>
      </c>
      <c r="J2535" s="3">
        <v>5.2238805970150004</v>
      </c>
      <c r="K2535" s="3">
        <v>16.417910447760999</v>
      </c>
      <c r="L2535" s="3">
        <v>8.9552238805969999</v>
      </c>
      <c r="M2535" s="3">
        <v>5.9701492537309999</v>
      </c>
      <c r="N2535" s="3">
        <v>2.985074626866</v>
      </c>
      <c r="O2535" s="3">
        <v>0.74626865671599996</v>
      </c>
      <c r="P2535" s="3">
        <v>51.492537313432997</v>
      </c>
      <c r="Q2535" s="8">
        <v>4.477611940299</v>
      </c>
    </row>
    <row r="2536" spans="3:17" ht="24" x14ac:dyDescent="0.2">
      <c r="C2536" s="90"/>
      <c r="D2536" s="87"/>
      <c r="E2536" s="1" t="s">
        <v>59</v>
      </c>
      <c r="F2536" s="2"/>
      <c r="G2536" s="59">
        <v>1920</v>
      </c>
      <c r="H2536" s="71" t="str">
        <f t="shared" si="56"/>
        <v xml:space="preserve"> </v>
      </c>
      <c r="I2536" s="11">
        <v>48.385416666666998</v>
      </c>
      <c r="J2536" s="3">
        <v>8.020833333333</v>
      </c>
      <c r="K2536" s="3">
        <v>33.333333333333002</v>
      </c>
      <c r="L2536" s="3">
        <v>23.958333333333002</v>
      </c>
      <c r="M2536" s="3">
        <v>19.739583333333002</v>
      </c>
      <c r="N2536" s="3">
        <v>9.427083333333</v>
      </c>
      <c r="O2536" s="3">
        <v>1.041666666667</v>
      </c>
      <c r="P2536" s="3">
        <v>19.270833333333002</v>
      </c>
      <c r="Q2536" s="8">
        <v>0.78125</v>
      </c>
    </row>
    <row r="2537" spans="3:17" ht="24" x14ac:dyDescent="0.2">
      <c r="C2537" s="90"/>
      <c r="D2537" s="87"/>
      <c r="E2537" s="1" t="s">
        <v>60</v>
      </c>
      <c r="F2537" s="2"/>
      <c r="G2537" s="59">
        <v>479</v>
      </c>
      <c r="H2537" s="71" t="str">
        <f t="shared" si="56"/>
        <v xml:space="preserve"> </v>
      </c>
      <c r="I2537" s="11">
        <v>50.104384133612001</v>
      </c>
      <c r="J2537" s="3">
        <v>8.1419624217119999</v>
      </c>
      <c r="K2537" s="3">
        <v>34.655532359081</v>
      </c>
      <c r="L2537" s="3">
        <v>34.029227557410998</v>
      </c>
      <c r="M2537" s="3">
        <v>26.931106471816001</v>
      </c>
      <c r="N2537" s="3">
        <v>11.064718162839</v>
      </c>
      <c r="O2537" s="3">
        <v>0.62630480167000002</v>
      </c>
      <c r="P2537" s="3">
        <v>15.44885177453</v>
      </c>
      <c r="Q2537" s="8">
        <v>0.41753653444700001</v>
      </c>
    </row>
    <row r="2538" spans="3:17" ht="24" x14ac:dyDescent="0.2">
      <c r="C2538" s="91" t="s">
        <v>61</v>
      </c>
      <c r="D2538" s="86" t="s">
        <v>17</v>
      </c>
      <c r="E2538" s="6" t="s">
        <v>62</v>
      </c>
      <c r="F2538" s="5"/>
      <c r="G2538" s="58">
        <v>354</v>
      </c>
      <c r="H2538" s="70" t="str">
        <f t="shared" si="56"/>
        <v xml:space="preserve"> </v>
      </c>
      <c r="I2538" s="12">
        <v>61.864406779661003</v>
      </c>
      <c r="J2538" s="4">
        <v>8.7570621468930003</v>
      </c>
      <c r="K2538" s="4">
        <v>42.090395480226</v>
      </c>
      <c r="L2538" s="4">
        <v>20.903954802259999</v>
      </c>
      <c r="M2538" s="4">
        <v>23.16384180791</v>
      </c>
      <c r="N2538" s="4">
        <v>9.8870056497180006</v>
      </c>
      <c r="O2538" s="4">
        <v>1.129943502825</v>
      </c>
      <c r="P2538" s="4">
        <v>12.994350282486</v>
      </c>
      <c r="Q2538" s="13">
        <v>0.84745762711899997</v>
      </c>
    </row>
    <row r="2539" spans="3:17" ht="24" x14ac:dyDescent="0.2">
      <c r="C2539" s="90"/>
      <c r="D2539" s="87"/>
      <c r="E2539" s="1" t="s">
        <v>63</v>
      </c>
      <c r="F2539" s="2"/>
      <c r="G2539" s="59">
        <v>645</v>
      </c>
      <c r="H2539" s="71" t="str">
        <f t="shared" si="56"/>
        <v xml:space="preserve"> </v>
      </c>
      <c r="I2539" s="11">
        <v>53.333333333333002</v>
      </c>
      <c r="J2539" s="3">
        <v>8.5271317829460003</v>
      </c>
      <c r="K2539" s="3">
        <v>34.728682170543003</v>
      </c>
      <c r="L2539" s="3">
        <v>24.341085271318001</v>
      </c>
      <c r="M2539" s="3">
        <v>22.635658914728999</v>
      </c>
      <c r="N2539" s="3">
        <v>8.6821705426359994</v>
      </c>
      <c r="O2539" s="3">
        <v>1.705426356589</v>
      </c>
      <c r="P2539" s="3">
        <v>16.279069767442</v>
      </c>
      <c r="Q2539" s="8">
        <v>0.46511627907000003</v>
      </c>
    </row>
    <row r="2540" spans="3:17" ht="36" x14ac:dyDescent="0.2">
      <c r="C2540" s="90"/>
      <c r="D2540" s="87"/>
      <c r="E2540" s="1" t="s">
        <v>64</v>
      </c>
      <c r="F2540" s="2"/>
      <c r="G2540" s="59">
        <v>166</v>
      </c>
      <c r="H2540" s="71" t="str">
        <f t="shared" si="56"/>
        <v xml:space="preserve"> </v>
      </c>
      <c r="I2540" s="11">
        <v>46.385542168675002</v>
      </c>
      <c r="J2540" s="3">
        <v>8.4337349397590007</v>
      </c>
      <c r="K2540" s="3">
        <v>43.975903614457998</v>
      </c>
      <c r="L2540" s="3">
        <v>33.734939759036003</v>
      </c>
      <c r="M2540" s="3">
        <v>31.927710843372999</v>
      </c>
      <c r="N2540" s="3">
        <v>13.253012048193</v>
      </c>
      <c r="O2540" s="3">
        <v>1.204819277108</v>
      </c>
      <c r="P2540" s="3">
        <v>18.674698795181001</v>
      </c>
      <c r="Q2540" s="8">
        <v>0.60240963855399998</v>
      </c>
    </row>
    <row r="2541" spans="3:17" ht="36" x14ac:dyDescent="0.2">
      <c r="C2541" s="90"/>
      <c r="D2541" s="87"/>
      <c r="E2541" s="1" t="s">
        <v>65</v>
      </c>
      <c r="F2541" s="2"/>
      <c r="G2541" s="59">
        <v>110</v>
      </c>
      <c r="H2541" s="71" t="str">
        <f t="shared" si="56"/>
        <v xml:space="preserve"> </v>
      </c>
      <c r="I2541" s="11">
        <v>49.090909090909001</v>
      </c>
      <c r="J2541" s="3">
        <v>5.4545454545450003</v>
      </c>
      <c r="K2541" s="3">
        <v>46.363636363635997</v>
      </c>
      <c r="L2541" s="3">
        <v>33.636363636364003</v>
      </c>
      <c r="M2541" s="3">
        <v>34.545454545455001</v>
      </c>
      <c r="N2541" s="3">
        <v>9.0909090909089993</v>
      </c>
      <c r="O2541" s="3">
        <v>0.90909090909099999</v>
      </c>
      <c r="P2541" s="3">
        <v>10</v>
      </c>
      <c r="Q2541" s="14">
        <v>0</v>
      </c>
    </row>
    <row r="2542" spans="3:17" ht="36" x14ac:dyDescent="0.2">
      <c r="C2542" s="90"/>
      <c r="D2542" s="87"/>
      <c r="E2542" s="1" t="s">
        <v>66</v>
      </c>
      <c r="F2542" s="2"/>
      <c r="G2542" s="59">
        <v>239</v>
      </c>
      <c r="H2542" s="71" t="str">
        <f t="shared" si="56"/>
        <v xml:space="preserve"> </v>
      </c>
      <c r="I2542" s="11">
        <v>46.861924686191998</v>
      </c>
      <c r="J2542" s="3">
        <v>8.7866108786609995</v>
      </c>
      <c r="K2542" s="3">
        <v>49.372384937238003</v>
      </c>
      <c r="L2542" s="3">
        <v>38.493723849372003</v>
      </c>
      <c r="M2542" s="3">
        <v>34.309623430961999</v>
      </c>
      <c r="N2542" s="3">
        <v>12.970711297071</v>
      </c>
      <c r="O2542" s="3">
        <v>1.673640167364</v>
      </c>
      <c r="P2542" s="3">
        <v>9.2050209205019993</v>
      </c>
      <c r="Q2542" s="14">
        <v>0</v>
      </c>
    </row>
    <row r="2543" spans="3:17" ht="24" x14ac:dyDescent="0.2">
      <c r="C2543" s="90"/>
      <c r="D2543" s="87"/>
      <c r="E2543" s="1" t="s">
        <v>67</v>
      </c>
      <c r="F2543" s="2"/>
      <c r="G2543" s="59">
        <v>143</v>
      </c>
      <c r="H2543" s="71" t="str">
        <f t="shared" si="56"/>
        <v xml:space="preserve"> </v>
      </c>
      <c r="I2543" s="11">
        <v>40.559440559441001</v>
      </c>
      <c r="J2543" s="3">
        <v>9.0909090909089993</v>
      </c>
      <c r="K2543" s="3">
        <v>50.349650349649998</v>
      </c>
      <c r="L2543" s="3">
        <v>34.265734265733997</v>
      </c>
      <c r="M2543" s="3">
        <v>35.664335664336001</v>
      </c>
      <c r="N2543" s="3">
        <v>14.685314685314999</v>
      </c>
      <c r="O2543" s="3">
        <v>1.398601398601</v>
      </c>
      <c r="P2543" s="3">
        <v>11.888111888112</v>
      </c>
      <c r="Q2543" s="14">
        <v>0</v>
      </c>
    </row>
    <row r="2544" spans="3:17" ht="24" x14ac:dyDescent="0.2">
      <c r="C2544" s="90"/>
      <c r="D2544" s="87"/>
      <c r="E2544" s="1" t="s">
        <v>68</v>
      </c>
      <c r="F2544" s="2"/>
      <c r="G2544" s="59">
        <v>56</v>
      </c>
      <c r="H2544" s="71" t="str">
        <f t="shared" si="56"/>
        <v xml:space="preserve"> </v>
      </c>
      <c r="I2544" s="11">
        <v>60.714285714286</v>
      </c>
      <c r="J2544" s="3">
        <v>14.285714285714</v>
      </c>
      <c r="K2544" s="3">
        <v>53.571428571429003</v>
      </c>
      <c r="L2544" s="3">
        <v>25</v>
      </c>
      <c r="M2544" s="3">
        <v>26.785714285714</v>
      </c>
      <c r="N2544" s="3">
        <v>32.142857142856997</v>
      </c>
      <c r="O2544" s="3">
        <v>3.5714285714290002</v>
      </c>
      <c r="P2544" s="3">
        <v>10.714285714286</v>
      </c>
      <c r="Q2544" s="8">
        <v>1.785714285714</v>
      </c>
    </row>
    <row r="2545" spans="3:17" ht="24" x14ac:dyDescent="0.2">
      <c r="C2545" s="90"/>
      <c r="D2545" s="87"/>
      <c r="E2545" s="1" t="s">
        <v>69</v>
      </c>
      <c r="F2545" s="2"/>
      <c r="G2545" s="59">
        <v>51</v>
      </c>
      <c r="H2545" s="71" t="str">
        <f t="shared" si="56"/>
        <v xml:space="preserve"> </v>
      </c>
      <c r="I2545" s="11">
        <v>68.627450980391998</v>
      </c>
      <c r="J2545" s="3">
        <v>39.215686274509999</v>
      </c>
      <c r="K2545" s="3">
        <v>54.901960784313999</v>
      </c>
      <c r="L2545" s="3">
        <v>15.686274509804001</v>
      </c>
      <c r="M2545" s="3">
        <v>27.450980392157</v>
      </c>
      <c r="N2545" s="3">
        <v>15.686274509804001</v>
      </c>
      <c r="O2545" s="3">
        <v>1.9607843137250001</v>
      </c>
      <c r="P2545" s="3">
        <v>7.8431372549020004</v>
      </c>
      <c r="Q2545" s="14">
        <v>0</v>
      </c>
    </row>
    <row r="2546" spans="3:17" ht="24" x14ac:dyDescent="0.2">
      <c r="C2546" s="90"/>
      <c r="D2546" s="87"/>
      <c r="E2546" s="1" t="s">
        <v>70</v>
      </c>
      <c r="F2546" s="2"/>
      <c r="G2546" s="59">
        <v>312</v>
      </c>
      <c r="H2546" s="71" t="str">
        <f t="shared" si="56"/>
        <v xml:space="preserve"> </v>
      </c>
      <c r="I2546" s="11">
        <v>42.948717948717999</v>
      </c>
      <c r="J2546" s="3">
        <v>6.0897435897439998</v>
      </c>
      <c r="K2546" s="3">
        <v>45.833333333333002</v>
      </c>
      <c r="L2546" s="3">
        <v>33.012820512821001</v>
      </c>
      <c r="M2546" s="3">
        <v>35.576923076923002</v>
      </c>
      <c r="N2546" s="3">
        <v>8.0128205128209995</v>
      </c>
      <c r="O2546" s="3">
        <v>1.6025641025640001</v>
      </c>
      <c r="P2546" s="3">
        <v>12.820512820513001</v>
      </c>
      <c r="Q2546" s="8">
        <v>0.32051282051300001</v>
      </c>
    </row>
    <row r="2547" spans="3:17" x14ac:dyDescent="0.2">
      <c r="C2547" s="90"/>
      <c r="D2547" s="87"/>
      <c r="E2547" s="1" t="s">
        <v>32</v>
      </c>
      <c r="F2547" s="2"/>
      <c r="G2547" s="59">
        <v>51</v>
      </c>
      <c r="H2547" s="71" t="str">
        <f t="shared" si="56"/>
        <v xml:space="preserve"> </v>
      </c>
      <c r="I2547" s="11">
        <v>43.137254901961001</v>
      </c>
      <c r="J2547" s="3">
        <v>9.8039215686270005</v>
      </c>
      <c r="K2547" s="3">
        <v>25.490196078431001</v>
      </c>
      <c r="L2547" s="3">
        <v>29.411764705882</v>
      </c>
      <c r="M2547" s="3">
        <v>25.490196078431001</v>
      </c>
      <c r="N2547" s="3">
        <v>13.725490196078001</v>
      </c>
      <c r="O2547" s="3">
        <v>3.9215686274510002</v>
      </c>
      <c r="P2547" s="3">
        <v>27.450980392157</v>
      </c>
      <c r="Q2547" s="8">
        <v>3.9215686274510002</v>
      </c>
    </row>
    <row r="2548" spans="3:17" ht="24" x14ac:dyDescent="0.2">
      <c r="C2548" s="90"/>
      <c r="D2548" s="87"/>
      <c r="E2548" s="1" t="s">
        <v>71</v>
      </c>
      <c r="F2548" s="2"/>
      <c r="G2548" s="59">
        <v>1237</v>
      </c>
      <c r="H2548" s="71" t="str">
        <f t="shared" si="56"/>
        <v xml:space="preserve"> </v>
      </c>
      <c r="I2548" s="11">
        <v>48.666127728375002</v>
      </c>
      <c r="J2548" s="3">
        <v>7.3565076798710001</v>
      </c>
      <c r="K2548" s="3">
        <v>36.135812449474997</v>
      </c>
      <c r="L2548" s="3">
        <v>25.626515763945001</v>
      </c>
      <c r="M2548" s="3">
        <v>23.686337914309</v>
      </c>
      <c r="N2548" s="3">
        <v>9.4583670169770002</v>
      </c>
      <c r="O2548" s="3">
        <v>1.2934518997569999</v>
      </c>
      <c r="P2548" s="3">
        <v>17.946645109135002</v>
      </c>
      <c r="Q2548" s="8">
        <v>0.72756669361399995</v>
      </c>
    </row>
    <row r="2549" spans="3:17" ht="24" x14ac:dyDescent="0.2">
      <c r="C2549" s="90"/>
      <c r="D2549" s="87"/>
      <c r="E2549" s="1" t="s">
        <v>72</v>
      </c>
      <c r="F2549" s="2"/>
      <c r="G2549" s="59">
        <v>1015</v>
      </c>
      <c r="H2549" s="71" t="str">
        <f t="shared" si="56"/>
        <v xml:space="preserve"> </v>
      </c>
      <c r="I2549" s="11">
        <v>40.197044334974997</v>
      </c>
      <c r="J2549" s="3">
        <v>6.0098522167489996</v>
      </c>
      <c r="K2549" s="3">
        <v>23.152709359606</v>
      </c>
      <c r="L2549" s="3">
        <v>18.71921182266</v>
      </c>
      <c r="M2549" s="3">
        <v>11.231527093596</v>
      </c>
      <c r="N2549" s="3">
        <v>7.7832512315270002</v>
      </c>
      <c r="O2549" s="3">
        <v>1.0837438423650001</v>
      </c>
      <c r="P2549" s="3">
        <v>33.399014778324997</v>
      </c>
      <c r="Q2549" s="8">
        <v>1.0837438423650001</v>
      </c>
    </row>
    <row r="2550" spans="3:17" x14ac:dyDescent="0.2">
      <c r="C2550" s="90"/>
      <c r="D2550" s="87"/>
      <c r="E2550" s="1" t="s">
        <v>22</v>
      </c>
      <c r="F2550" s="2"/>
      <c r="G2550" s="59">
        <v>183</v>
      </c>
      <c r="H2550" s="71" t="str">
        <f t="shared" si="56"/>
        <v xml:space="preserve"> </v>
      </c>
      <c r="I2550" s="11">
        <v>38.251366120218997</v>
      </c>
      <c r="J2550" s="3">
        <v>7.1038251366120004</v>
      </c>
      <c r="K2550" s="3">
        <v>18.579234972678002</v>
      </c>
      <c r="L2550" s="3">
        <v>9.83606557377</v>
      </c>
      <c r="M2550" s="3">
        <v>7.6502732240439997</v>
      </c>
      <c r="N2550" s="3">
        <v>7.6502732240439997</v>
      </c>
      <c r="O2550" s="3">
        <v>2.732240437158</v>
      </c>
      <c r="P2550" s="3">
        <v>36.612021857922997</v>
      </c>
      <c r="Q2550" s="8">
        <v>3.2786885245900002</v>
      </c>
    </row>
    <row r="2551" spans="3:17" x14ac:dyDescent="0.2">
      <c r="C2551" s="91" t="s">
        <v>73</v>
      </c>
      <c r="D2551" s="86" t="s">
        <v>17</v>
      </c>
      <c r="E2551" s="6" t="s">
        <v>74</v>
      </c>
      <c r="F2551" s="5"/>
      <c r="G2551" s="58">
        <v>247</v>
      </c>
      <c r="H2551" s="70" t="str">
        <f t="shared" si="56"/>
        <v xml:space="preserve"> </v>
      </c>
      <c r="I2551" s="12">
        <v>51.012145748987997</v>
      </c>
      <c r="J2551" s="4">
        <v>6.0728744939270003</v>
      </c>
      <c r="K2551" s="4">
        <v>39.271255060728997</v>
      </c>
      <c r="L2551" s="4">
        <v>25.506072874493999</v>
      </c>
      <c r="M2551" s="4">
        <v>25.910931174089001</v>
      </c>
      <c r="N2551" s="4">
        <v>8.0971659919029992</v>
      </c>
      <c r="O2551" s="4">
        <v>2.0242914979759998</v>
      </c>
      <c r="P2551" s="4">
        <v>18.218623481781002</v>
      </c>
      <c r="Q2551" s="13">
        <v>0.80971659919000005</v>
      </c>
    </row>
    <row r="2552" spans="3:17" x14ac:dyDescent="0.2">
      <c r="C2552" s="90"/>
      <c r="D2552" s="87"/>
      <c r="E2552" s="1" t="s">
        <v>75</v>
      </c>
      <c r="F2552" s="2"/>
      <c r="G2552" s="59">
        <v>531</v>
      </c>
      <c r="H2552" s="71" t="str">
        <f t="shared" si="56"/>
        <v xml:space="preserve"> </v>
      </c>
      <c r="I2552" s="11">
        <v>48.964218455744003</v>
      </c>
      <c r="J2552" s="3">
        <v>6.403013182674</v>
      </c>
      <c r="K2552" s="3">
        <v>42.937853107344999</v>
      </c>
      <c r="L2552" s="3">
        <v>33.898305084745999</v>
      </c>
      <c r="M2552" s="3">
        <v>28.248587570621002</v>
      </c>
      <c r="N2552" s="3">
        <v>10.922787193974001</v>
      </c>
      <c r="O2552" s="3">
        <v>1.5065913370999999</v>
      </c>
      <c r="P2552" s="3">
        <v>14.124293785311</v>
      </c>
      <c r="Q2552" s="8">
        <v>0.37664783427499998</v>
      </c>
    </row>
    <row r="2553" spans="3:17" x14ac:dyDescent="0.2">
      <c r="C2553" s="90"/>
      <c r="D2553" s="87"/>
      <c r="E2553" s="1" t="s">
        <v>76</v>
      </c>
      <c r="F2553" s="2"/>
      <c r="G2553" s="59">
        <v>58</v>
      </c>
      <c r="H2553" s="71" t="str">
        <f t="shared" si="56"/>
        <v xml:space="preserve"> </v>
      </c>
      <c r="I2553" s="11">
        <v>81.034482758620996</v>
      </c>
      <c r="J2553" s="3">
        <v>15.517241379310001</v>
      </c>
      <c r="K2553" s="3">
        <v>46.551724137930997</v>
      </c>
      <c r="L2553" s="3">
        <v>20.689655172414</v>
      </c>
      <c r="M2553" s="3">
        <v>24.137931034483</v>
      </c>
      <c r="N2553" s="3">
        <v>15.517241379310001</v>
      </c>
      <c r="O2553" s="3">
        <v>1.7241379310339999</v>
      </c>
      <c r="P2553" s="3">
        <v>6.8965517241379999</v>
      </c>
      <c r="Q2553" s="14">
        <v>0</v>
      </c>
    </row>
    <row r="2554" spans="3:17" x14ac:dyDescent="0.2">
      <c r="C2554" s="90"/>
      <c r="D2554" s="87"/>
      <c r="E2554" s="1" t="s">
        <v>77</v>
      </c>
      <c r="F2554" s="2"/>
      <c r="G2554" s="59">
        <v>400</v>
      </c>
      <c r="H2554" s="71" t="str">
        <f t="shared" si="56"/>
        <v xml:space="preserve"> </v>
      </c>
      <c r="I2554" s="11">
        <v>58.5</v>
      </c>
      <c r="J2554" s="3">
        <v>9.5</v>
      </c>
      <c r="K2554" s="3">
        <v>40.75</v>
      </c>
      <c r="L2554" s="3">
        <v>20.5</v>
      </c>
      <c r="M2554" s="3">
        <v>23.25</v>
      </c>
      <c r="N2554" s="3">
        <v>11.5</v>
      </c>
      <c r="O2554" s="3">
        <v>2</v>
      </c>
      <c r="P2554" s="3">
        <v>15</v>
      </c>
      <c r="Q2554" s="8">
        <v>0.5</v>
      </c>
    </row>
    <row r="2555" spans="3:17" ht="24" x14ac:dyDescent="0.2">
      <c r="C2555" s="90"/>
      <c r="D2555" s="87"/>
      <c r="E2555" s="1" t="s">
        <v>78</v>
      </c>
      <c r="F2555" s="2"/>
      <c r="G2555" s="59">
        <v>422</v>
      </c>
      <c r="H2555" s="71" t="str">
        <f t="shared" si="56"/>
        <v xml:space="preserve"> </v>
      </c>
      <c r="I2555" s="11">
        <v>58.767772511848001</v>
      </c>
      <c r="J2555" s="3">
        <v>8.5308056872039995</v>
      </c>
      <c r="K2555" s="3">
        <v>37.677725118483004</v>
      </c>
      <c r="L2555" s="3">
        <v>22.511848341232</v>
      </c>
      <c r="M2555" s="3">
        <v>22.511848341232</v>
      </c>
      <c r="N2555" s="3">
        <v>9.4786729857819996</v>
      </c>
      <c r="O2555" s="3">
        <v>1.658767772512</v>
      </c>
      <c r="P2555" s="3">
        <v>13.507109004739</v>
      </c>
      <c r="Q2555" s="8">
        <v>0.71090047393400002</v>
      </c>
    </row>
    <row r="2556" spans="3:17" ht="24" x14ac:dyDescent="0.2">
      <c r="C2556" s="90"/>
      <c r="D2556" s="87"/>
      <c r="E2556" s="1" t="s">
        <v>79</v>
      </c>
      <c r="F2556" s="2"/>
      <c r="G2556" s="59">
        <v>102</v>
      </c>
      <c r="H2556" s="71" t="str">
        <f t="shared" si="56"/>
        <v xml:space="preserve"> </v>
      </c>
      <c r="I2556" s="11">
        <v>55.882352941176002</v>
      </c>
      <c r="J2556" s="3">
        <v>9.8039215686270005</v>
      </c>
      <c r="K2556" s="3">
        <v>46.078431372548998</v>
      </c>
      <c r="L2556" s="3">
        <v>17.647058823529001</v>
      </c>
      <c r="M2556" s="3">
        <v>30.392156862745001</v>
      </c>
      <c r="N2556" s="3">
        <v>6.8627450980390003</v>
      </c>
      <c r="O2556" s="3">
        <v>1.9607843137250001</v>
      </c>
      <c r="P2556" s="3">
        <v>12.745098039216</v>
      </c>
      <c r="Q2556" s="8">
        <v>1.9607843137250001</v>
      </c>
    </row>
    <row r="2557" spans="3:17" ht="24" x14ac:dyDescent="0.2">
      <c r="C2557" s="90"/>
      <c r="D2557" s="87"/>
      <c r="E2557" s="1" t="s">
        <v>80</v>
      </c>
      <c r="F2557" s="2"/>
      <c r="G2557" s="59">
        <v>44</v>
      </c>
      <c r="H2557" s="71" t="str">
        <f t="shared" si="56"/>
        <v>*</v>
      </c>
      <c r="I2557" s="11">
        <v>50</v>
      </c>
      <c r="J2557" s="3">
        <v>15.909090909091001</v>
      </c>
      <c r="K2557" s="3">
        <v>54.545454545455001</v>
      </c>
      <c r="L2557" s="3">
        <v>43.181818181818002</v>
      </c>
      <c r="M2557" s="3">
        <v>47.727272727272997</v>
      </c>
      <c r="N2557" s="3">
        <v>15.909090909091001</v>
      </c>
      <c r="O2557" s="3">
        <v>4.5454545454549997</v>
      </c>
      <c r="P2557" s="3">
        <v>2.2727272727269998</v>
      </c>
      <c r="Q2557" s="14">
        <v>0</v>
      </c>
    </row>
    <row r="2558" spans="3:17" ht="24" x14ac:dyDescent="0.2">
      <c r="C2558" s="90"/>
      <c r="D2558" s="87"/>
      <c r="E2558" s="1" t="s">
        <v>81</v>
      </c>
      <c r="F2558" s="2"/>
      <c r="G2558" s="59">
        <v>99</v>
      </c>
      <c r="H2558" s="71" t="str">
        <f t="shared" ref="H2558:H2621" si="57">IF(G2558&lt;49,"*"," ")</f>
        <v xml:space="preserve"> </v>
      </c>
      <c r="I2558" s="11">
        <v>45.454545454544999</v>
      </c>
      <c r="J2558" s="3">
        <v>4.0404040404039998</v>
      </c>
      <c r="K2558" s="3">
        <v>40.404040404040003</v>
      </c>
      <c r="L2558" s="3">
        <v>29.292929292928999</v>
      </c>
      <c r="M2558" s="3">
        <v>29.292929292928999</v>
      </c>
      <c r="N2558" s="3">
        <v>14.141414141414</v>
      </c>
      <c r="O2558" s="3">
        <v>1.010101010101</v>
      </c>
      <c r="P2558" s="3">
        <v>12.121212121212</v>
      </c>
      <c r="Q2558" s="8">
        <v>3.0303030303030001</v>
      </c>
    </row>
    <row r="2559" spans="3:17" ht="24" x14ac:dyDescent="0.2">
      <c r="C2559" s="90"/>
      <c r="D2559" s="87"/>
      <c r="E2559" s="1" t="s">
        <v>82</v>
      </c>
      <c r="F2559" s="2"/>
      <c r="G2559" s="59">
        <v>128</v>
      </c>
      <c r="H2559" s="71" t="str">
        <f t="shared" si="57"/>
        <v xml:space="preserve"> </v>
      </c>
      <c r="I2559" s="11">
        <v>60.9375</v>
      </c>
      <c r="J2559" s="3">
        <v>12.5</v>
      </c>
      <c r="K2559" s="3">
        <v>53.125</v>
      </c>
      <c r="L2559" s="3">
        <v>29.6875</v>
      </c>
      <c r="M2559" s="3">
        <v>32.03125</v>
      </c>
      <c r="N2559" s="3">
        <v>14.0625</v>
      </c>
      <c r="O2559" s="3">
        <v>2.34375</v>
      </c>
      <c r="P2559" s="3">
        <v>7.8125</v>
      </c>
      <c r="Q2559" s="8">
        <v>0.78125</v>
      </c>
    </row>
    <row r="2560" spans="3:17" x14ac:dyDescent="0.2">
      <c r="C2560" s="90"/>
      <c r="D2560" s="87"/>
      <c r="E2560" s="1" t="s">
        <v>83</v>
      </c>
      <c r="F2560" s="2"/>
      <c r="G2560" s="59">
        <v>47</v>
      </c>
      <c r="H2560" s="71" t="str">
        <f t="shared" si="57"/>
        <v>*</v>
      </c>
      <c r="I2560" s="11">
        <v>25.531914893617</v>
      </c>
      <c r="J2560" s="3">
        <v>8.5106382978719992</v>
      </c>
      <c r="K2560" s="3">
        <v>34.042553191488999</v>
      </c>
      <c r="L2560" s="3">
        <v>53.191489361701997</v>
      </c>
      <c r="M2560" s="3">
        <v>40.425531914894002</v>
      </c>
      <c r="N2560" s="3">
        <v>8.5106382978719992</v>
      </c>
      <c r="O2560" s="3">
        <v>2.1276595744679998</v>
      </c>
      <c r="P2560" s="3">
        <v>14.893617021277</v>
      </c>
      <c r="Q2560" s="14">
        <v>0</v>
      </c>
    </row>
    <row r="2561" spans="3:17" ht="24" x14ac:dyDescent="0.2">
      <c r="C2561" s="90"/>
      <c r="D2561" s="87"/>
      <c r="E2561" s="1" t="s">
        <v>84</v>
      </c>
      <c r="F2561" s="2"/>
      <c r="G2561" s="59">
        <v>151</v>
      </c>
      <c r="H2561" s="71" t="str">
        <f t="shared" si="57"/>
        <v xml:space="preserve"> </v>
      </c>
      <c r="I2561" s="11">
        <v>41.721854304635997</v>
      </c>
      <c r="J2561" s="3">
        <v>7.2847682119210004</v>
      </c>
      <c r="K2561" s="3">
        <v>49.006622516556</v>
      </c>
      <c r="L2561" s="3">
        <v>40.397350993377003</v>
      </c>
      <c r="M2561" s="3">
        <v>43.708609271523002</v>
      </c>
      <c r="N2561" s="3">
        <v>8.6092715231790002</v>
      </c>
      <c r="O2561" s="3">
        <v>1.9867549668869999</v>
      </c>
      <c r="P2561" s="3">
        <v>11.920529801324999</v>
      </c>
      <c r="Q2561" s="14">
        <v>0</v>
      </c>
    </row>
    <row r="2562" spans="3:17" ht="24" x14ac:dyDescent="0.2">
      <c r="C2562" s="90"/>
      <c r="D2562" s="87"/>
      <c r="E2562" s="1" t="s">
        <v>85</v>
      </c>
      <c r="F2562" s="2"/>
      <c r="G2562" s="59">
        <v>60</v>
      </c>
      <c r="H2562" s="71" t="str">
        <f t="shared" si="57"/>
        <v xml:space="preserve"> </v>
      </c>
      <c r="I2562" s="11">
        <v>38.333333333333002</v>
      </c>
      <c r="J2562" s="3">
        <v>10</v>
      </c>
      <c r="K2562" s="3">
        <v>35</v>
      </c>
      <c r="L2562" s="3">
        <v>36.666666666666998</v>
      </c>
      <c r="M2562" s="3">
        <v>23.333333333333002</v>
      </c>
      <c r="N2562" s="3">
        <v>8.333333333333</v>
      </c>
      <c r="O2562" s="3">
        <v>1.666666666667</v>
      </c>
      <c r="P2562" s="3">
        <v>26.666666666666998</v>
      </c>
      <c r="Q2562" s="8">
        <v>1.666666666667</v>
      </c>
    </row>
    <row r="2563" spans="3:17" x14ac:dyDescent="0.2">
      <c r="C2563" s="90"/>
      <c r="D2563" s="87"/>
      <c r="E2563" s="1" t="s">
        <v>32</v>
      </c>
      <c r="F2563" s="2"/>
      <c r="G2563" s="59">
        <v>49</v>
      </c>
      <c r="H2563" s="71" t="s">
        <v>673</v>
      </c>
      <c r="I2563" s="11">
        <v>51.020408163265003</v>
      </c>
      <c r="J2563" s="3">
        <v>6.1224489795919999</v>
      </c>
      <c r="K2563" s="3">
        <v>36.734693877551003</v>
      </c>
      <c r="L2563" s="3">
        <v>20.408163265306001</v>
      </c>
      <c r="M2563" s="3">
        <v>22.448979591836999</v>
      </c>
      <c r="N2563" s="3">
        <v>12.244897959184</v>
      </c>
      <c r="O2563" s="3">
        <v>8.1632653061219997</v>
      </c>
      <c r="P2563" s="3">
        <v>16.326530612245001</v>
      </c>
      <c r="Q2563" s="8">
        <v>4.0816326530609999</v>
      </c>
    </row>
    <row r="2564" spans="3:17" ht="24" x14ac:dyDescent="0.2">
      <c r="C2564" s="90"/>
      <c r="D2564" s="87"/>
      <c r="E2564" s="1" t="s">
        <v>86</v>
      </c>
      <c r="F2564" s="2"/>
      <c r="G2564" s="59">
        <v>1336</v>
      </c>
      <c r="H2564" s="71" t="str">
        <f t="shared" si="57"/>
        <v xml:space="preserve"> </v>
      </c>
      <c r="I2564" s="11">
        <v>50.449101796407</v>
      </c>
      <c r="J2564" s="3">
        <v>7.1107784431140004</v>
      </c>
      <c r="K2564" s="3">
        <v>36.227544910180001</v>
      </c>
      <c r="L2564" s="3">
        <v>25.673652694611</v>
      </c>
      <c r="M2564" s="3">
        <v>23.053892215569</v>
      </c>
      <c r="N2564" s="3">
        <v>9.8802395209579998</v>
      </c>
      <c r="O2564" s="3">
        <v>1.3473053892219999</v>
      </c>
      <c r="P2564" s="3">
        <v>17.440119760479</v>
      </c>
      <c r="Q2564" s="8">
        <v>0.89820359281399997</v>
      </c>
    </row>
    <row r="2565" spans="3:17" ht="24" x14ac:dyDescent="0.2">
      <c r="C2565" s="90"/>
      <c r="D2565" s="87"/>
      <c r="E2565" s="1" t="s">
        <v>87</v>
      </c>
      <c r="F2565" s="2"/>
      <c r="G2565" s="59">
        <v>311</v>
      </c>
      <c r="H2565" s="71" t="str">
        <f t="shared" si="57"/>
        <v xml:space="preserve"> </v>
      </c>
      <c r="I2565" s="11">
        <v>42.443729903536997</v>
      </c>
      <c r="J2565" s="3">
        <v>8.0385852090029992</v>
      </c>
      <c r="K2565" s="3">
        <v>27.331189710611</v>
      </c>
      <c r="L2565" s="3">
        <v>24.11575562701</v>
      </c>
      <c r="M2565" s="3">
        <v>12.861736334405</v>
      </c>
      <c r="N2565" s="3">
        <v>8.0385852090029992</v>
      </c>
      <c r="O2565" s="7">
        <v>0</v>
      </c>
      <c r="P2565" s="3">
        <v>27.652733118971</v>
      </c>
      <c r="Q2565" s="8">
        <v>0.32154340836</v>
      </c>
    </row>
    <row r="2566" spans="3:17" ht="24" x14ac:dyDescent="0.2">
      <c r="C2566" s="90"/>
      <c r="D2566" s="87"/>
      <c r="E2566" s="1" t="s">
        <v>88</v>
      </c>
      <c r="F2566" s="2"/>
      <c r="G2566" s="59">
        <v>620</v>
      </c>
      <c r="H2566" s="71" t="str">
        <f t="shared" si="57"/>
        <v xml:space="preserve"> </v>
      </c>
      <c r="I2566" s="11">
        <v>34.838709677418997</v>
      </c>
      <c r="J2566" s="3">
        <v>5.4838709677419999</v>
      </c>
      <c r="K2566" s="3">
        <v>17.903225806451999</v>
      </c>
      <c r="L2566" s="3">
        <v>14.677419354839</v>
      </c>
      <c r="M2566" s="3">
        <v>10.483870967742</v>
      </c>
      <c r="N2566" s="3">
        <v>7.0967741935479998</v>
      </c>
      <c r="O2566" s="3">
        <v>1.935483870968</v>
      </c>
      <c r="P2566" s="3">
        <v>40</v>
      </c>
      <c r="Q2566" s="8">
        <v>0.967741935484</v>
      </c>
    </row>
    <row r="2567" spans="3:17" x14ac:dyDescent="0.2">
      <c r="C2567" s="90"/>
      <c r="D2567" s="87"/>
      <c r="E2567" s="1" t="s">
        <v>22</v>
      </c>
      <c r="F2567" s="2"/>
      <c r="G2567" s="59">
        <v>168</v>
      </c>
      <c r="H2567" s="71" t="str">
        <f t="shared" si="57"/>
        <v xml:space="preserve"> </v>
      </c>
      <c r="I2567" s="11">
        <v>34.523809523810002</v>
      </c>
      <c r="J2567" s="3">
        <v>6.5476190476190004</v>
      </c>
      <c r="K2567" s="3">
        <v>21.428571428571001</v>
      </c>
      <c r="L2567" s="3">
        <v>9.5238095238099998</v>
      </c>
      <c r="M2567" s="3">
        <v>4.7619047619049999</v>
      </c>
      <c r="N2567" s="3">
        <v>5.3571428571429998</v>
      </c>
      <c r="O2567" s="3">
        <v>1.190476190476</v>
      </c>
      <c r="P2567" s="3">
        <v>36.309523809524002</v>
      </c>
      <c r="Q2567" s="8">
        <v>4.166666666667</v>
      </c>
    </row>
    <row r="2568" spans="3:17" ht="24" x14ac:dyDescent="0.2">
      <c r="C2568" s="91" t="s">
        <v>89</v>
      </c>
      <c r="D2568" s="86" t="s">
        <v>17</v>
      </c>
      <c r="E2568" s="6" t="s">
        <v>90</v>
      </c>
      <c r="F2568" s="5"/>
      <c r="G2568" s="58">
        <v>166</v>
      </c>
      <c r="H2568" s="70" t="str">
        <f t="shared" si="57"/>
        <v xml:space="preserve"> </v>
      </c>
      <c r="I2568" s="12">
        <v>62.048192771083997</v>
      </c>
      <c r="J2568" s="4">
        <v>11.44578313253</v>
      </c>
      <c r="K2568" s="4">
        <v>46.987951807229003</v>
      </c>
      <c r="L2568" s="4">
        <v>18.674698795181001</v>
      </c>
      <c r="M2568" s="4">
        <v>28.313253012048001</v>
      </c>
      <c r="N2568" s="4">
        <v>9.0361445783129994</v>
      </c>
      <c r="O2568" s="4">
        <v>2.409638554217</v>
      </c>
      <c r="P2568" s="4">
        <v>12.650602409638999</v>
      </c>
      <c r="Q2568" s="13">
        <v>0.60240963855399998</v>
      </c>
    </row>
    <row r="2569" spans="3:17" ht="48" x14ac:dyDescent="0.2">
      <c r="C2569" s="90"/>
      <c r="D2569" s="87"/>
      <c r="E2569" s="1" t="s">
        <v>91</v>
      </c>
      <c r="F2569" s="2"/>
      <c r="G2569" s="59">
        <v>97</v>
      </c>
      <c r="H2569" s="71" t="str">
        <f t="shared" si="57"/>
        <v xml:space="preserve"> </v>
      </c>
      <c r="I2569" s="11">
        <v>54.639175257731999</v>
      </c>
      <c r="J2569" s="3">
        <v>13.40206185567</v>
      </c>
      <c r="K2569" s="3">
        <v>50.515463917525999</v>
      </c>
      <c r="L2569" s="3">
        <v>18.556701030928</v>
      </c>
      <c r="M2569" s="3">
        <v>29.896907216494998</v>
      </c>
      <c r="N2569" s="3">
        <v>9.278350515464</v>
      </c>
      <c r="O2569" s="3">
        <v>2.0618556701030002</v>
      </c>
      <c r="P2569" s="3">
        <v>17.525773195875999</v>
      </c>
      <c r="Q2569" s="14">
        <v>0</v>
      </c>
    </row>
    <row r="2570" spans="3:17" ht="36" x14ac:dyDescent="0.2">
      <c r="C2570" s="90"/>
      <c r="D2570" s="87"/>
      <c r="E2570" s="1" t="s">
        <v>92</v>
      </c>
      <c r="F2570" s="2"/>
      <c r="G2570" s="59">
        <v>88</v>
      </c>
      <c r="H2570" s="71" t="str">
        <f t="shared" si="57"/>
        <v xml:space="preserve"> </v>
      </c>
      <c r="I2570" s="11">
        <v>53.409090909090999</v>
      </c>
      <c r="J2570" s="3">
        <v>4.5454545454549997</v>
      </c>
      <c r="K2570" s="3">
        <v>47.727272727272997</v>
      </c>
      <c r="L2570" s="3">
        <v>23.863636363636001</v>
      </c>
      <c r="M2570" s="3">
        <v>28.409090909090999</v>
      </c>
      <c r="N2570" s="3">
        <v>10.227272727273</v>
      </c>
      <c r="O2570" s="3">
        <v>2.2727272727269998</v>
      </c>
      <c r="P2570" s="3">
        <v>13.636363636364001</v>
      </c>
      <c r="Q2570" s="14">
        <v>0</v>
      </c>
    </row>
    <row r="2571" spans="3:17" ht="48" x14ac:dyDescent="0.2">
      <c r="C2571" s="90"/>
      <c r="D2571" s="87"/>
      <c r="E2571" s="1" t="s">
        <v>93</v>
      </c>
      <c r="F2571" s="2"/>
      <c r="G2571" s="59">
        <v>157</v>
      </c>
      <c r="H2571" s="71" t="str">
        <f t="shared" si="57"/>
        <v xml:space="preserve"> </v>
      </c>
      <c r="I2571" s="11">
        <v>50.955414012738999</v>
      </c>
      <c r="J2571" s="3">
        <v>10.828025477707</v>
      </c>
      <c r="K2571" s="3">
        <v>43.949044585986996</v>
      </c>
      <c r="L2571" s="3">
        <v>29.299363057324999</v>
      </c>
      <c r="M2571" s="3">
        <v>21.656050955413999</v>
      </c>
      <c r="N2571" s="3">
        <v>6.369426751592</v>
      </c>
      <c r="O2571" s="3">
        <v>3.184713375796</v>
      </c>
      <c r="P2571" s="3">
        <v>12.738853503185</v>
      </c>
      <c r="Q2571" s="8">
        <v>1.9108280254779999</v>
      </c>
    </row>
    <row r="2572" spans="3:17" x14ac:dyDescent="0.2">
      <c r="C2572" s="90"/>
      <c r="D2572" s="87"/>
      <c r="E2572" s="1" t="s">
        <v>94</v>
      </c>
      <c r="F2572" s="2"/>
      <c r="G2572" s="59">
        <v>9</v>
      </c>
      <c r="H2572" s="71" t="str">
        <f t="shared" si="57"/>
        <v>*</v>
      </c>
      <c r="I2572" s="11">
        <v>55.555555555555998</v>
      </c>
      <c r="J2572" s="3">
        <v>11.111111111111001</v>
      </c>
      <c r="K2572" s="3">
        <v>44.444444444444002</v>
      </c>
      <c r="L2572" s="3">
        <v>66.666666666666998</v>
      </c>
      <c r="M2572" s="3">
        <v>44.444444444444002</v>
      </c>
      <c r="N2572" s="3">
        <v>11.111111111111001</v>
      </c>
      <c r="O2572" s="3">
        <v>11.111111111111001</v>
      </c>
      <c r="P2572" s="3">
        <v>22.222222222222001</v>
      </c>
      <c r="Q2572" s="14">
        <v>0</v>
      </c>
    </row>
    <row r="2573" spans="3:17" x14ac:dyDescent="0.2">
      <c r="C2573" s="90"/>
      <c r="D2573" s="87"/>
      <c r="E2573" s="1" t="s">
        <v>95</v>
      </c>
      <c r="F2573" s="2"/>
      <c r="G2573" s="59">
        <v>5</v>
      </c>
      <c r="H2573" s="71" t="str">
        <f t="shared" si="57"/>
        <v>*</v>
      </c>
      <c r="I2573" s="11">
        <v>20</v>
      </c>
      <c r="J2573" s="3">
        <v>20</v>
      </c>
      <c r="K2573" s="3">
        <v>60</v>
      </c>
      <c r="L2573" s="3">
        <v>60</v>
      </c>
      <c r="M2573" s="3">
        <v>60</v>
      </c>
      <c r="N2573" s="3">
        <v>20</v>
      </c>
      <c r="O2573" s="3">
        <v>20</v>
      </c>
      <c r="P2573" s="3">
        <v>20</v>
      </c>
      <c r="Q2573" s="14">
        <v>0</v>
      </c>
    </row>
    <row r="2574" spans="3:17" x14ac:dyDescent="0.2">
      <c r="C2574" s="90"/>
      <c r="D2574" s="87"/>
      <c r="E2574" s="1" t="s">
        <v>32</v>
      </c>
      <c r="F2574" s="2"/>
      <c r="G2574" s="59">
        <v>41</v>
      </c>
      <c r="H2574" s="71" t="str">
        <f t="shared" si="57"/>
        <v>*</v>
      </c>
      <c r="I2574" s="11">
        <v>58.536585365854002</v>
      </c>
      <c r="J2574" s="3">
        <v>4.8780487804880002</v>
      </c>
      <c r="K2574" s="3">
        <v>29.268292682927001</v>
      </c>
      <c r="L2574" s="3">
        <v>21.951219512194999</v>
      </c>
      <c r="M2574" s="3">
        <v>19.512195121950999</v>
      </c>
      <c r="N2574" s="3">
        <v>17.073170731706998</v>
      </c>
      <c r="O2574" s="3">
        <v>7.3170731707319998</v>
      </c>
      <c r="P2574" s="3">
        <v>21.951219512194999</v>
      </c>
      <c r="Q2574" s="8">
        <v>2.4390243902440001</v>
      </c>
    </row>
    <row r="2575" spans="3:17" ht="24" x14ac:dyDescent="0.2">
      <c r="C2575" s="90"/>
      <c r="D2575" s="87"/>
      <c r="E2575" s="1" t="s">
        <v>96</v>
      </c>
      <c r="F2575" s="2"/>
      <c r="G2575" s="59">
        <v>455</v>
      </c>
      <c r="H2575" s="71" t="str">
        <f t="shared" si="57"/>
        <v xml:space="preserve"> </v>
      </c>
      <c r="I2575" s="11">
        <v>55.384615384615003</v>
      </c>
      <c r="J2575" s="3">
        <v>9.4505494505489995</v>
      </c>
      <c r="K2575" s="3">
        <v>43.076923076923002</v>
      </c>
      <c r="L2575" s="3">
        <v>21.538461538461998</v>
      </c>
      <c r="M2575" s="3">
        <v>23.736263736264</v>
      </c>
      <c r="N2575" s="3">
        <v>9.0109890109890003</v>
      </c>
      <c r="O2575" s="3">
        <v>1.9780219780220001</v>
      </c>
      <c r="P2575" s="3">
        <v>14.505494505494999</v>
      </c>
      <c r="Q2575" s="8">
        <v>0.87912087912100001</v>
      </c>
    </row>
    <row r="2576" spans="3:17" ht="24" x14ac:dyDescent="0.2">
      <c r="C2576" s="90"/>
      <c r="D2576" s="87"/>
      <c r="E2576" s="1" t="s">
        <v>87</v>
      </c>
      <c r="F2576" s="2"/>
      <c r="G2576" s="59">
        <v>623</v>
      </c>
      <c r="H2576" s="71" t="str">
        <f t="shared" si="57"/>
        <v xml:space="preserve"> </v>
      </c>
      <c r="I2576" s="11">
        <v>48.314606741573002</v>
      </c>
      <c r="J2576" s="3">
        <v>8.3467094703050009</v>
      </c>
      <c r="K2576" s="3">
        <v>34.028892455859001</v>
      </c>
      <c r="L2576" s="3">
        <v>29.052969502408001</v>
      </c>
      <c r="M2576" s="3">
        <v>21.348314606742001</v>
      </c>
      <c r="N2576" s="3">
        <v>10.433386837881001</v>
      </c>
      <c r="O2576" s="3">
        <v>0.64205457463899995</v>
      </c>
      <c r="P2576" s="3">
        <v>18.298555377206998</v>
      </c>
      <c r="Q2576" s="8">
        <v>0.48154093097900003</v>
      </c>
    </row>
    <row r="2577" spans="3:17" ht="24" x14ac:dyDescent="0.2">
      <c r="C2577" s="90"/>
      <c r="D2577" s="87"/>
      <c r="E2577" s="1" t="s">
        <v>88</v>
      </c>
      <c r="F2577" s="2"/>
      <c r="G2577" s="59">
        <v>1112</v>
      </c>
      <c r="H2577" s="71" t="str">
        <f t="shared" si="57"/>
        <v xml:space="preserve"> </v>
      </c>
      <c r="I2577" s="11">
        <v>39.118705035970997</v>
      </c>
      <c r="J2577" s="3">
        <v>4.6762589928059999</v>
      </c>
      <c r="K2577" s="3">
        <v>22.571942446043</v>
      </c>
      <c r="L2577" s="3">
        <v>19.064748201438999</v>
      </c>
      <c r="M2577" s="3">
        <v>13.579136690646999</v>
      </c>
      <c r="N2577" s="3">
        <v>8.0035971223020006</v>
      </c>
      <c r="O2577" s="3">
        <v>1.1690647482009999</v>
      </c>
      <c r="P2577" s="3">
        <v>33.363309352518002</v>
      </c>
      <c r="Q2577" s="8">
        <v>0.71942446043200003</v>
      </c>
    </row>
    <row r="2578" spans="3:17" x14ac:dyDescent="0.2">
      <c r="C2578" s="90"/>
      <c r="D2578" s="87"/>
      <c r="E2578" s="1" t="s">
        <v>22</v>
      </c>
      <c r="F2578" s="2"/>
      <c r="G2578" s="59">
        <v>245</v>
      </c>
      <c r="H2578" s="71" t="str">
        <f t="shared" si="57"/>
        <v xml:space="preserve"> </v>
      </c>
      <c r="I2578" s="11">
        <v>37.551020408162998</v>
      </c>
      <c r="J2578" s="3">
        <v>7.34693877551</v>
      </c>
      <c r="K2578" s="3">
        <v>23.265306122449001</v>
      </c>
      <c r="L2578" s="3">
        <v>13.877551020407999</v>
      </c>
      <c r="M2578" s="3">
        <v>11.836734693878</v>
      </c>
      <c r="N2578" s="3">
        <v>6.1224489795919999</v>
      </c>
      <c r="O2578" s="3">
        <v>2.4489795918369999</v>
      </c>
      <c r="P2578" s="3">
        <v>31.428571428571001</v>
      </c>
      <c r="Q2578" s="8">
        <v>4.4897959183670002</v>
      </c>
    </row>
    <row r="2579" spans="3:17" x14ac:dyDescent="0.2">
      <c r="C2579" s="91" t="s">
        <v>97</v>
      </c>
      <c r="D2579" s="86" t="s">
        <v>17</v>
      </c>
      <c r="E2579" s="6" t="s">
        <v>98</v>
      </c>
      <c r="F2579" s="5"/>
      <c r="G2579" s="58">
        <v>83</v>
      </c>
      <c r="H2579" s="70" t="str">
        <f t="shared" si="57"/>
        <v xml:space="preserve"> </v>
      </c>
      <c r="I2579" s="12">
        <v>38.554216867469997</v>
      </c>
      <c r="J2579" s="4">
        <v>12.048192771084</v>
      </c>
      <c r="K2579" s="4">
        <v>48.192771084336997</v>
      </c>
      <c r="L2579" s="4">
        <v>34.939759036144999</v>
      </c>
      <c r="M2579" s="4">
        <v>45.78313253012</v>
      </c>
      <c r="N2579" s="4">
        <v>9.638554216867</v>
      </c>
      <c r="O2579" s="4">
        <v>1.204819277108</v>
      </c>
      <c r="P2579" s="4">
        <v>8.4337349397590007</v>
      </c>
      <c r="Q2579" s="13">
        <v>2.409638554217</v>
      </c>
    </row>
    <row r="2580" spans="3:17" x14ac:dyDescent="0.2">
      <c r="C2580" s="90"/>
      <c r="D2580" s="87"/>
      <c r="E2580" s="1" t="s">
        <v>99</v>
      </c>
      <c r="F2580" s="2"/>
      <c r="G2580" s="59">
        <v>401</v>
      </c>
      <c r="H2580" s="71" t="str">
        <f t="shared" si="57"/>
        <v xml:space="preserve"> </v>
      </c>
      <c r="I2580" s="11">
        <v>47.381546134662997</v>
      </c>
      <c r="J2580" s="3">
        <v>9.9750623441399995</v>
      </c>
      <c r="K2580" s="3">
        <v>43.890274314213997</v>
      </c>
      <c r="L2580" s="3">
        <v>30.673316708228999</v>
      </c>
      <c r="M2580" s="3">
        <v>28.179551122195001</v>
      </c>
      <c r="N2580" s="3">
        <v>8.4788029925190003</v>
      </c>
      <c r="O2580" s="3">
        <v>0.74812967581000001</v>
      </c>
      <c r="P2580" s="3">
        <v>15.960099750623</v>
      </c>
      <c r="Q2580" s="8">
        <v>0.498753117207</v>
      </c>
    </row>
    <row r="2581" spans="3:17" x14ac:dyDescent="0.2">
      <c r="C2581" s="90"/>
      <c r="D2581" s="87"/>
      <c r="E2581" s="1" t="s">
        <v>100</v>
      </c>
      <c r="F2581" s="2"/>
      <c r="G2581" s="59">
        <v>686</v>
      </c>
      <c r="H2581" s="71" t="str">
        <f t="shared" si="57"/>
        <v xml:space="preserve"> </v>
      </c>
      <c r="I2581" s="11">
        <v>49.562682215743003</v>
      </c>
      <c r="J2581" s="3">
        <v>7.5801749271140002</v>
      </c>
      <c r="K2581" s="3">
        <v>33.236151603499003</v>
      </c>
      <c r="L2581" s="3">
        <v>24.052478134110999</v>
      </c>
      <c r="M2581" s="3">
        <v>20.553935860058001</v>
      </c>
      <c r="N2581" s="3">
        <v>9.0379008746359997</v>
      </c>
      <c r="O2581" s="3">
        <v>1.4577259475219999</v>
      </c>
      <c r="P2581" s="3">
        <v>18.075801749271001</v>
      </c>
      <c r="Q2581" s="8">
        <v>1.0204081632649999</v>
      </c>
    </row>
    <row r="2582" spans="3:17" x14ac:dyDescent="0.2">
      <c r="C2582" s="90"/>
      <c r="D2582" s="87"/>
      <c r="E2582" s="1" t="s">
        <v>101</v>
      </c>
      <c r="F2582" s="2"/>
      <c r="G2582" s="59">
        <v>1118</v>
      </c>
      <c r="H2582" s="71" t="str">
        <f t="shared" si="57"/>
        <v xml:space="preserve"> </v>
      </c>
      <c r="I2582" s="11">
        <v>41.323792486583002</v>
      </c>
      <c r="J2582" s="3">
        <v>4.9194991055459996</v>
      </c>
      <c r="K2582" s="3">
        <v>21.556350626118</v>
      </c>
      <c r="L2582" s="3">
        <v>16.905187835420001</v>
      </c>
      <c r="M2582" s="3">
        <v>10.286225402504</v>
      </c>
      <c r="N2582" s="3">
        <v>8.7656529516989998</v>
      </c>
      <c r="O2582" s="3">
        <v>1.4311270125219999</v>
      </c>
      <c r="P2582" s="3">
        <v>33.899821109123003</v>
      </c>
      <c r="Q2582" s="8">
        <v>0.89445438282599998</v>
      </c>
    </row>
    <row r="2583" spans="3:17" x14ac:dyDescent="0.2">
      <c r="C2583" s="90"/>
      <c r="D2583" s="87"/>
      <c r="E2583" s="1" t="s">
        <v>22</v>
      </c>
      <c r="F2583" s="2"/>
      <c r="G2583" s="59">
        <v>147</v>
      </c>
      <c r="H2583" s="71" t="str">
        <f t="shared" si="57"/>
        <v xml:space="preserve"> </v>
      </c>
      <c r="I2583" s="11">
        <v>38.095238095238003</v>
      </c>
      <c r="J2583" s="3">
        <v>5.4421768707479998</v>
      </c>
      <c r="K2583" s="3">
        <v>21.088435374149999</v>
      </c>
      <c r="L2583" s="3">
        <v>12.925170068027001</v>
      </c>
      <c r="M2583" s="3">
        <v>9.5238095238099998</v>
      </c>
      <c r="N2583" s="3">
        <v>5.4421768707479998</v>
      </c>
      <c r="O2583" s="3">
        <v>1.360544217687</v>
      </c>
      <c r="P2583" s="3">
        <v>36.734693877551003</v>
      </c>
      <c r="Q2583" s="8">
        <v>3.4013605442179999</v>
      </c>
    </row>
    <row r="2584" spans="3:17" x14ac:dyDescent="0.2">
      <c r="C2584" s="91" t="s">
        <v>102</v>
      </c>
      <c r="D2584" s="86" t="s">
        <v>17</v>
      </c>
      <c r="E2584" s="6" t="s">
        <v>103</v>
      </c>
      <c r="F2584" s="5"/>
      <c r="G2584" s="58">
        <v>562</v>
      </c>
      <c r="H2584" s="70" t="str">
        <f t="shared" si="57"/>
        <v xml:space="preserve"> </v>
      </c>
      <c r="I2584" s="12">
        <v>50.533807829181001</v>
      </c>
      <c r="J2584" s="4">
        <v>8.8967971530250001</v>
      </c>
      <c r="K2584" s="4">
        <v>41.637010676156997</v>
      </c>
      <c r="L2584" s="4">
        <v>25.978647686833</v>
      </c>
      <c r="M2584" s="4">
        <v>28.291814946618999</v>
      </c>
      <c r="N2584" s="4">
        <v>7.8291814946620004</v>
      </c>
      <c r="O2584" s="4">
        <v>1.4234875444840001</v>
      </c>
      <c r="P2584" s="4">
        <v>14.768683274021001</v>
      </c>
      <c r="Q2584" s="13">
        <v>1.2455516014229999</v>
      </c>
    </row>
    <row r="2585" spans="3:17" x14ac:dyDescent="0.2">
      <c r="C2585" s="90"/>
      <c r="D2585" s="87"/>
      <c r="E2585" s="1" t="s">
        <v>104</v>
      </c>
      <c r="F2585" s="2"/>
      <c r="G2585" s="59">
        <v>1221</v>
      </c>
      <c r="H2585" s="71" t="str">
        <f t="shared" si="57"/>
        <v xml:space="preserve"> </v>
      </c>
      <c r="I2585" s="11">
        <v>48.648648648649001</v>
      </c>
      <c r="J2585" s="3">
        <v>8.0262080262079998</v>
      </c>
      <c r="K2585" s="3">
        <v>31.859131859131999</v>
      </c>
      <c r="L2585" s="3">
        <v>24.406224406223998</v>
      </c>
      <c r="M2585" s="3">
        <v>18.181818181817999</v>
      </c>
      <c r="N2585" s="3">
        <v>8.6814086814089997</v>
      </c>
      <c r="O2585" s="3">
        <v>0.73710073710099999</v>
      </c>
      <c r="P2585" s="3">
        <v>19.574119574120001</v>
      </c>
      <c r="Q2585" s="8">
        <v>0.49140049139999997</v>
      </c>
    </row>
    <row r="2586" spans="3:17" x14ac:dyDescent="0.2">
      <c r="C2586" s="90"/>
      <c r="D2586" s="87"/>
      <c r="E2586" s="1" t="s">
        <v>105</v>
      </c>
      <c r="F2586" s="2"/>
      <c r="G2586" s="59">
        <v>430</v>
      </c>
      <c r="H2586" s="71" t="str">
        <f t="shared" si="57"/>
        <v xml:space="preserve"> </v>
      </c>
      <c r="I2586" s="11">
        <v>30.465116279069999</v>
      </c>
      <c r="J2586" s="3">
        <v>1.860465116279</v>
      </c>
      <c r="K2586" s="3">
        <v>11.395348837208999</v>
      </c>
      <c r="L2586" s="3">
        <v>14.418604651162999</v>
      </c>
      <c r="M2586" s="3">
        <v>5.3488372093020002</v>
      </c>
      <c r="N2586" s="3">
        <v>9.7674418604650004</v>
      </c>
      <c r="O2586" s="3">
        <v>1.860465116279</v>
      </c>
      <c r="P2586" s="3">
        <v>46.511627906976997</v>
      </c>
      <c r="Q2586" s="8">
        <v>1.860465116279</v>
      </c>
    </row>
    <row r="2587" spans="3:17" x14ac:dyDescent="0.2">
      <c r="C2587" s="90"/>
      <c r="D2587" s="87"/>
      <c r="E2587" s="1" t="s">
        <v>106</v>
      </c>
      <c r="F2587" s="2"/>
      <c r="G2587" s="59">
        <v>63</v>
      </c>
      <c r="H2587" s="71" t="str">
        <f t="shared" si="57"/>
        <v xml:space="preserve"> </v>
      </c>
      <c r="I2587" s="11">
        <v>19.047619047619001</v>
      </c>
      <c r="J2587" s="7">
        <v>0</v>
      </c>
      <c r="K2587" s="3">
        <v>11.111111111111001</v>
      </c>
      <c r="L2587" s="3">
        <v>6.3492063492059998</v>
      </c>
      <c r="M2587" s="3">
        <v>3.1746031746029999</v>
      </c>
      <c r="N2587" s="3">
        <v>7.9365079365079998</v>
      </c>
      <c r="O2587" s="3">
        <v>3.1746031746029999</v>
      </c>
      <c r="P2587" s="3">
        <v>68.253968253967997</v>
      </c>
      <c r="Q2587" s="8">
        <v>1.587301587302</v>
      </c>
    </row>
    <row r="2588" spans="3:17" x14ac:dyDescent="0.2">
      <c r="C2588" s="90"/>
      <c r="D2588" s="87"/>
      <c r="E2588" s="1" t="s">
        <v>22</v>
      </c>
      <c r="F2588" s="2"/>
      <c r="G2588" s="59">
        <v>159</v>
      </c>
      <c r="H2588" s="71" t="str">
        <f t="shared" si="57"/>
        <v xml:space="preserve"> </v>
      </c>
      <c r="I2588" s="11">
        <v>37.106918238993998</v>
      </c>
      <c r="J2588" s="3">
        <v>5.660377358491</v>
      </c>
      <c r="K2588" s="3">
        <v>23.270440251572001</v>
      </c>
      <c r="L2588" s="3">
        <v>9.4339622641510008</v>
      </c>
      <c r="M2588" s="3">
        <v>9.4339622641510008</v>
      </c>
      <c r="N2588" s="3">
        <v>8.1761006289309996</v>
      </c>
      <c r="O2588" s="3">
        <v>3.1446540880499998</v>
      </c>
      <c r="P2588" s="3">
        <v>39.622641509433997</v>
      </c>
      <c r="Q2588" s="8">
        <v>2.5157232704400001</v>
      </c>
    </row>
    <row r="2589" spans="3:17" x14ac:dyDescent="0.2">
      <c r="C2589" s="90"/>
      <c r="D2589" s="87"/>
      <c r="E2589" s="1" t="s">
        <v>107</v>
      </c>
      <c r="F2589" s="2"/>
      <c r="G2589" s="59">
        <v>1783</v>
      </c>
      <c r="H2589" s="71" t="str">
        <f t="shared" si="57"/>
        <v xml:space="preserve"> </v>
      </c>
      <c r="I2589" s="11">
        <v>49.242849130678998</v>
      </c>
      <c r="J2589" s="3">
        <v>8.3006169377449996</v>
      </c>
      <c r="K2589" s="3">
        <v>34.941110487941998</v>
      </c>
      <c r="L2589" s="3">
        <v>24.901850813235999</v>
      </c>
      <c r="M2589" s="3">
        <v>21.368480089736</v>
      </c>
      <c r="N2589" s="3">
        <v>8.4127874369040008</v>
      </c>
      <c r="O2589" s="3">
        <v>0.95344924284900001</v>
      </c>
      <c r="P2589" s="3">
        <v>18.059450364553999</v>
      </c>
      <c r="Q2589" s="8">
        <v>0.72910824453199996</v>
      </c>
    </row>
    <row r="2590" spans="3:17" x14ac:dyDescent="0.2">
      <c r="C2590" s="90"/>
      <c r="D2590" s="87"/>
      <c r="E2590" s="1" t="s">
        <v>108</v>
      </c>
      <c r="F2590" s="2"/>
      <c r="G2590" s="59">
        <v>493</v>
      </c>
      <c r="H2590" s="71" t="str">
        <f t="shared" si="57"/>
        <v xml:space="preserve"> </v>
      </c>
      <c r="I2590" s="11">
        <v>29.006085192697999</v>
      </c>
      <c r="J2590" s="3">
        <v>1.6227180527380001</v>
      </c>
      <c r="K2590" s="3">
        <v>11.359026369167999</v>
      </c>
      <c r="L2590" s="3">
        <v>13.387423935091</v>
      </c>
      <c r="M2590" s="3">
        <v>5.0709939148069996</v>
      </c>
      <c r="N2590" s="3">
        <v>9.5334685598379991</v>
      </c>
      <c r="O2590" s="3">
        <v>2.028397565923</v>
      </c>
      <c r="P2590" s="3">
        <v>49.290060851927002</v>
      </c>
      <c r="Q2590" s="8">
        <v>1.8255578093310001</v>
      </c>
    </row>
    <row r="2591" spans="3:17" x14ac:dyDescent="0.2">
      <c r="C2591" s="91" t="s">
        <v>109</v>
      </c>
      <c r="D2591" s="86" t="s">
        <v>17</v>
      </c>
      <c r="E2591" s="6" t="s">
        <v>110</v>
      </c>
      <c r="F2591" s="5"/>
      <c r="G2591" s="58">
        <v>551</v>
      </c>
      <c r="H2591" s="70" t="str">
        <f t="shared" si="57"/>
        <v xml:space="preserve"> </v>
      </c>
      <c r="I2591" s="12">
        <v>44.101633393828997</v>
      </c>
      <c r="J2591" s="4">
        <v>7.4410163339380002</v>
      </c>
      <c r="K2591" s="4">
        <v>37.205081669690998</v>
      </c>
      <c r="L2591" s="4">
        <v>45.916515426497</v>
      </c>
      <c r="M2591" s="4">
        <v>29.401088929219998</v>
      </c>
      <c r="N2591" s="4">
        <v>7.8039927404720002</v>
      </c>
      <c r="O2591" s="4">
        <v>1.0889292196010001</v>
      </c>
      <c r="P2591" s="4">
        <v>12.341197822142</v>
      </c>
      <c r="Q2591" s="13">
        <v>1.0889292196010001</v>
      </c>
    </row>
    <row r="2592" spans="3:17" ht="24" x14ac:dyDescent="0.2">
      <c r="C2592" s="90"/>
      <c r="D2592" s="87"/>
      <c r="E2592" s="1" t="s">
        <v>111</v>
      </c>
      <c r="F2592" s="2"/>
      <c r="G2592" s="59">
        <v>298</v>
      </c>
      <c r="H2592" s="71" t="str">
        <f t="shared" si="57"/>
        <v xml:space="preserve"> </v>
      </c>
      <c r="I2592" s="11">
        <v>45.637583892617002</v>
      </c>
      <c r="J2592" s="3">
        <v>7.0469798657720002</v>
      </c>
      <c r="K2592" s="3">
        <v>44.630872483220998</v>
      </c>
      <c r="L2592" s="3">
        <v>29.865771812081</v>
      </c>
      <c r="M2592" s="3">
        <v>30.536912751677999</v>
      </c>
      <c r="N2592" s="3">
        <v>6.7114093959729999</v>
      </c>
      <c r="O2592" s="3">
        <v>1.0067114093959999</v>
      </c>
      <c r="P2592" s="3">
        <v>14.765100671141001</v>
      </c>
      <c r="Q2592" s="8">
        <v>1.0067114093959999</v>
      </c>
    </row>
    <row r="2593" spans="3:17" ht="24" x14ac:dyDescent="0.2">
      <c r="C2593" s="90"/>
      <c r="D2593" s="87"/>
      <c r="E2593" s="1" t="s">
        <v>112</v>
      </c>
      <c r="F2593" s="2"/>
      <c r="G2593" s="59">
        <v>954</v>
      </c>
      <c r="H2593" s="71" t="str">
        <f t="shared" si="57"/>
        <v xml:space="preserve"> </v>
      </c>
      <c r="I2593" s="11">
        <v>51.991614255765001</v>
      </c>
      <c r="J2593" s="3">
        <v>8.7002096436059997</v>
      </c>
      <c r="K2593" s="3">
        <v>38.469601677149001</v>
      </c>
      <c r="L2593" s="3">
        <v>25.471698113207999</v>
      </c>
      <c r="M2593" s="3">
        <v>24.318658280922001</v>
      </c>
      <c r="N2593" s="3">
        <v>9.2243186582809997</v>
      </c>
      <c r="O2593" s="3">
        <v>1.0482180293500001</v>
      </c>
      <c r="P2593" s="3">
        <v>15.199161425577</v>
      </c>
      <c r="Q2593" s="8">
        <v>0.73375262054500001</v>
      </c>
    </row>
    <row r="2594" spans="3:17" x14ac:dyDescent="0.2">
      <c r="C2594" s="90"/>
      <c r="D2594" s="87"/>
      <c r="E2594" s="1" t="s">
        <v>113</v>
      </c>
      <c r="F2594" s="2"/>
      <c r="G2594" s="59">
        <v>616</v>
      </c>
      <c r="H2594" s="71" t="str">
        <f t="shared" si="57"/>
        <v xml:space="preserve"> </v>
      </c>
      <c r="I2594" s="11">
        <v>50.324675324674999</v>
      </c>
      <c r="J2594" s="3">
        <v>8.4415584415579996</v>
      </c>
      <c r="K2594" s="3">
        <v>42.045454545455001</v>
      </c>
      <c r="L2594" s="3">
        <v>31.331168831168998</v>
      </c>
      <c r="M2594" s="3">
        <v>27.110389610390001</v>
      </c>
      <c r="N2594" s="3">
        <v>8.603896103896</v>
      </c>
      <c r="O2594" s="3">
        <v>0.81168831168800004</v>
      </c>
      <c r="P2594" s="3">
        <v>12.175324675324999</v>
      </c>
      <c r="Q2594" s="8">
        <v>0.32467532467499999</v>
      </c>
    </row>
    <row r="2595" spans="3:17" x14ac:dyDescent="0.2">
      <c r="C2595" s="90"/>
      <c r="D2595" s="87"/>
      <c r="E2595" s="1" t="s">
        <v>114</v>
      </c>
      <c r="F2595" s="2"/>
      <c r="G2595" s="59">
        <v>986</v>
      </c>
      <c r="H2595" s="71" t="str">
        <f t="shared" si="57"/>
        <v xml:space="preserve"> </v>
      </c>
      <c r="I2595" s="11">
        <v>54.462474645029999</v>
      </c>
      <c r="J2595" s="3">
        <v>13.894523326571999</v>
      </c>
      <c r="K2595" s="3">
        <v>39.553752535496997</v>
      </c>
      <c r="L2595" s="3">
        <v>24.847870182556001</v>
      </c>
      <c r="M2595" s="3">
        <v>23.427991886409998</v>
      </c>
      <c r="N2595" s="3">
        <v>8.9249492900610008</v>
      </c>
      <c r="O2595" s="3">
        <v>0.60851926977699999</v>
      </c>
      <c r="P2595" s="3">
        <v>13.69168356998</v>
      </c>
      <c r="Q2595" s="8">
        <v>0.40567951318500001</v>
      </c>
    </row>
    <row r="2596" spans="3:17" ht="24" x14ac:dyDescent="0.2">
      <c r="C2596" s="90"/>
      <c r="D2596" s="87"/>
      <c r="E2596" s="1" t="s">
        <v>115</v>
      </c>
      <c r="F2596" s="2"/>
      <c r="G2596" s="59">
        <v>938</v>
      </c>
      <c r="H2596" s="71" t="str">
        <f t="shared" si="57"/>
        <v xml:space="preserve"> </v>
      </c>
      <c r="I2596" s="11">
        <v>58.422174840084999</v>
      </c>
      <c r="J2596" s="3">
        <v>9.7014925373129994</v>
      </c>
      <c r="K2596" s="3">
        <v>39.125799573560997</v>
      </c>
      <c r="L2596" s="3">
        <v>23.880597014925002</v>
      </c>
      <c r="M2596" s="3">
        <v>24.200426439232</v>
      </c>
      <c r="N2596" s="3">
        <v>9.4882729211089991</v>
      </c>
      <c r="O2596" s="3">
        <v>1.279317697228</v>
      </c>
      <c r="P2596" s="3">
        <v>13.113006396588</v>
      </c>
      <c r="Q2596" s="8">
        <v>0.63965884861400002</v>
      </c>
    </row>
    <row r="2597" spans="3:17" ht="24" x14ac:dyDescent="0.2">
      <c r="C2597" s="90"/>
      <c r="D2597" s="87"/>
      <c r="E2597" s="1" t="s">
        <v>116</v>
      </c>
      <c r="F2597" s="2"/>
      <c r="G2597" s="59">
        <v>771</v>
      </c>
      <c r="H2597" s="71" t="str">
        <f t="shared" si="57"/>
        <v xml:space="preserve"> </v>
      </c>
      <c r="I2597" s="11">
        <v>51.880674448767998</v>
      </c>
      <c r="J2597" s="3">
        <v>8.9494163424120003</v>
      </c>
      <c r="K2597" s="3">
        <v>36.316472114136999</v>
      </c>
      <c r="L2597" s="3">
        <v>20.233463035019</v>
      </c>
      <c r="M2597" s="3">
        <v>19.844357976653999</v>
      </c>
      <c r="N2597" s="3">
        <v>8.8197146562909996</v>
      </c>
      <c r="O2597" s="3">
        <v>0.64850843060999996</v>
      </c>
      <c r="P2597" s="3">
        <v>19.714656290532002</v>
      </c>
      <c r="Q2597" s="8">
        <v>0.51880674448800002</v>
      </c>
    </row>
    <row r="2598" spans="3:17" ht="24" x14ac:dyDescent="0.2">
      <c r="C2598" s="90"/>
      <c r="D2598" s="87"/>
      <c r="E2598" s="1" t="s">
        <v>117</v>
      </c>
      <c r="F2598" s="2"/>
      <c r="G2598" s="59">
        <v>223</v>
      </c>
      <c r="H2598" s="71" t="str">
        <f t="shared" si="57"/>
        <v xml:space="preserve"> </v>
      </c>
      <c r="I2598" s="11">
        <v>52.017937219731003</v>
      </c>
      <c r="J2598" s="3">
        <v>11.659192825111999</v>
      </c>
      <c r="K2598" s="3">
        <v>56.053811659193002</v>
      </c>
      <c r="L2598" s="3">
        <v>30.044843049327</v>
      </c>
      <c r="M2598" s="3">
        <v>39.910313901344999</v>
      </c>
      <c r="N2598" s="3">
        <v>13.004484304932999</v>
      </c>
      <c r="O2598" s="3">
        <v>2.690582959641</v>
      </c>
      <c r="P2598" s="3">
        <v>8.9686098654710005</v>
      </c>
      <c r="Q2598" s="8">
        <v>0.89686098654699997</v>
      </c>
    </row>
    <row r="2599" spans="3:17" x14ac:dyDescent="0.2">
      <c r="C2599" s="90"/>
      <c r="D2599" s="87"/>
      <c r="E2599" s="1" t="s">
        <v>118</v>
      </c>
      <c r="F2599" s="2"/>
      <c r="G2599" s="59">
        <v>710</v>
      </c>
      <c r="H2599" s="71" t="str">
        <f t="shared" si="57"/>
        <v xml:space="preserve"> </v>
      </c>
      <c r="I2599" s="11">
        <v>52.676056338027998</v>
      </c>
      <c r="J2599" s="3">
        <v>9.5774647887319997</v>
      </c>
      <c r="K2599" s="3">
        <v>37.183098591548998</v>
      </c>
      <c r="L2599" s="3">
        <v>26.478873239437</v>
      </c>
      <c r="M2599" s="3">
        <v>25.774647887324001</v>
      </c>
      <c r="N2599" s="3">
        <v>8.4507042253520002</v>
      </c>
      <c r="O2599" s="3">
        <v>1.267605633803</v>
      </c>
      <c r="P2599" s="3">
        <v>14.788732394366001</v>
      </c>
      <c r="Q2599" s="8">
        <v>0.70422535211299997</v>
      </c>
    </row>
    <row r="2600" spans="3:17" x14ac:dyDescent="0.2">
      <c r="C2600" s="90"/>
      <c r="D2600" s="87"/>
      <c r="E2600" s="1" t="s">
        <v>119</v>
      </c>
      <c r="F2600" s="2"/>
      <c r="G2600" s="59">
        <v>565</v>
      </c>
      <c r="H2600" s="71" t="str">
        <f t="shared" si="57"/>
        <v xml:space="preserve"> </v>
      </c>
      <c r="I2600" s="11">
        <v>55.044247787610999</v>
      </c>
      <c r="J2600" s="3">
        <v>9.7345132743360008</v>
      </c>
      <c r="K2600" s="3">
        <v>48.849557522124002</v>
      </c>
      <c r="L2600" s="3">
        <v>31.504424778760999</v>
      </c>
      <c r="M2600" s="3">
        <v>31.504424778760999</v>
      </c>
      <c r="N2600" s="3">
        <v>10.973451327434001</v>
      </c>
      <c r="O2600" s="3">
        <v>1.238938053097</v>
      </c>
      <c r="P2600" s="3">
        <v>11.150442477876</v>
      </c>
      <c r="Q2600" s="8">
        <v>0.88495575221199996</v>
      </c>
    </row>
    <row r="2601" spans="3:17" x14ac:dyDescent="0.2">
      <c r="C2601" s="90"/>
      <c r="D2601" s="87"/>
      <c r="E2601" s="1" t="s">
        <v>120</v>
      </c>
      <c r="F2601" s="2"/>
      <c r="G2601" s="59">
        <v>443</v>
      </c>
      <c r="H2601" s="71" t="str">
        <f t="shared" si="57"/>
        <v xml:space="preserve"> </v>
      </c>
      <c r="I2601" s="11">
        <v>53.950338600450998</v>
      </c>
      <c r="J2601" s="3">
        <v>9.7065462753950005</v>
      </c>
      <c r="K2601" s="3">
        <v>40.857787810384004</v>
      </c>
      <c r="L2601" s="3">
        <v>31.602708803612</v>
      </c>
      <c r="M2601" s="3">
        <v>25.056433408577998</v>
      </c>
      <c r="N2601" s="3">
        <v>9.2550790067720001</v>
      </c>
      <c r="O2601" s="3">
        <v>0.67720090293500002</v>
      </c>
      <c r="P2601" s="3">
        <v>12.641083521444999</v>
      </c>
      <c r="Q2601" s="8">
        <v>0.45146726862300002</v>
      </c>
    </row>
    <row r="2602" spans="3:17" x14ac:dyDescent="0.2">
      <c r="C2602" s="90"/>
      <c r="D2602" s="87"/>
      <c r="E2602" s="1" t="s">
        <v>121</v>
      </c>
      <c r="F2602" s="2"/>
      <c r="G2602" s="59">
        <v>977</v>
      </c>
      <c r="H2602" s="71" t="str">
        <f t="shared" si="57"/>
        <v xml:space="preserve"> </v>
      </c>
      <c r="I2602" s="11">
        <v>54.452405322415999</v>
      </c>
      <c r="J2602" s="3">
        <v>8.9048106448310005</v>
      </c>
      <c r="K2602" s="3">
        <v>37.461617195495997</v>
      </c>
      <c r="L2602" s="3">
        <v>24.974411463664001</v>
      </c>
      <c r="M2602" s="3">
        <v>22.313203684748999</v>
      </c>
      <c r="N2602" s="3">
        <v>8.2906857727739993</v>
      </c>
      <c r="O2602" s="3">
        <v>1.0235414534289999</v>
      </c>
      <c r="P2602" s="3">
        <v>15.455475946776</v>
      </c>
      <c r="Q2602" s="8">
        <v>0.818833162743</v>
      </c>
    </row>
    <row r="2603" spans="3:17" x14ac:dyDescent="0.2">
      <c r="C2603" s="90"/>
      <c r="D2603" s="87"/>
      <c r="E2603" s="1" t="s">
        <v>122</v>
      </c>
      <c r="F2603" s="2"/>
      <c r="G2603" s="59">
        <v>179</v>
      </c>
      <c r="H2603" s="71" t="str">
        <f t="shared" si="57"/>
        <v xml:space="preserve"> </v>
      </c>
      <c r="I2603" s="11">
        <v>50.279329608939001</v>
      </c>
      <c r="J2603" s="3">
        <v>11.731843575418999</v>
      </c>
      <c r="K2603" s="3">
        <v>50.837988826816002</v>
      </c>
      <c r="L2603" s="3">
        <v>25.139664804469</v>
      </c>
      <c r="M2603" s="3">
        <v>31.284916201116999</v>
      </c>
      <c r="N2603" s="3">
        <v>10.614525139665</v>
      </c>
      <c r="O2603" s="3">
        <v>2.7932960893850001</v>
      </c>
      <c r="P2603" s="3">
        <v>14.525139664804</v>
      </c>
      <c r="Q2603" s="8">
        <v>1.675977653631</v>
      </c>
    </row>
    <row r="2604" spans="3:17" x14ac:dyDescent="0.2">
      <c r="C2604" s="90"/>
      <c r="D2604" s="87"/>
      <c r="E2604" s="1" t="s">
        <v>32</v>
      </c>
      <c r="F2604" s="2"/>
      <c r="G2604" s="59">
        <v>22</v>
      </c>
      <c r="H2604" s="71" t="str">
        <f t="shared" si="57"/>
        <v>*</v>
      </c>
      <c r="I2604" s="11">
        <v>31.818181818182001</v>
      </c>
      <c r="J2604" s="3">
        <v>4.5454545454549997</v>
      </c>
      <c r="K2604" s="3">
        <v>40.909090909090999</v>
      </c>
      <c r="L2604" s="3">
        <v>36.363636363635997</v>
      </c>
      <c r="M2604" s="3">
        <v>40.909090909090999</v>
      </c>
      <c r="N2604" s="3">
        <v>18.181818181817999</v>
      </c>
      <c r="O2604" s="3">
        <v>9.0909090909089993</v>
      </c>
      <c r="P2604" s="3">
        <v>18.181818181817999</v>
      </c>
      <c r="Q2604" s="14">
        <v>0</v>
      </c>
    </row>
    <row r="2605" spans="3:17" x14ac:dyDescent="0.2">
      <c r="C2605" s="90"/>
      <c r="D2605" s="87"/>
      <c r="E2605" s="1" t="s">
        <v>22</v>
      </c>
      <c r="F2605" s="2"/>
      <c r="G2605" s="59">
        <v>13</v>
      </c>
      <c r="H2605" s="71" t="str">
        <f t="shared" si="57"/>
        <v>*</v>
      </c>
      <c r="I2605" s="11">
        <v>30.769230769231001</v>
      </c>
      <c r="J2605" s="3">
        <v>7.6923076923079998</v>
      </c>
      <c r="K2605" s="3">
        <v>38.461538461537998</v>
      </c>
      <c r="L2605" s="3">
        <v>23.076923076922998</v>
      </c>
      <c r="M2605" s="3">
        <v>30.769230769231001</v>
      </c>
      <c r="N2605" s="3">
        <v>7.6923076923079998</v>
      </c>
      <c r="O2605" s="7">
        <v>0</v>
      </c>
      <c r="P2605" s="3">
        <v>15.384615384615</v>
      </c>
      <c r="Q2605" s="8">
        <v>7.6923076923079998</v>
      </c>
    </row>
    <row r="2606" spans="3:17" ht="24" x14ac:dyDescent="0.2">
      <c r="C2606" s="91" t="s">
        <v>123</v>
      </c>
      <c r="D2606" s="86" t="s">
        <v>17</v>
      </c>
      <c r="E2606" s="6" t="s">
        <v>124</v>
      </c>
      <c r="F2606" s="5"/>
      <c r="G2606" s="58">
        <v>55</v>
      </c>
      <c r="H2606" s="70" t="str">
        <f t="shared" si="57"/>
        <v xml:space="preserve"> </v>
      </c>
      <c r="I2606" s="12">
        <v>38.181818181818002</v>
      </c>
      <c r="J2606" s="4">
        <v>10.909090909091001</v>
      </c>
      <c r="K2606" s="4">
        <v>29.090909090909001</v>
      </c>
      <c r="L2606" s="4">
        <v>20</v>
      </c>
      <c r="M2606" s="4">
        <v>10.909090909091001</v>
      </c>
      <c r="N2606" s="4">
        <v>14.545454545455</v>
      </c>
      <c r="O2606" s="4">
        <v>3.636363636364</v>
      </c>
      <c r="P2606" s="4">
        <v>34.545454545455001</v>
      </c>
      <c r="Q2606" s="33">
        <v>0</v>
      </c>
    </row>
    <row r="2607" spans="3:17" ht="24" x14ac:dyDescent="0.2">
      <c r="C2607" s="92"/>
      <c r="D2607" s="87"/>
      <c r="E2607" s="1" t="s">
        <v>125</v>
      </c>
      <c r="F2607" s="2"/>
      <c r="G2607" s="59">
        <v>205</v>
      </c>
      <c r="H2607" s="71" t="str">
        <f t="shared" si="57"/>
        <v xml:space="preserve"> </v>
      </c>
      <c r="I2607" s="11">
        <v>36.585365853658999</v>
      </c>
      <c r="J2607" s="3">
        <v>8.2926829268290003</v>
      </c>
      <c r="K2607" s="3">
        <v>31.219512195122</v>
      </c>
      <c r="L2607" s="3">
        <v>39.024390243901998</v>
      </c>
      <c r="M2607" s="3">
        <v>22.439024390244001</v>
      </c>
      <c r="N2607" s="3">
        <v>9.2682926829269991</v>
      </c>
      <c r="O2607" s="3">
        <v>1.4634146341459999</v>
      </c>
      <c r="P2607" s="3">
        <v>20.975609756097999</v>
      </c>
      <c r="Q2607" s="8">
        <v>1.4634146341459999</v>
      </c>
    </row>
    <row r="2608" spans="3:17" ht="24" x14ac:dyDescent="0.2">
      <c r="C2608" s="92"/>
      <c r="D2608" s="87"/>
      <c r="E2608" s="1" t="s">
        <v>126</v>
      </c>
      <c r="F2608" s="2"/>
      <c r="G2608" s="59">
        <v>114</v>
      </c>
      <c r="H2608" s="71" t="str">
        <f t="shared" si="57"/>
        <v xml:space="preserve"> </v>
      </c>
      <c r="I2608" s="11">
        <v>58.771929824560999</v>
      </c>
      <c r="J2608" s="3">
        <v>8.7719298245609991</v>
      </c>
      <c r="K2608" s="3">
        <v>53.508771929825002</v>
      </c>
      <c r="L2608" s="3">
        <v>24.561403508771999</v>
      </c>
      <c r="M2608" s="3">
        <v>26.315789473683999</v>
      </c>
      <c r="N2608" s="3">
        <v>14.912280701754</v>
      </c>
      <c r="O2608" s="3">
        <v>2.6315789473679998</v>
      </c>
      <c r="P2608" s="3">
        <v>5.2631578947369997</v>
      </c>
      <c r="Q2608" s="8">
        <v>0.87719298245599997</v>
      </c>
    </row>
    <row r="2609" spans="3:17" ht="24" x14ac:dyDescent="0.2">
      <c r="C2609" s="92"/>
      <c r="D2609" s="87"/>
      <c r="E2609" s="1" t="s">
        <v>127</v>
      </c>
      <c r="F2609" s="2"/>
      <c r="G2609" s="59">
        <v>187</v>
      </c>
      <c r="H2609" s="71" t="str">
        <f t="shared" si="57"/>
        <v xml:space="preserve"> </v>
      </c>
      <c r="I2609" s="11">
        <v>60.962566844919998</v>
      </c>
      <c r="J2609" s="3">
        <v>11.764705882353001</v>
      </c>
      <c r="K2609" s="3">
        <v>50.802139037433001</v>
      </c>
      <c r="L2609" s="3">
        <v>33.155080213904</v>
      </c>
      <c r="M2609" s="3">
        <v>36.898395721924999</v>
      </c>
      <c r="N2609" s="3">
        <v>13.368983957218999</v>
      </c>
      <c r="O2609" s="3">
        <v>2.673796791444</v>
      </c>
      <c r="P2609" s="3">
        <v>5.8823529411760003</v>
      </c>
      <c r="Q2609" s="14">
        <v>0</v>
      </c>
    </row>
    <row r="2610" spans="3:17" ht="24" x14ac:dyDescent="0.2">
      <c r="C2610" s="92"/>
      <c r="D2610" s="87"/>
      <c r="E2610" s="1" t="s">
        <v>128</v>
      </c>
      <c r="F2610" s="2"/>
      <c r="G2610" s="59">
        <v>1599</v>
      </c>
      <c r="H2610" s="71" t="str">
        <f t="shared" si="57"/>
        <v xml:space="preserve"> </v>
      </c>
      <c r="I2610" s="11">
        <v>50.218886804253003</v>
      </c>
      <c r="J2610" s="3">
        <v>8.0675422138839998</v>
      </c>
      <c r="K2610" s="3">
        <v>34.146341463414998</v>
      </c>
      <c r="L2610" s="3">
        <v>22.326454033771</v>
      </c>
      <c r="M2610" s="3">
        <v>20.200125078174</v>
      </c>
      <c r="N2610" s="3">
        <v>8.9430894308940001</v>
      </c>
      <c r="O2610" s="3">
        <v>1.0006253908689999</v>
      </c>
      <c r="P2610" s="3">
        <v>19.449656035021999</v>
      </c>
      <c r="Q2610" s="8">
        <v>0.56285178236400002</v>
      </c>
    </row>
    <row r="2611" spans="3:17" ht="24" x14ac:dyDescent="0.2">
      <c r="C2611" s="92"/>
      <c r="D2611" s="87"/>
      <c r="E2611" s="1" t="s">
        <v>129</v>
      </c>
      <c r="F2611" s="2"/>
      <c r="G2611" s="59">
        <v>1199</v>
      </c>
      <c r="H2611" s="71" t="str">
        <f t="shared" si="57"/>
        <v xml:space="preserve"> </v>
      </c>
      <c r="I2611" s="11">
        <v>50.291909924937002</v>
      </c>
      <c r="J2611" s="3">
        <v>8.4236864053379996</v>
      </c>
      <c r="K2611" s="3">
        <v>35.362802335279</v>
      </c>
      <c r="L2611" s="3">
        <v>24.020016680567</v>
      </c>
      <c r="M2611" s="3">
        <v>21.768140116763998</v>
      </c>
      <c r="N2611" s="3">
        <v>10.341951626355</v>
      </c>
      <c r="O2611" s="3">
        <v>0.91743119266100004</v>
      </c>
      <c r="P2611" s="3">
        <v>19.015846538782</v>
      </c>
      <c r="Q2611" s="8">
        <v>0.66722268557099995</v>
      </c>
    </row>
    <row r="2612" spans="3:17" ht="24" x14ac:dyDescent="0.2">
      <c r="C2612" s="92"/>
      <c r="D2612" s="87"/>
      <c r="E2612" s="1" t="s">
        <v>130</v>
      </c>
      <c r="F2612" s="2"/>
      <c r="G2612" s="59">
        <v>950</v>
      </c>
      <c r="H2612" s="71" t="str">
        <f t="shared" si="57"/>
        <v xml:space="preserve"> </v>
      </c>
      <c r="I2612" s="11">
        <v>53.684210526316001</v>
      </c>
      <c r="J2612" s="3">
        <v>8</v>
      </c>
      <c r="K2612" s="3">
        <v>36.421052631579002</v>
      </c>
      <c r="L2612" s="3">
        <v>21.473684210525999</v>
      </c>
      <c r="M2612" s="3">
        <v>19.894736842105001</v>
      </c>
      <c r="N2612" s="3">
        <v>10.526315789473999</v>
      </c>
      <c r="O2612" s="3">
        <v>0.73684210526299998</v>
      </c>
      <c r="P2612" s="3">
        <v>18.421052631578998</v>
      </c>
      <c r="Q2612" s="8">
        <v>0.52631578947400004</v>
      </c>
    </row>
    <row r="2613" spans="3:17" x14ac:dyDescent="0.2">
      <c r="C2613" s="92"/>
      <c r="D2613" s="87"/>
      <c r="E2613" s="1" t="s">
        <v>131</v>
      </c>
      <c r="F2613" s="2"/>
      <c r="G2613" s="59">
        <v>424</v>
      </c>
      <c r="H2613" s="71" t="str">
        <f t="shared" si="57"/>
        <v xml:space="preserve"> </v>
      </c>
      <c r="I2613" s="11">
        <v>56.132075471698002</v>
      </c>
      <c r="J2613" s="3">
        <v>10.377358490565999</v>
      </c>
      <c r="K2613" s="3">
        <v>41.509433962263998</v>
      </c>
      <c r="L2613" s="3">
        <v>26.415094339623</v>
      </c>
      <c r="M2613" s="3">
        <v>21.933962264150999</v>
      </c>
      <c r="N2613" s="3">
        <v>10.849056603774001</v>
      </c>
      <c r="O2613" s="3">
        <v>0.23584905660399999</v>
      </c>
      <c r="P2613" s="3">
        <v>14.386792452830001</v>
      </c>
      <c r="Q2613" s="8">
        <v>1.415094339623</v>
      </c>
    </row>
    <row r="2614" spans="3:17" ht="24" x14ac:dyDescent="0.2">
      <c r="C2614" s="92"/>
      <c r="D2614" s="87"/>
      <c r="E2614" s="1" t="s">
        <v>132</v>
      </c>
      <c r="F2614" s="2"/>
      <c r="G2614" s="59">
        <v>213</v>
      </c>
      <c r="H2614" s="71" t="str">
        <f t="shared" si="57"/>
        <v xml:space="preserve"> </v>
      </c>
      <c r="I2614" s="11">
        <v>51.173708920187998</v>
      </c>
      <c r="J2614" s="3">
        <v>7.0422535211269999</v>
      </c>
      <c r="K2614" s="3">
        <v>31.924882629108001</v>
      </c>
      <c r="L2614" s="3">
        <v>20.657276995305001</v>
      </c>
      <c r="M2614" s="3">
        <v>16.901408450704</v>
      </c>
      <c r="N2614" s="3">
        <v>7.0422535211269999</v>
      </c>
      <c r="O2614" s="3">
        <v>0.93896713615000005</v>
      </c>
      <c r="P2614" s="3">
        <v>26.760563380282001</v>
      </c>
      <c r="Q2614" s="8">
        <v>0.46948356807500002</v>
      </c>
    </row>
    <row r="2615" spans="3:17" ht="24" x14ac:dyDescent="0.2">
      <c r="C2615" s="92"/>
      <c r="D2615" s="87"/>
      <c r="E2615" s="1" t="s">
        <v>133</v>
      </c>
      <c r="F2615" s="2"/>
      <c r="G2615" s="59">
        <v>214</v>
      </c>
      <c r="H2615" s="71" t="str">
        <f t="shared" si="57"/>
        <v xml:space="preserve"> </v>
      </c>
      <c r="I2615" s="11">
        <v>43.457943925233998</v>
      </c>
      <c r="J2615" s="3">
        <v>7.009345794393</v>
      </c>
      <c r="K2615" s="3">
        <v>28.504672897195999</v>
      </c>
      <c r="L2615" s="3">
        <v>21.96261682243</v>
      </c>
      <c r="M2615" s="3">
        <v>15.420560747664</v>
      </c>
      <c r="N2615" s="3">
        <v>10.280373831776</v>
      </c>
      <c r="O2615" s="3">
        <v>1.869158878505</v>
      </c>
      <c r="P2615" s="3">
        <v>28.03738317757</v>
      </c>
      <c r="Q2615" s="8">
        <v>1.401869158879</v>
      </c>
    </row>
    <row r="2616" spans="3:17" ht="24" x14ac:dyDescent="0.2">
      <c r="C2616" s="92"/>
      <c r="D2616" s="87"/>
      <c r="E2616" s="1" t="s">
        <v>134</v>
      </c>
      <c r="F2616" s="2"/>
      <c r="G2616" s="59">
        <v>15</v>
      </c>
      <c r="H2616" s="71" t="str">
        <f t="shared" si="57"/>
        <v>*</v>
      </c>
      <c r="I2616" s="11">
        <v>20</v>
      </c>
      <c r="J2616" s="3">
        <v>6.666666666667</v>
      </c>
      <c r="K2616" s="3">
        <v>26.666666666666998</v>
      </c>
      <c r="L2616" s="3">
        <v>13.333333333333</v>
      </c>
      <c r="M2616" s="3">
        <v>26.666666666666998</v>
      </c>
      <c r="N2616" s="3">
        <v>26.666666666666998</v>
      </c>
      <c r="O2616" s="3">
        <v>13.333333333333</v>
      </c>
      <c r="P2616" s="3">
        <v>40</v>
      </c>
      <c r="Q2616" s="8">
        <v>6.666666666667</v>
      </c>
    </row>
    <row r="2617" spans="3:17" ht="24" x14ac:dyDescent="0.2">
      <c r="C2617" s="92"/>
      <c r="D2617" s="87"/>
      <c r="E2617" s="1" t="s">
        <v>135</v>
      </c>
      <c r="F2617" s="2"/>
      <c r="G2617" s="59">
        <v>587</v>
      </c>
      <c r="H2617" s="71" t="str">
        <f t="shared" si="57"/>
        <v xml:space="preserve"> </v>
      </c>
      <c r="I2617" s="11">
        <v>55.536626916525002</v>
      </c>
      <c r="J2617" s="3">
        <v>10.732538330494</v>
      </c>
      <c r="K2617" s="3">
        <v>42.248722316864999</v>
      </c>
      <c r="L2617" s="3">
        <v>21.124361158433</v>
      </c>
      <c r="M2617" s="3">
        <v>22.487223168654001</v>
      </c>
      <c r="N2617" s="3">
        <v>10.391822827939</v>
      </c>
      <c r="O2617" s="3">
        <v>0.851788756388</v>
      </c>
      <c r="P2617" s="3">
        <v>15.332197614990999</v>
      </c>
      <c r="Q2617" s="8">
        <v>0.51107325383299995</v>
      </c>
    </row>
    <row r="2618" spans="3:17" x14ac:dyDescent="0.2">
      <c r="C2618" s="92"/>
      <c r="D2618" s="87"/>
      <c r="E2618" s="1" t="s">
        <v>136</v>
      </c>
      <c r="F2618" s="2"/>
      <c r="G2618" s="59">
        <v>63</v>
      </c>
      <c r="H2618" s="71" t="str">
        <f t="shared" si="57"/>
        <v xml:space="preserve"> </v>
      </c>
      <c r="I2618" s="11">
        <v>46.031746031746003</v>
      </c>
      <c r="J2618" s="3">
        <v>14.285714285714</v>
      </c>
      <c r="K2618" s="3">
        <v>34.920634920635003</v>
      </c>
      <c r="L2618" s="3">
        <v>23.809523809523998</v>
      </c>
      <c r="M2618" s="3">
        <v>20.634920634920999</v>
      </c>
      <c r="N2618" s="3">
        <v>20.634920634920999</v>
      </c>
      <c r="O2618" s="3">
        <v>6.3492063492059998</v>
      </c>
      <c r="P2618" s="3">
        <v>20.634920634920999</v>
      </c>
      <c r="Q2618" s="8">
        <v>3.1746031746029999</v>
      </c>
    </row>
    <row r="2619" spans="3:17" x14ac:dyDescent="0.2">
      <c r="C2619" s="92"/>
      <c r="D2619" s="87"/>
      <c r="E2619" s="1" t="s">
        <v>137</v>
      </c>
      <c r="F2619" s="2"/>
      <c r="G2619" s="59">
        <v>290</v>
      </c>
      <c r="H2619" s="71" t="str">
        <f t="shared" si="57"/>
        <v xml:space="preserve"> </v>
      </c>
      <c r="I2619" s="11">
        <v>28.965517241379001</v>
      </c>
      <c r="J2619" s="3">
        <v>1.7241379310339999</v>
      </c>
      <c r="K2619" s="3">
        <v>16.551724137931</v>
      </c>
      <c r="L2619" s="3">
        <v>16.206896551724</v>
      </c>
      <c r="M2619" s="3">
        <v>8.2758620689659992</v>
      </c>
      <c r="N2619" s="3">
        <v>5.1724137931029999</v>
      </c>
      <c r="O2619" s="3">
        <v>2.413793103448</v>
      </c>
      <c r="P2619" s="3">
        <v>45.517241379310001</v>
      </c>
      <c r="Q2619" s="8">
        <v>1.379310344828</v>
      </c>
    </row>
    <row r="2620" spans="3:17" x14ac:dyDescent="0.2">
      <c r="C2620" s="92"/>
      <c r="D2620" s="87"/>
      <c r="E2620" s="1" t="s">
        <v>22</v>
      </c>
      <c r="F2620" s="2"/>
      <c r="G2620" s="59">
        <v>42</v>
      </c>
      <c r="H2620" s="71" t="str">
        <f t="shared" si="57"/>
        <v>*</v>
      </c>
      <c r="I2620" s="11">
        <v>26.190476190476002</v>
      </c>
      <c r="J2620" s="3">
        <v>2.3809523809519999</v>
      </c>
      <c r="K2620" s="3">
        <v>9.5238095238099998</v>
      </c>
      <c r="L2620" s="3">
        <v>7.1428571428570002</v>
      </c>
      <c r="M2620" s="3">
        <v>4.7619047619049999</v>
      </c>
      <c r="N2620" s="3">
        <v>4.7619047619049999</v>
      </c>
      <c r="O2620" s="3">
        <v>2.3809523809519999</v>
      </c>
      <c r="P2620" s="3">
        <v>50</v>
      </c>
      <c r="Q2620" s="8">
        <v>9.5238095238099998</v>
      </c>
    </row>
    <row r="2621" spans="3:17" ht="24" x14ac:dyDescent="0.2">
      <c r="C2621" s="92"/>
      <c r="D2621" s="87"/>
      <c r="E2621" s="1" t="s">
        <v>138</v>
      </c>
      <c r="F2621" s="2"/>
      <c r="G2621" s="59">
        <v>246</v>
      </c>
      <c r="H2621" s="71" t="str">
        <f t="shared" si="57"/>
        <v xml:space="preserve"> </v>
      </c>
      <c r="I2621" s="11">
        <v>36.178861788618001</v>
      </c>
      <c r="J2621" s="3">
        <v>8.130081300813</v>
      </c>
      <c r="K2621" s="3">
        <v>29.674796747967001</v>
      </c>
      <c r="L2621" s="3">
        <v>35.365853658536999</v>
      </c>
      <c r="M2621" s="3">
        <v>20.325203252032999</v>
      </c>
      <c r="N2621" s="3">
        <v>10.162601626016</v>
      </c>
      <c r="O2621" s="3">
        <v>1.219512195122</v>
      </c>
      <c r="P2621" s="3">
        <v>23.983739837398002</v>
      </c>
      <c r="Q2621" s="8">
        <v>1.219512195122</v>
      </c>
    </row>
    <row r="2622" spans="3:17" ht="24" x14ac:dyDescent="0.2">
      <c r="C2622" s="92"/>
      <c r="D2622" s="87"/>
      <c r="E2622" s="1" t="s">
        <v>139</v>
      </c>
      <c r="F2622" s="2"/>
      <c r="G2622" s="59">
        <v>248</v>
      </c>
      <c r="H2622" s="71" t="str">
        <f t="shared" ref="H2622:H2624" si="58">IF(G2622&lt;49,"*"," ")</f>
        <v xml:space="preserve"> </v>
      </c>
      <c r="I2622" s="11">
        <v>59.677419354839003</v>
      </c>
      <c r="J2622" s="3">
        <v>10.080645161290001</v>
      </c>
      <c r="K2622" s="3">
        <v>52.016129032258</v>
      </c>
      <c r="L2622" s="3">
        <v>31.451612903226</v>
      </c>
      <c r="M2622" s="3">
        <v>35.080645161290001</v>
      </c>
      <c r="N2622" s="3">
        <v>12.5</v>
      </c>
      <c r="O2622" s="3">
        <v>2.0161290322580001</v>
      </c>
      <c r="P2622" s="3">
        <v>5.6451612903230002</v>
      </c>
      <c r="Q2622" s="8">
        <v>0.40322580645200001</v>
      </c>
    </row>
    <row r="2623" spans="3:17" ht="24" x14ac:dyDescent="0.2">
      <c r="C2623" s="92"/>
      <c r="D2623" s="87"/>
      <c r="E2623" s="1" t="s">
        <v>140</v>
      </c>
      <c r="F2623" s="2"/>
      <c r="G2623" s="59">
        <v>1582</v>
      </c>
      <c r="H2623" s="71" t="str">
        <f t="shared" si="58"/>
        <v xml:space="preserve"> </v>
      </c>
      <c r="I2623" s="11">
        <v>49.810366624525997</v>
      </c>
      <c r="J2623" s="3">
        <v>7.7117572692790004</v>
      </c>
      <c r="K2623" s="3">
        <v>34.197218710492997</v>
      </c>
      <c r="L2623" s="3">
        <v>22.629582806574</v>
      </c>
      <c r="M2623" s="3">
        <v>19.911504424779</v>
      </c>
      <c r="N2623" s="3">
        <v>9.6080910240200001</v>
      </c>
      <c r="O2623" s="3">
        <v>0.88495575221199996</v>
      </c>
      <c r="P2623" s="3">
        <v>20.353982300885001</v>
      </c>
      <c r="Q2623" s="8">
        <v>0.63211125158000003</v>
      </c>
    </row>
    <row r="2624" spans="3:17" ht="24" x14ac:dyDescent="0.2">
      <c r="C2624" s="93"/>
      <c r="D2624" s="88"/>
      <c r="E2624" s="27" t="s">
        <v>141</v>
      </c>
      <c r="F2624" s="30"/>
      <c r="G2624" s="60">
        <v>414</v>
      </c>
      <c r="H2624" s="72" t="str">
        <f t="shared" si="58"/>
        <v xml:space="preserve"> </v>
      </c>
      <c r="I2624" s="35">
        <v>45.410628019324001</v>
      </c>
      <c r="J2624" s="16">
        <v>6.5217391304349999</v>
      </c>
      <c r="K2624" s="16">
        <v>29.951690821256001</v>
      </c>
      <c r="L2624" s="16">
        <v>20.772946859903001</v>
      </c>
      <c r="M2624" s="16">
        <v>15.458937198068</v>
      </c>
      <c r="N2624" s="16">
        <v>8.6956521739130004</v>
      </c>
      <c r="O2624" s="16">
        <v>1.449275362319</v>
      </c>
      <c r="P2624" s="16">
        <v>28.502415458937001</v>
      </c>
      <c r="Q2624" s="36">
        <v>0.72463768115899996</v>
      </c>
    </row>
    <row r="2625" spans="2:23" x14ac:dyDescent="0.2">
      <c r="G2625" s="61"/>
      <c r="H2625" s="73"/>
    </row>
    <row r="2626" spans="2:23" x14ac:dyDescent="0.2">
      <c r="B2626" s="22" t="str">
        <f xml:space="preserve"> HYPERLINK("#'目次'!B26", "[20]")</f>
        <v>[20]</v>
      </c>
      <c r="C2626" s="17" t="s">
        <v>287</v>
      </c>
      <c r="G2626" s="61"/>
      <c r="H2626" s="73"/>
    </row>
    <row r="2627" spans="2:23" x14ac:dyDescent="0.2">
      <c r="G2627" s="61"/>
      <c r="H2627" s="73"/>
    </row>
    <row r="2628" spans="2:23" x14ac:dyDescent="0.2">
      <c r="G2628" s="61"/>
      <c r="H2628" s="73"/>
    </row>
    <row r="2629" spans="2:23" x14ac:dyDescent="0.2">
      <c r="C2629" s="17" t="s">
        <v>12</v>
      </c>
      <c r="G2629" s="61"/>
      <c r="H2629" s="73"/>
    </row>
    <row r="2630" spans="2:23" ht="84" x14ac:dyDescent="0.2">
      <c r="C2630" s="82"/>
      <c r="D2630" s="83"/>
      <c r="E2630" s="83"/>
      <c r="F2630" s="83"/>
      <c r="G2630" s="55" t="s">
        <v>13</v>
      </c>
      <c r="H2630" s="68"/>
      <c r="I2630" s="20" t="s">
        <v>288</v>
      </c>
      <c r="J2630" s="10" t="s">
        <v>289</v>
      </c>
      <c r="K2630" s="10" t="s">
        <v>290</v>
      </c>
      <c r="L2630" s="10" t="s">
        <v>291</v>
      </c>
      <c r="M2630" s="10" t="s">
        <v>292</v>
      </c>
      <c r="N2630" s="10" t="s">
        <v>293</v>
      </c>
      <c r="O2630" s="10" t="s">
        <v>294</v>
      </c>
      <c r="P2630" s="10" t="s">
        <v>295</v>
      </c>
      <c r="Q2630" s="10" t="s">
        <v>296</v>
      </c>
      <c r="R2630" s="10" t="s">
        <v>297</v>
      </c>
      <c r="S2630" s="10" t="s">
        <v>298</v>
      </c>
      <c r="T2630" s="10" t="s">
        <v>299</v>
      </c>
      <c r="U2630" s="10" t="s">
        <v>32</v>
      </c>
      <c r="V2630" s="10" t="s">
        <v>300</v>
      </c>
      <c r="W2630" s="23" t="s">
        <v>22</v>
      </c>
    </row>
    <row r="2631" spans="2:23" x14ac:dyDescent="0.2">
      <c r="C2631" s="84"/>
      <c r="D2631" s="85"/>
      <c r="E2631" s="85"/>
      <c r="F2631" s="85"/>
      <c r="G2631" s="56"/>
      <c r="H2631" s="69"/>
      <c r="I2631" s="24"/>
      <c r="J2631" s="9"/>
      <c r="K2631" s="9"/>
      <c r="L2631" s="9"/>
      <c r="M2631" s="9"/>
      <c r="N2631" s="9"/>
      <c r="O2631" s="9"/>
      <c r="P2631" s="9"/>
      <c r="Q2631" s="9"/>
      <c r="R2631" s="9"/>
      <c r="S2631" s="9"/>
      <c r="T2631" s="9"/>
      <c r="U2631" s="9"/>
      <c r="V2631" s="9"/>
      <c r="W2631" s="21"/>
    </row>
    <row r="2632" spans="2:23" x14ac:dyDescent="0.2">
      <c r="C2632" s="28"/>
      <c r="D2632" s="29"/>
      <c r="E2632" s="32" t="s">
        <v>13</v>
      </c>
      <c r="F2632" s="31"/>
      <c r="G2632" s="57">
        <v>2435</v>
      </c>
      <c r="H2632" s="66" t="str">
        <f t="shared" ref="H2632:H2695" si="59">IF(G2632&lt;49,"*"," ")</f>
        <v xml:space="preserve"> </v>
      </c>
      <c r="I2632" s="15">
        <v>70.266940451745</v>
      </c>
      <c r="J2632" s="15">
        <v>60.287474332648998</v>
      </c>
      <c r="K2632" s="15">
        <v>20.533880903490999</v>
      </c>
      <c r="L2632" s="15">
        <v>31.909650924025001</v>
      </c>
      <c r="M2632" s="15">
        <v>22.833675564682</v>
      </c>
      <c r="N2632" s="15">
        <v>7.1868583162219997</v>
      </c>
      <c r="O2632" s="15">
        <v>6.7761806981520003</v>
      </c>
      <c r="P2632" s="15">
        <v>29.691991786448</v>
      </c>
      <c r="Q2632" s="15">
        <v>8.0492813141680006</v>
      </c>
      <c r="R2632" s="15">
        <v>17.371663244353002</v>
      </c>
      <c r="S2632" s="15">
        <v>7.1047227926080003</v>
      </c>
      <c r="T2632" s="15">
        <v>8.0903490759750003</v>
      </c>
      <c r="U2632" s="15">
        <v>1.1909650924020001</v>
      </c>
      <c r="V2632" s="15">
        <v>5.7494866529769997</v>
      </c>
      <c r="W2632" s="34">
        <v>1.2731006160160001</v>
      </c>
    </row>
    <row r="2633" spans="2:23" x14ac:dyDescent="0.2">
      <c r="C2633" s="89" t="s">
        <v>16</v>
      </c>
      <c r="D2633" s="86" t="s">
        <v>17</v>
      </c>
      <c r="E2633" s="6" t="s">
        <v>18</v>
      </c>
      <c r="F2633" s="5"/>
      <c r="G2633" s="58">
        <v>344</v>
      </c>
      <c r="H2633" s="70" t="str">
        <f t="shared" si="59"/>
        <v xml:space="preserve"> </v>
      </c>
      <c r="I2633" s="12">
        <v>68.023255813953</v>
      </c>
      <c r="J2633" s="4">
        <v>54.360465116279002</v>
      </c>
      <c r="K2633" s="4">
        <v>11.046511627907</v>
      </c>
      <c r="L2633" s="4">
        <v>10.465116279069999</v>
      </c>
      <c r="M2633" s="4">
        <v>16.279069767442</v>
      </c>
      <c r="N2633" s="4">
        <v>4.0697674418599998</v>
      </c>
      <c r="O2633" s="4">
        <v>2.6162790697670002</v>
      </c>
      <c r="P2633" s="4">
        <v>26.453488372092998</v>
      </c>
      <c r="Q2633" s="4">
        <v>5.8139534883720003</v>
      </c>
      <c r="R2633" s="4">
        <v>12.5</v>
      </c>
      <c r="S2633" s="4">
        <v>4.0697674418599998</v>
      </c>
      <c r="T2633" s="4">
        <v>5.5232558139529999</v>
      </c>
      <c r="U2633" s="4">
        <v>1.1627906976739999</v>
      </c>
      <c r="V2633" s="4">
        <v>12.209302325581</v>
      </c>
      <c r="W2633" s="13">
        <v>0.58139534883699995</v>
      </c>
    </row>
    <row r="2634" spans="2:23" x14ac:dyDescent="0.2">
      <c r="C2634" s="90"/>
      <c r="D2634" s="87"/>
      <c r="E2634" s="1" t="s">
        <v>19</v>
      </c>
      <c r="F2634" s="2"/>
      <c r="G2634" s="59">
        <v>1502</v>
      </c>
      <c r="H2634" s="71" t="str">
        <f t="shared" si="59"/>
        <v xml:space="preserve"> </v>
      </c>
      <c r="I2634" s="11">
        <v>72.902796271637996</v>
      </c>
      <c r="J2634" s="3">
        <v>62.250332889481001</v>
      </c>
      <c r="K2634" s="3">
        <v>20.505992010652001</v>
      </c>
      <c r="L2634" s="3">
        <v>27.962716378162</v>
      </c>
      <c r="M2634" s="3">
        <v>23.768308921437999</v>
      </c>
      <c r="N2634" s="3">
        <v>5.6591211717709999</v>
      </c>
      <c r="O2634" s="3">
        <v>6.3249001331560004</v>
      </c>
      <c r="P2634" s="3">
        <v>29.294274300931999</v>
      </c>
      <c r="Q2634" s="3">
        <v>7.3235685752329998</v>
      </c>
      <c r="R2634" s="3">
        <v>16.045272969374</v>
      </c>
      <c r="S2634" s="3">
        <v>6.5912117177100003</v>
      </c>
      <c r="T2634" s="3">
        <v>7.1904127829559998</v>
      </c>
      <c r="U2634" s="3">
        <v>0.93209054593899998</v>
      </c>
      <c r="V2634" s="3">
        <v>5.525965379494</v>
      </c>
      <c r="W2634" s="8">
        <v>1.1318242343539999</v>
      </c>
    </row>
    <row r="2635" spans="2:23" x14ac:dyDescent="0.2">
      <c r="C2635" s="90"/>
      <c r="D2635" s="87"/>
      <c r="E2635" s="1" t="s">
        <v>20</v>
      </c>
      <c r="F2635" s="2"/>
      <c r="G2635" s="59">
        <v>465</v>
      </c>
      <c r="H2635" s="71" t="str">
        <f t="shared" si="59"/>
        <v xml:space="preserve"> </v>
      </c>
      <c r="I2635" s="11">
        <v>66.451612903226007</v>
      </c>
      <c r="J2635" s="3">
        <v>59.569892473118003</v>
      </c>
      <c r="K2635" s="3">
        <v>27.096774193548001</v>
      </c>
      <c r="L2635" s="3">
        <v>55.053763440860003</v>
      </c>
      <c r="M2635" s="3">
        <v>23.870967741935001</v>
      </c>
      <c r="N2635" s="3">
        <v>11.827956989246999</v>
      </c>
      <c r="O2635" s="3">
        <v>10.537634408602001</v>
      </c>
      <c r="P2635" s="3">
        <v>33.333333333333002</v>
      </c>
      <c r="Q2635" s="3">
        <v>9.2473118279570006</v>
      </c>
      <c r="R2635" s="3">
        <v>24.086021505375999</v>
      </c>
      <c r="S2635" s="3">
        <v>10.537634408602001</v>
      </c>
      <c r="T2635" s="3">
        <v>11.182795698925</v>
      </c>
      <c r="U2635" s="3">
        <v>1.505376344086</v>
      </c>
      <c r="V2635" s="3">
        <v>2.5806451612900001</v>
      </c>
      <c r="W2635" s="8">
        <v>1.7204301075270001</v>
      </c>
    </row>
    <row r="2636" spans="2:23" x14ac:dyDescent="0.2">
      <c r="C2636" s="90"/>
      <c r="D2636" s="87"/>
      <c r="E2636" s="1" t="s">
        <v>21</v>
      </c>
      <c r="F2636" s="2"/>
      <c r="G2636" s="59">
        <v>107</v>
      </c>
      <c r="H2636" s="71" t="str">
        <f t="shared" si="59"/>
        <v xml:space="preserve"> </v>
      </c>
      <c r="I2636" s="11">
        <v>61.682242990653997</v>
      </c>
      <c r="J2636" s="3">
        <v>57.943925233644997</v>
      </c>
      <c r="K2636" s="3">
        <v>22.429906542055999</v>
      </c>
      <c r="L2636" s="3">
        <v>55.140186915888002</v>
      </c>
      <c r="M2636" s="3">
        <v>28.03738317757</v>
      </c>
      <c r="N2636" s="3">
        <v>17.757009345794</v>
      </c>
      <c r="O2636" s="3">
        <v>10.280373831776</v>
      </c>
      <c r="P2636" s="3">
        <v>31.775700934579</v>
      </c>
      <c r="Q2636" s="3">
        <v>17.757009345794</v>
      </c>
      <c r="R2636" s="3">
        <v>23.364485981308</v>
      </c>
      <c r="S2636" s="3">
        <v>9.3457943925230005</v>
      </c>
      <c r="T2636" s="3">
        <v>14.953271028036999</v>
      </c>
      <c r="U2636" s="3">
        <v>3.7383177570089998</v>
      </c>
      <c r="V2636" s="3">
        <v>1.869158878505</v>
      </c>
      <c r="W2636" s="14">
        <v>0</v>
      </c>
    </row>
    <row r="2637" spans="2:23" x14ac:dyDescent="0.2">
      <c r="C2637" s="90"/>
      <c r="D2637" s="87"/>
      <c r="E2637" s="1" t="s">
        <v>22</v>
      </c>
      <c r="F2637" s="2"/>
      <c r="G2637" s="59">
        <v>17</v>
      </c>
      <c r="H2637" s="71" t="str">
        <f t="shared" si="59"/>
        <v>*</v>
      </c>
      <c r="I2637" s="11">
        <v>41.176470588234999</v>
      </c>
      <c r="J2637" s="3">
        <v>41.176470588234999</v>
      </c>
      <c r="K2637" s="3">
        <v>23.529411764706001</v>
      </c>
      <c r="L2637" s="3">
        <v>35.294117647058997</v>
      </c>
      <c r="M2637" s="3">
        <v>11.764705882353001</v>
      </c>
      <c r="N2637" s="3">
        <v>11.764705882353001</v>
      </c>
      <c r="O2637" s="3">
        <v>5.8823529411760003</v>
      </c>
      <c r="P2637" s="3">
        <v>17.647058823529001</v>
      </c>
      <c r="Q2637" s="3">
        <v>23.529411764706001</v>
      </c>
      <c r="R2637" s="3">
        <v>11.764705882353001</v>
      </c>
      <c r="S2637" s="3">
        <v>5.8823529411760003</v>
      </c>
      <c r="T2637" s="3">
        <v>11.764705882353001</v>
      </c>
      <c r="U2637" s="7">
        <v>0</v>
      </c>
      <c r="V2637" s="3">
        <v>5.8823529411760003</v>
      </c>
      <c r="W2637" s="8">
        <v>23.529411764706001</v>
      </c>
    </row>
    <row r="2638" spans="2:23" x14ac:dyDescent="0.2">
      <c r="C2638" s="91" t="s">
        <v>23</v>
      </c>
      <c r="D2638" s="86" t="s">
        <v>17</v>
      </c>
      <c r="E2638" s="6" t="s">
        <v>24</v>
      </c>
      <c r="F2638" s="5"/>
      <c r="G2638" s="58">
        <v>383</v>
      </c>
      <c r="H2638" s="70" t="str">
        <f t="shared" si="59"/>
        <v xml:space="preserve"> </v>
      </c>
      <c r="I2638" s="12">
        <v>74.412532637075998</v>
      </c>
      <c r="J2638" s="4">
        <v>65.796344647520002</v>
      </c>
      <c r="K2638" s="4">
        <v>17.232375979112</v>
      </c>
      <c r="L2638" s="4">
        <v>30.548302872063001</v>
      </c>
      <c r="M2638" s="4">
        <v>26.631853785901001</v>
      </c>
      <c r="N2638" s="4">
        <v>9.3994778067889992</v>
      </c>
      <c r="O2638" s="4">
        <v>9.6605744125330002</v>
      </c>
      <c r="P2638" s="4">
        <v>34.986945169713003</v>
      </c>
      <c r="Q2638" s="4">
        <v>6.7885117493470002</v>
      </c>
      <c r="R2638" s="4">
        <v>19.060052219321001</v>
      </c>
      <c r="S2638" s="4">
        <v>7.8328981723239997</v>
      </c>
      <c r="T2638" s="4">
        <v>8.6161879895559998</v>
      </c>
      <c r="U2638" s="4">
        <v>1.0443864229769999</v>
      </c>
      <c r="V2638" s="4">
        <v>6.005221932115</v>
      </c>
      <c r="W2638" s="13">
        <v>1.0443864229769999</v>
      </c>
    </row>
    <row r="2639" spans="2:23" x14ac:dyDescent="0.2">
      <c r="C2639" s="90"/>
      <c r="D2639" s="87"/>
      <c r="E2639" s="1" t="s">
        <v>25</v>
      </c>
      <c r="F2639" s="2"/>
      <c r="G2639" s="59">
        <v>333</v>
      </c>
      <c r="H2639" s="71" t="str">
        <f t="shared" si="59"/>
        <v xml:space="preserve"> </v>
      </c>
      <c r="I2639" s="11">
        <v>77.477477477476995</v>
      </c>
      <c r="J2639" s="3">
        <v>72.372372372371998</v>
      </c>
      <c r="K2639" s="3">
        <v>22.222222222222001</v>
      </c>
      <c r="L2639" s="3">
        <v>25.825825825826001</v>
      </c>
      <c r="M2639" s="3">
        <v>28.528528528529002</v>
      </c>
      <c r="N2639" s="3">
        <v>10.510510510511001</v>
      </c>
      <c r="O2639" s="3">
        <v>11.111111111111001</v>
      </c>
      <c r="P2639" s="3">
        <v>32.432432432432002</v>
      </c>
      <c r="Q2639" s="3">
        <v>7.5075075075080004</v>
      </c>
      <c r="R2639" s="3">
        <v>19.519519519519999</v>
      </c>
      <c r="S2639" s="3">
        <v>7.8078078078080004</v>
      </c>
      <c r="T2639" s="3">
        <v>10.510510510511001</v>
      </c>
      <c r="U2639" s="3">
        <v>1.201201201201</v>
      </c>
      <c r="V2639" s="3">
        <v>4.8048048048050003</v>
      </c>
      <c r="W2639" s="8">
        <v>0.30030030029999999</v>
      </c>
    </row>
    <row r="2640" spans="2:23" ht="24" x14ac:dyDescent="0.2">
      <c r="C2640" s="90"/>
      <c r="D2640" s="87"/>
      <c r="E2640" s="1" t="s">
        <v>26</v>
      </c>
      <c r="F2640" s="2"/>
      <c r="G2640" s="59">
        <v>464</v>
      </c>
      <c r="H2640" s="71" t="str">
        <f t="shared" si="59"/>
        <v xml:space="preserve"> </v>
      </c>
      <c r="I2640" s="11">
        <v>76.508620689655004</v>
      </c>
      <c r="J2640" s="3">
        <v>65.948275862068996</v>
      </c>
      <c r="K2640" s="3">
        <v>20.474137931034001</v>
      </c>
      <c r="L2640" s="3">
        <v>32.327586206897003</v>
      </c>
      <c r="M2640" s="3">
        <v>28.879310344827999</v>
      </c>
      <c r="N2640" s="3">
        <v>9.0517241379310001</v>
      </c>
      <c r="O2640" s="3">
        <v>10.775862068965999</v>
      </c>
      <c r="P2640" s="3">
        <v>34.267241379310001</v>
      </c>
      <c r="Q2640" s="3">
        <v>7.9741379310339999</v>
      </c>
      <c r="R2640" s="3">
        <v>21.551724137931</v>
      </c>
      <c r="S2640" s="3">
        <v>10.991379310345</v>
      </c>
      <c r="T2640" s="3">
        <v>11.422413793103001</v>
      </c>
      <c r="U2640" s="3">
        <v>1.293103448276</v>
      </c>
      <c r="V2640" s="3">
        <v>3.663793103448</v>
      </c>
      <c r="W2640" s="8">
        <v>1.7241379310339999</v>
      </c>
    </row>
    <row r="2641" spans="3:23" ht="24" x14ac:dyDescent="0.2">
      <c r="C2641" s="90"/>
      <c r="D2641" s="87"/>
      <c r="E2641" s="1" t="s">
        <v>27</v>
      </c>
      <c r="F2641" s="2"/>
      <c r="G2641" s="59">
        <v>163</v>
      </c>
      <c r="H2641" s="71" t="str">
        <f t="shared" si="59"/>
        <v xml:space="preserve"> </v>
      </c>
      <c r="I2641" s="11">
        <v>69.938650306748002</v>
      </c>
      <c r="J2641" s="3">
        <v>63.803680981595001</v>
      </c>
      <c r="K2641" s="3">
        <v>19.631901840491</v>
      </c>
      <c r="L2641" s="3">
        <v>31.901840490798001</v>
      </c>
      <c r="M2641" s="3">
        <v>27.607361963190002</v>
      </c>
      <c r="N2641" s="3">
        <v>11.042944785275999</v>
      </c>
      <c r="O2641" s="3">
        <v>13.496932515337001</v>
      </c>
      <c r="P2641" s="3">
        <v>34.969325153374001</v>
      </c>
      <c r="Q2641" s="3">
        <v>6.1349693251530004</v>
      </c>
      <c r="R2641" s="3">
        <v>25.153374233129</v>
      </c>
      <c r="S2641" s="3">
        <v>15.337423312883001</v>
      </c>
      <c r="T2641" s="3">
        <v>12.883435582822001</v>
      </c>
      <c r="U2641" s="3">
        <v>0.61349693251500004</v>
      </c>
      <c r="V2641" s="3">
        <v>3.6809815950920002</v>
      </c>
      <c r="W2641" s="8">
        <v>2.4539877300609998</v>
      </c>
    </row>
    <row r="2642" spans="3:23" x14ac:dyDescent="0.2">
      <c r="C2642" s="90"/>
      <c r="D2642" s="87"/>
      <c r="E2642" s="1" t="s">
        <v>28</v>
      </c>
      <c r="F2642" s="2"/>
      <c r="G2642" s="59">
        <v>161</v>
      </c>
      <c r="H2642" s="71" t="str">
        <f t="shared" si="59"/>
        <v xml:space="preserve"> </v>
      </c>
      <c r="I2642" s="11">
        <v>74.534161490683005</v>
      </c>
      <c r="J2642" s="3">
        <v>65.217391304347998</v>
      </c>
      <c r="K2642" s="3">
        <v>30.434782608696</v>
      </c>
      <c r="L2642" s="3">
        <v>34.782608695652002</v>
      </c>
      <c r="M2642" s="3">
        <v>24.844720496893999</v>
      </c>
      <c r="N2642" s="3">
        <v>9.9378881987579994</v>
      </c>
      <c r="O2642" s="3">
        <v>13.04347826087</v>
      </c>
      <c r="P2642" s="3">
        <v>34.161490683229999</v>
      </c>
      <c r="Q2642" s="3">
        <v>9.3167701863350008</v>
      </c>
      <c r="R2642" s="3">
        <v>25.465838509316999</v>
      </c>
      <c r="S2642" s="3">
        <v>13.664596273292</v>
      </c>
      <c r="T2642" s="3">
        <v>11.180124223602</v>
      </c>
      <c r="U2642" s="3">
        <v>1.242236024845</v>
      </c>
      <c r="V2642" s="3">
        <v>2.4844720496889998</v>
      </c>
      <c r="W2642" s="8">
        <v>1.8633540372670001</v>
      </c>
    </row>
    <row r="2643" spans="3:23" x14ac:dyDescent="0.2">
      <c r="C2643" s="90"/>
      <c r="D2643" s="87"/>
      <c r="E2643" s="1" t="s">
        <v>29</v>
      </c>
      <c r="F2643" s="2"/>
      <c r="G2643" s="59">
        <v>1174</v>
      </c>
      <c r="H2643" s="71" t="str">
        <f t="shared" si="59"/>
        <v xml:space="preserve"> </v>
      </c>
      <c r="I2643" s="11">
        <v>75.894378194208002</v>
      </c>
      <c r="J2643" s="3">
        <v>64.821124361157999</v>
      </c>
      <c r="K2643" s="3">
        <v>20.272572402043998</v>
      </c>
      <c r="L2643" s="3">
        <v>30.15332197615</v>
      </c>
      <c r="M2643" s="3">
        <v>28.194207836457</v>
      </c>
      <c r="N2643" s="3">
        <v>6.5587734241910001</v>
      </c>
      <c r="O2643" s="3">
        <v>8.1771720613289993</v>
      </c>
      <c r="P2643" s="3">
        <v>32.282793867121001</v>
      </c>
      <c r="Q2643" s="3">
        <v>7.2402044293019996</v>
      </c>
      <c r="R2643" s="3">
        <v>18.483816013628999</v>
      </c>
      <c r="S2643" s="3">
        <v>7.6660988074959997</v>
      </c>
      <c r="T2643" s="3">
        <v>8.2623509369679997</v>
      </c>
      <c r="U2643" s="3">
        <v>1.1073253833050001</v>
      </c>
      <c r="V2643" s="3">
        <v>4.5144804088589998</v>
      </c>
      <c r="W2643" s="8">
        <v>1.0221465076659999</v>
      </c>
    </row>
    <row r="2644" spans="3:23" x14ac:dyDescent="0.2">
      <c r="C2644" s="90"/>
      <c r="D2644" s="87"/>
      <c r="E2644" s="1" t="s">
        <v>30</v>
      </c>
      <c r="F2644" s="2"/>
      <c r="G2644" s="59">
        <v>1349</v>
      </c>
      <c r="H2644" s="71" t="str">
        <f t="shared" si="59"/>
        <v xml:space="preserve"> </v>
      </c>
      <c r="I2644" s="11">
        <v>76.575240919199004</v>
      </c>
      <c r="J2644" s="3">
        <v>66.641957005188999</v>
      </c>
      <c r="K2644" s="3">
        <v>20.830244625649001</v>
      </c>
      <c r="L2644" s="3">
        <v>31.801334321719999</v>
      </c>
      <c r="M2644" s="3">
        <v>25.945144551519999</v>
      </c>
      <c r="N2644" s="3">
        <v>7.2646404744259998</v>
      </c>
      <c r="O2644" s="3">
        <v>7.0422535211269999</v>
      </c>
      <c r="P2644" s="3">
        <v>33.209785025945003</v>
      </c>
      <c r="Q2644" s="3">
        <v>7.8576723498890004</v>
      </c>
      <c r="R2644" s="3">
        <v>19.866567828021001</v>
      </c>
      <c r="S2644" s="3">
        <v>7.5611564121569996</v>
      </c>
      <c r="T2644" s="3">
        <v>9.1178650852480008</v>
      </c>
      <c r="U2644" s="3">
        <v>1.186063750927</v>
      </c>
      <c r="V2644" s="3">
        <v>4.2994810971090001</v>
      </c>
      <c r="W2644" s="8">
        <v>0.96367679762799996</v>
      </c>
    </row>
    <row r="2645" spans="3:23" x14ac:dyDescent="0.2">
      <c r="C2645" s="90"/>
      <c r="D2645" s="87"/>
      <c r="E2645" s="1" t="s">
        <v>31</v>
      </c>
      <c r="F2645" s="2"/>
      <c r="G2645" s="59">
        <v>2034</v>
      </c>
      <c r="H2645" s="71" t="str">
        <f t="shared" si="59"/>
        <v xml:space="preserve"> </v>
      </c>
      <c r="I2645" s="11">
        <v>71.828908554571996</v>
      </c>
      <c r="J2645" s="3">
        <v>62.241887905604997</v>
      </c>
      <c r="K2645" s="3">
        <v>21.33726647001</v>
      </c>
      <c r="L2645" s="3">
        <v>32.595870206489998</v>
      </c>
      <c r="M2645" s="3">
        <v>23.795476892821998</v>
      </c>
      <c r="N2645" s="3">
        <v>7.4237954768929999</v>
      </c>
      <c r="O2645" s="3">
        <v>7.276302851524</v>
      </c>
      <c r="P2645" s="3">
        <v>31.268436578170999</v>
      </c>
      <c r="Q2645" s="3">
        <v>8.4070796460179995</v>
      </c>
      <c r="R2645" s="3">
        <v>18.682399213372999</v>
      </c>
      <c r="S2645" s="3">
        <v>7.620452310718</v>
      </c>
      <c r="T2645" s="3">
        <v>8.3579154375609992</v>
      </c>
      <c r="U2645" s="3">
        <v>0.88495575221199996</v>
      </c>
      <c r="V2645" s="3">
        <v>5.6538839724679999</v>
      </c>
      <c r="W2645" s="8">
        <v>0.98328416912500005</v>
      </c>
    </row>
    <row r="2646" spans="3:23" x14ac:dyDescent="0.2">
      <c r="C2646" s="90"/>
      <c r="D2646" s="87"/>
      <c r="E2646" s="1" t="s">
        <v>32</v>
      </c>
      <c r="F2646" s="2"/>
      <c r="G2646" s="59">
        <v>68</v>
      </c>
      <c r="H2646" s="71" t="str">
        <f t="shared" si="59"/>
        <v xml:space="preserve"> </v>
      </c>
      <c r="I2646" s="11">
        <v>57.352941176470999</v>
      </c>
      <c r="J2646" s="3">
        <v>50</v>
      </c>
      <c r="K2646" s="3">
        <v>17.647058823529001</v>
      </c>
      <c r="L2646" s="3">
        <v>27.941176470588001</v>
      </c>
      <c r="M2646" s="3">
        <v>17.647058823529001</v>
      </c>
      <c r="N2646" s="3">
        <v>8.8235294117649996</v>
      </c>
      <c r="O2646" s="3">
        <v>8.8235294117649996</v>
      </c>
      <c r="P2646" s="3">
        <v>20.588235294118</v>
      </c>
      <c r="Q2646" s="3">
        <v>8.8235294117649996</v>
      </c>
      <c r="R2646" s="3">
        <v>16.176470588234999</v>
      </c>
      <c r="S2646" s="3">
        <v>4.4117647058819998</v>
      </c>
      <c r="T2646" s="3">
        <v>1.4705882352940001</v>
      </c>
      <c r="U2646" s="3">
        <v>4.4117647058819998</v>
      </c>
      <c r="V2646" s="3">
        <v>8.8235294117649996</v>
      </c>
      <c r="W2646" s="8">
        <v>4.4117647058819998</v>
      </c>
    </row>
    <row r="2647" spans="3:23" x14ac:dyDescent="0.2">
      <c r="C2647" s="90"/>
      <c r="D2647" s="87"/>
      <c r="E2647" s="1" t="s">
        <v>22</v>
      </c>
      <c r="F2647" s="2"/>
      <c r="G2647" s="59">
        <v>17</v>
      </c>
      <c r="H2647" s="71" t="str">
        <f t="shared" si="59"/>
        <v>*</v>
      </c>
      <c r="I2647" s="11">
        <v>47.058823529412003</v>
      </c>
      <c r="J2647" s="3">
        <v>47.058823529412003</v>
      </c>
      <c r="K2647" s="3">
        <v>35.294117647058997</v>
      </c>
      <c r="L2647" s="3">
        <v>47.058823529412003</v>
      </c>
      <c r="M2647" s="3">
        <v>11.764705882353001</v>
      </c>
      <c r="N2647" s="3">
        <v>11.764705882353001</v>
      </c>
      <c r="O2647" s="3">
        <v>11.764705882353001</v>
      </c>
      <c r="P2647" s="3">
        <v>11.764705882353001</v>
      </c>
      <c r="Q2647" s="3">
        <v>17.647058823529001</v>
      </c>
      <c r="R2647" s="3">
        <v>17.647058823529001</v>
      </c>
      <c r="S2647" s="3">
        <v>5.8823529411760003</v>
      </c>
      <c r="T2647" s="3">
        <v>5.8823529411760003</v>
      </c>
      <c r="U2647" s="7">
        <v>0</v>
      </c>
      <c r="V2647" s="3">
        <v>11.764705882353001</v>
      </c>
      <c r="W2647" s="8">
        <v>5.8823529411760003</v>
      </c>
    </row>
    <row r="2648" spans="3:23" x14ac:dyDescent="0.2">
      <c r="C2648" s="91" t="s">
        <v>33</v>
      </c>
      <c r="D2648" s="86" t="s">
        <v>17</v>
      </c>
      <c r="E2648" s="6" t="s">
        <v>34</v>
      </c>
      <c r="F2648" s="5"/>
      <c r="G2648" s="58">
        <v>120</v>
      </c>
      <c r="H2648" s="70" t="str">
        <f t="shared" si="59"/>
        <v xml:space="preserve"> </v>
      </c>
      <c r="I2648" s="12">
        <v>70</v>
      </c>
      <c r="J2648" s="4">
        <v>63.333333333333002</v>
      </c>
      <c r="K2648" s="4">
        <v>16.666666666666998</v>
      </c>
      <c r="L2648" s="4">
        <v>19.166666666666998</v>
      </c>
      <c r="M2648" s="4">
        <v>23.333333333333002</v>
      </c>
      <c r="N2648" s="4">
        <v>8.333333333333</v>
      </c>
      <c r="O2648" s="4">
        <v>8.333333333333</v>
      </c>
      <c r="P2648" s="4">
        <v>31.666666666666998</v>
      </c>
      <c r="Q2648" s="4">
        <v>6.666666666667</v>
      </c>
      <c r="R2648" s="4">
        <v>15</v>
      </c>
      <c r="S2648" s="4">
        <v>5.833333333333</v>
      </c>
      <c r="T2648" s="4">
        <v>5.833333333333</v>
      </c>
      <c r="U2648" s="4">
        <v>1.666666666667</v>
      </c>
      <c r="V2648" s="4">
        <v>6.666666666667</v>
      </c>
      <c r="W2648" s="33">
        <v>0</v>
      </c>
    </row>
    <row r="2649" spans="3:23" x14ac:dyDescent="0.2">
      <c r="C2649" s="90"/>
      <c r="D2649" s="87"/>
      <c r="E2649" s="1" t="s">
        <v>35</v>
      </c>
      <c r="F2649" s="2"/>
      <c r="G2649" s="59">
        <v>932</v>
      </c>
      <c r="H2649" s="71" t="str">
        <f t="shared" si="59"/>
        <v xml:space="preserve"> </v>
      </c>
      <c r="I2649" s="11">
        <v>70.708154506438007</v>
      </c>
      <c r="J2649" s="3">
        <v>59.871244635193001</v>
      </c>
      <c r="K2649" s="3">
        <v>16.952789699570999</v>
      </c>
      <c r="L2649" s="3">
        <v>29.613733905579</v>
      </c>
      <c r="M2649" s="3">
        <v>22.639484978540999</v>
      </c>
      <c r="N2649" s="3">
        <v>6.5450643776820003</v>
      </c>
      <c r="O2649" s="3">
        <v>4.8283261802580002</v>
      </c>
      <c r="P2649" s="3">
        <v>30.686695278969999</v>
      </c>
      <c r="Q2649" s="3">
        <v>7.8326180257509996</v>
      </c>
      <c r="R2649" s="3">
        <v>17.489270386266</v>
      </c>
      <c r="S2649" s="3">
        <v>6.9742489270389996</v>
      </c>
      <c r="T2649" s="3">
        <v>7.296137339056</v>
      </c>
      <c r="U2649" s="3">
        <v>0.53648068669500004</v>
      </c>
      <c r="V2649" s="3">
        <v>6.8669527897</v>
      </c>
      <c r="W2649" s="8">
        <v>1.287553648069</v>
      </c>
    </row>
    <row r="2650" spans="3:23" x14ac:dyDescent="0.2">
      <c r="C2650" s="90"/>
      <c r="D2650" s="87"/>
      <c r="E2650" s="1" t="s">
        <v>36</v>
      </c>
      <c r="F2650" s="2"/>
      <c r="G2650" s="59">
        <v>854</v>
      </c>
      <c r="H2650" s="71" t="str">
        <f t="shared" si="59"/>
        <v xml:space="preserve"> </v>
      </c>
      <c r="I2650" s="11">
        <v>75.526932084308996</v>
      </c>
      <c r="J2650" s="3">
        <v>62.646370023419003</v>
      </c>
      <c r="K2650" s="3">
        <v>21.311475409836</v>
      </c>
      <c r="L2650" s="3">
        <v>32.318501170959998</v>
      </c>
      <c r="M2650" s="3">
        <v>24.23887587822</v>
      </c>
      <c r="N2650" s="3">
        <v>6.3231850117099997</v>
      </c>
      <c r="O2650" s="3">
        <v>7.7283372365340002</v>
      </c>
      <c r="P2650" s="3">
        <v>31.967213114753999</v>
      </c>
      <c r="Q2650" s="3">
        <v>8.4309133489459995</v>
      </c>
      <c r="R2650" s="3">
        <v>16.510538641686001</v>
      </c>
      <c r="S2650" s="3">
        <v>8.0796252927399994</v>
      </c>
      <c r="T2650" s="3">
        <v>8.5480093676810007</v>
      </c>
      <c r="U2650" s="3">
        <v>1.7564402810299999</v>
      </c>
      <c r="V2650" s="3">
        <v>3.981264637002</v>
      </c>
      <c r="W2650" s="8">
        <v>1.1709601873540001</v>
      </c>
    </row>
    <row r="2651" spans="3:23" ht="24" x14ac:dyDescent="0.2">
      <c r="C2651" s="90"/>
      <c r="D2651" s="87"/>
      <c r="E2651" s="1" t="s">
        <v>37</v>
      </c>
      <c r="F2651" s="2"/>
      <c r="G2651" s="59">
        <v>356</v>
      </c>
      <c r="H2651" s="71" t="str">
        <f t="shared" si="59"/>
        <v xml:space="preserve"> </v>
      </c>
      <c r="I2651" s="11">
        <v>63.483146067416001</v>
      </c>
      <c r="J2651" s="3">
        <v>58.146067415730002</v>
      </c>
      <c r="K2651" s="3">
        <v>25.842696629212998</v>
      </c>
      <c r="L2651" s="3">
        <v>38.202247191010997</v>
      </c>
      <c r="M2651" s="3">
        <v>21.910112359551</v>
      </c>
      <c r="N2651" s="3">
        <v>8.7078651685389996</v>
      </c>
      <c r="O2651" s="3">
        <v>8.9887640449440003</v>
      </c>
      <c r="P2651" s="3">
        <v>26.404494382022001</v>
      </c>
      <c r="Q2651" s="3">
        <v>7.8651685393259996</v>
      </c>
      <c r="R2651" s="3">
        <v>17.415730337079001</v>
      </c>
      <c r="S2651" s="3">
        <v>6.460674157303</v>
      </c>
      <c r="T2651" s="3">
        <v>9.2696629213480009</v>
      </c>
      <c r="U2651" s="3">
        <v>1.4044943820219999</v>
      </c>
      <c r="V2651" s="3">
        <v>5.8988764044939996</v>
      </c>
      <c r="W2651" s="8">
        <v>0.84269662921300004</v>
      </c>
    </row>
    <row r="2652" spans="3:23" x14ac:dyDescent="0.2">
      <c r="C2652" s="90"/>
      <c r="D2652" s="87"/>
      <c r="E2652" s="1" t="s">
        <v>38</v>
      </c>
      <c r="F2652" s="2"/>
      <c r="G2652" s="59">
        <v>157</v>
      </c>
      <c r="H2652" s="71" t="str">
        <f t="shared" si="59"/>
        <v xml:space="preserve"> </v>
      </c>
      <c r="I2652" s="11">
        <v>57.324840764331</v>
      </c>
      <c r="J2652" s="3">
        <v>53.503184713376001</v>
      </c>
      <c r="K2652" s="3">
        <v>27.388535031846999</v>
      </c>
      <c r="L2652" s="3">
        <v>38.853503184712999</v>
      </c>
      <c r="M2652" s="3">
        <v>19.108280254777</v>
      </c>
      <c r="N2652" s="3">
        <v>10.191082802547999</v>
      </c>
      <c r="O2652" s="3">
        <v>7.0063694267520003</v>
      </c>
      <c r="P2652" s="3">
        <v>19.108280254777</v>
      </c>
      <c r="Q2652" s="3">
        <v>7.6433121019110004</v>
      </c>
      <c r="R2652" s="3">
        <v>23.566878980892</v>
      </c>
      <c r="S2652" s="3">
        <v>5.0955414012739997</v>
      </c>
      <c r="T2652" s="3">
        <v>8.9171974522290007</v>
      </c>
      <c r="U2652" s="3">
        <v>1.2738853503180001</v>
      </c>
      <c r="V2652" s="3">
        <v>8.2802547770700006</v>
      </c>
      <c r="W2652" s="8">
        <v>1.9108280254779999</v>
      </c>
    </row>
    <row r="2653" spans="3:23" x14ac:dyDescent="0.2">
      <c r="C2653" s="90"/>
      <c r="D2653" s="87"/>
      <c r="E2653" s="1" t="s">
        <v>22</v>
      </c>
      <c r="F2653" s="2"/>
      <c r="G2653" s="59">
        <v>16</v>
      </c>
      <c r="H2653" s="71" t="str">
        <f t="shared" si="59"/>
        <v>*</v>
      </c>
      <c r="I2653" s="11">
        <v>43.75</v>
      </c>
      <c r="J2653" s="3">
        <v>50</v>
      </c>
      <c r="K2653" s="3">
        <v>31.25</v>
      </c>
      <c r="L2653" s="3">
        <v>31.25</v>
      </c>
      <c r="M2653" s="3">
        <v>12.5</v>
      </c>
      <c r="N2653" s="3">
        <v>18.75</v>
      </c>
      <c r="O2653" s="3">
        <v>6.25</v>
      </c>
      <c r="P2653" s="3">
        <v>12.5</v>
      </c>
      <c r="Q2653" s="3">
        <v>18.75</v>
      </c>
      <c r="R2653" s="3">
        <v>12.5</v>
      </c>
      <c r="S2653" s="3">
        <v>6.25</v>
      </c>
      <c r="T2653" s="3">
        <v>12.5</v>
      </c>
      <c r="U2653" s="7">
        <v>0</v>
      </c>
      <c r="V2653" s="7">
        <v>0</v>
      </c>
      <c r="W2653" s="8">
        <v>18.75</v>
      </c>
    </row>
    <row r="2654" spans="3:23" x14ac:dyDescent="0.2">
      <c r="C2654" s="91" t="s">
        <v>39</v>
      </c>
      <c r="D2654" s="86" t="s">
        <v>17</v>
      </c>
      <c r="E2654" s="6" t="s">
        <v>40</v>
      </c>
      <c r="F2654" s="5"/>
      <c r="G2654" s="58">
        <v>350</v>
      </c>
      <c r="H2654" s="70" t="str">
        <f t="shared" si="59"/>
        <v xml:space="preserve"> </v>
      </c>
      <c r="I2654" s="12">
        <v>70.571428571428996</v>
      </c>
      <c r="J2654" s="4">
        <v>58.857142857143003</v>
      </c>
      <c r="K2654" s="4">
        <v>15.142857142857</v>
      </c>
      <c r="L2654" s="4">
        <v>26</v>
      </c>
      <c r="M2654" s="4">
        <v>22.285714285714</v>
      </c>
      <c r="N2654" s="4">
        <v>8.2857142857140005</v>
      </c>
      <c r="O2654" s="4">
        <v>7.7142857142860004</v>
      </c>
      <c r="P2654" s="4">
        <v>35.142857142856997</v>
      </c>
      <c r="Q2654" s="4">
        <v>7.4285714285709998</v>
      </c>
      <c r="R2654" s="4">
        <v>16.285714285714</v>
      </c>
      <c r="S2654" s="4">
        <v>6.8571428571429998</v>
      </c>
      <c r="T2654" s="4">
        <v>7.7142857142860004</v>
      </c>
      <c r="U2654" s="4">
        <v>1.142857142857</v>
      </c>
      <c r="V2654" s="4">
        <v>6.2857142857139996</v>
      </c>
      <c r="W2654" s="13">
        <v>0.85714285714299998</v>
      </c>
    </row>
    <row r="2655" spans="3:23" ht="24" x14ac:dyDescent="0.2">
      <c r="C2655" s="90"/>
      <c r="D2655" s="87"/>
      <c r="E2655" s="1" t="s">
        <v>41</v>
      </c>
      <c r="F2655" s="2"/>
      <c r="G2655" s="59">
        <v>1147</v>
      </c>
      <c r="H2655" s="71" t="str">
        <f t="shared" si="59"/>
        <v xml:space="preserve"> </v>
      </c>
      <c r="I2655" s="11">
        <v>72.624237140366006</v>
      </c>
      <c r="J2655" s="3">
        <v>62.510897994769003</v>
      </c>
      <c r="K2655" s="3">
        <v>20.139494333043</v>
      </c>
      <c r="L2655" s="3">
        <v>31.822144725371</v>
      </c>
      <c r="M2655" s="3">
        <v>24.062772449869001</v>
      </c>
      <c r="N2655" s="3">
        <v>6.1900610287709998</v>
      </c>
      <c r="O2655" s="3">
        <v>6.8003487358330004</v>
      </c>
      <c r="P2655" s="3">
        <v>30.252833478639999</v>
      </c>
      <c r="Q2655" s="3">
        <v>9.5902353966869995</v>
      </c>
      <c r="R2655" s="3">
        <v>18.831734960767001</v>
      </c>
      <c r="S2655" s="3">
        <v>7.323452484743</v>
      </c>
      <c r="T2655" s="3">
        <v>7.323452484743</v>
      </c>
      <c r="U2655" s="3">
        <v>0.959023539669</v>
      </c>
      <c r="V2655" s="3">
        <v>4.7951176983439998</v>
      </c>
      <c r="W2655" s="8">
        <v>1.482127288579</v>
      </c>
    </row>
    <row r="2656" spans="3:23" x14ac:dyDescent="0.2">
      <c r="C2656" s="90"/>
      <c r="D2656" s="87"/>
      <c r="E2656" s="1" t="s">
        <v>42</v>
      </c>
      <c r="F2656" s="2"/>
      <c r="G2656" s="59">
        <v>816</v>
      </c>
      <c r="H2656" s="71" t="str">
        <f t="shared" si="59"/>
        <v xml:space="preserve"> </v>
      </c>
      <c r="I2656" s="11">
        <v>68.382352941175995</v>
      </c>
      <c r="J2656" s="3">
        <v>58.700980392157</v>
      </c>
      <c r="K2656" s="3">
        <v>23.406862745098</v>
      </c>
      <c r="L2656" s="3">
        <v>35.661764705882</v>
      </c>
      <c r="M2656" s="3">
        <v>22.303921568627</v>
      </c>
      <c r="N2656" s="3">
        <v>8.2107843137250001</v>
      </c>
      <c r="O2656" s="3">
        <v>6.1274509803920001</v>
      </c>
      <c r="P2656" s="3">
        <v>28.431372549020001</v>
      </c>
      <c r="Q2656" s="3">
        <v>6.4950980392159998</v>
      </c>
      <c r="R2656" s="3">
        <v>16.053921568627</v>
      </c>
      <c r="S2656" s="3">
        <v>6.7401960784310004</v>
      </c>
      <c r="T2656" s="3">
        <v>9.0686274509799993</v>
      </c>
      <c r="U2656" s="3">
        <v>1.225490196078</v>
      </c>
      <c r="V2656" s="3">
        <v>6.4950980392159998</v>
      </c>
      <c r="W2656" s="8">
        <v>0.85784313725500005</v>
      </c>
    </row>
    <row r="2657" spans="3:23" x14ac:dyDescent="0.2">
      <c r="C2657" s="90"/>
      <c r="D2657" s="87"/>
      <c r="E2657" s="1" t="s">
        <v>43</v>
      </c>
      <c r="F2657" s="2"/>
      <c r="G2657" s="59">
        <v>78</v>
      </c>
      <c r="H2657" s="71" t="str">
        <f t="shared" si="59"/>
        <v xml:space="preserve"> </v>
      </c>
      <c r="I2657" s="11">
        <v>61.538461538462002</v>
      </c>
      <c r="J2657" s="3">
        <v>48.717948717949</v>
      </c>
      <c r="K2657" s="3">
        <v>17.948717948717999</v>
      </c>
      <c r="L2657" s="3">
        <v>19.230769230768999</v>
      </c>
      <c r="M2657" s="3">
        <v>14.102564102563999</v>
      </c>
      <c r="N2657" s="3">
        <v>3.8461538461539999</v>
      </c>
      <c r="O2657" s="3">
        <v>7.6923076923079998</v>
      </c>
      <c r="P2657" s="3">
        <v>15.384615384615</v>
      </c>
      <c r="Q2657" s="3">
        <v>3.8461538461539999</v>
      </c>
      <c r="R2657" s="3">
        <v>16.666666666666998</v>
      </c>
      <c r="S2657" s="3">
        <v>8.9743589743589993</v>
      </c>
      <c r="T2657" s="3">
        <v>8.9743589743589993</v>
      </c>
      <c r="U2657" s="3">
        <v>3.8461538461539999</v>
      </c>
      <c r="V2657" s="3">
        <v>6.4102564102560002</v>
      </c>
      <c r="W2657" s="8">
        <v>1.2820512820509999</v>
      </c>
    </row>
    <row r="2658" spans="3:23" x14ac:dyDescent="0.2">
      <c r="C2658" s="90"/>
      <c r="D2658" s="87"/>
      <c r="E2658" s="1" t="s">
        <v>22</v>
      </c>
      <c r="F2658" s="2"/>
      <c r="G2658" s="59">
        <v>44</v>
      </c>
      <c r="H2658" s="71" t="str">
        <f t="shared" si="59"/>
        <v>*</v>
      </c>
      <c r="I2658" s="11">
        <v>56.818181818181998</v>
      </c>
      <c r="J2658" s="3">
        <v>63.636363636364003</v>
      </c>
      <c r="K2658" s="3">
        <v>25</v>
      </c>
      <c r="L2658" s="3">
        <v>34.090909090909001</v>
      </c>
      <c r="M2658" s="3">
        <v>20.454545454544999</v>
      </c>
      <c r="N2658" s="3">
        <v>11.363636363635999</v>
      </c>
      <c r="O2658" s="3">
        <v>9.0909090909089993</v>
      </c>
      <c r="P2658" s="3">
        <v>20.454545454544999</v>
      </c>
      <c r="Q2658" s="3">
        <v>9.0909090909089993</v>
      </c>
      <c r="R2658" s="3">
        <v>13.636363636364001</v>
      </c>
      <c r="S2658" s="3">
        <v>6.8181818181820004</v>
      </c>
      <c r="T2658" s="3">
        <v>11.363636363635999</v>
      </c>
      <c r="U2658" s="3">
        <v>2.2727272727269998</v>
      </c>
      <c r="V2658" s="3">
        <v>11.363636363635999</v>
      </c>
      <c r="W2658" s="8">
        <v>6.8181818181820004</v>
      </c>
    </row>
    <row r="2659" spans="3:23" x14ac:dyDescent="0.2">
      <c r="C2659" s="91" t="s">
        <v>44</v>
      </c>
      <c r="D2659" s="86" t="s">
        <v>17</v>
      </c>
      <c r="E2659" s="6" t="s">
        <v>45</v>
      </c>
      <c r="F2659" s="5"/>
      <c r="G2659" s="58">
        <v>1358</v>
      </c>
      <c r="H2659" s="70" t="str">
        <f t="shared" si="59"/>
        <v xml:space="preserve"> </v>
      </c>
      <c r="I2659" s="12">
        <v>73.269513991162995</v>
      </c>
      <c r="J2659" s="4">
        <v>61.634756995582002</v>
      </c>
      <c r="K2659" s="4">
        <v>20.250368188513001</v>
      </c>
      <c r="L2659" s="4">
        <v>29.307805596464998</v>
      </c>
      <c r="M2659" s="4">
        <v>22.901325478644999</v>
      </c>
      <c r="N2659" s="4">
        <v>6.0382916053019997</v>
      </c>
      <c r="O2659" s="4">
        <v>6.0382916053019997</v>
      </c>
      <c r="P2659" s="4">
        <v>30.338733431516999</v>
      </c>
      <c r="Q2659" s="4">
        <v>8.983799705449</v>
      </c>
      <c r="R2659" s="4">
        <v>18.409425625920001</v>
      </c>
      <c r="S2659" s="4">
        <v>6.4064801178200002</v>
      </c>
      <c r="T2659" s="4">
        <v>7.5846833578790003</v>
      </c>
      <c r="U2659" s="4">
        <v>0.73637702503699998</v>
      </c>
      <c r="V2659" s="4">
        <v>4.7128129602359996</v>
      </c>
      <c r="W2659" s="13">
        <v>1.2518409425629999</v>
      </c>
    </row>
    <row r="2660" spans="3:23" x14ac:dyDescent="0.2">
      <c r="C2660" s="90"/>
      <c r="D2660" s="87"/>
      <c r="E2660" s="1" t="s">
        <v>46</v>
      </c>
      <c r="F2660" s="2"/>
      <c r="G2660" s="59">
        <v>735</v>
      </c>
      <c r="H2660" s="71" t="str">
        <f t="shared" si="59"/>
        <v xml:space="preserve"> </v>
      </c>
      <c r="I2660" s="11">
        <v>69.251700680271995</v>
      </c>
      <c r="J2660" s="3">
        <v>60</v>
      </c>
      <c r="K2660" s="3">
        <v>22.040816326531001</v>
      </c>
      <c r="L2660" s="3">
        <v>35.238095238094999</v>
      </c>
      <c r="M2660" s="3">
        <v>24.21768707483</v>
      </c>
      <c r="N2660" s="3">
        <v>8.8435374149660007</v>
      </c>
      <c r="O2660" s="3">
        <v>8.2993197278909996</v>
      </c>
      <c r="P2660" s="3">
        <v>32.789115646258999</v>
      </c>
      <c r="Q2660" s="3">
        <v>7.2108843537410001</v>
      </c>
      <c r="R2660" s="3">
        <v>16.190476190476002</v>
      </c>
      <c r="S2660" s="3">
        <v>7.6190476190479997</v>
      </c>
      <c r="T2660" s="3">
        <v>8.5714285714289993</v>
      </c>
      <c r="U2660" s="3">
        <v>1.632653061224</v>
      </c>
      <c r="V2660" s="3">
        <v>6.666666666667</v>
      </c>
      <c r="W2660" s="8">
        <v>1.632653061224</v>
      </c>
    </row>
    <row r="2661" spans="3:23" x14ac:dyDescent="0.2">
      <c r="C2661" s="90"/>
      <c r="D2661" s="87"/>
      <c r="E2661" s="1" t="s">
        <v>47</v>
      </c>
      <c r="F2661" s="2"/>
      <c r="G2661" s="59">
        <v>177</v>
      </c>
      <c r="H2661" s="71" t="str">
        <f t="shared" si="59"/>
        <v xml:space="preserve"> </v>
      </c>
      <c r="I2661" s="11">
        <v>64.406779661016998</v>
      </c>
      <c r="J2661" s="3">
        <v>63.276836158191998</v>
      </c>
      <c r="K2661" s="3">
        <v>20.338983050846998</v>
      </c>
      <c r="L2661" s="3">
        <v>40.112994350282001</v>
      </c>
      <c r="M2661" s="3">
        <v>20.338983050846998</v>
      </c>
      <c r="N2661" s="3">
        <v>10.734463276835999</v>
      </c>
      <c r="O2661" s="3">
        <v>7.9096045197739997</v>
      </c>
      <c r="P2661" s="3">
        <v>23.16384180791</v>
      </c>
      <c r="Q2661" s="3">
        <v>7.9096045197739997</v>
      </c>
      <c r="R2661" s="3">
        <v>16.949152542373</v>
      </c>
      <c r="S2661" s="3">
        <v>10.734463276835999</v>
      </c>
      <c r="T2661" s="3">
        <v>9.0395480225989999</v>
      </c>
      <c r="U2661" s="3">
        <v>1.129943502825</v>
      </c>
      <c r="V2661" s="3">
        <v>7.3446327683619996</v>
      </c>
      <c r="W2661" s="14">
        <v>0</v>
      </c>
    </row>
    <row r="2662" spans="3:23" x14ac:dyDescent="0.2">
      <c r="C2662" s="90"/>
      <c r="D2662" s="87"/>
      <c r="E2662" s="1" t="s">
        <v>48</v>
      </c>
      <c r="F2662" s="2"/>
      <c r="G2662" s="59">
        <v>128</v>
      </c>
      <c r="H2662" s="71" t="str">
        <f t="shared" si="59"/>
        <v xml:space="preserve"> </v>
      </c>
      <c r="I2662" s="11">
        <v>53.125</v>
      </c>
      <c r="J2662" s="3">
        <v>42.1875</v>
      </c>
      <c r="K2662" s="3">
        <v>16.40625</v>
      </c>
      <c r="L2662" s="3">
        <v>28.125</v>
      </c>
      <c r="M2662" s="3">
        <v>19.53125</v>
      </c>
      <c r="N2662" s="3">
        <v>6.25</v>
      </c>
      <c r="O2662" s="3">
        <v>5.46875</v>
      </c>
      <c r="P2662" s="3">
        <v>17.1875</v>
      </c>
      <c r="Q2662" s="3">
        <v>3.90625</v>
      </c>
      <c r="R2662" s="3">
        <v>13.28125</v>
      </c>
      <c r="S2662" s="3">
        <v>7.03125</v>
      </c>
      <c r="T2662" s="3">
        <v>10.9375</v>
      </c>
      <c r="U2662" s="3">
        <v>3.125</v>
      </c>
      <c r="V2662" s="3">
        <v>10.9375</v>
      </c>
      <c r="W2662" s="8">
        <v>0.78125</v>
      </c>
    </row>
    <row r="2663" spans="3:23" x14ac:dyDescent="0.2">
      <c r="C2663" s="90"/>
      <c r="D2663" s="87"/>
      <c r="E2663" s="1" t="s">
        <v>22</v>
      </c>
      <c r="F2663" s="2"/>
      <c r="G2663" s="59">
        <v>37</v>
      </c>
      <c r="H2663" s="71" t="str">
        <f t="shared" si="59"/>
        <v>*</v>
      </c>
      <c r="I2663" s="11">
        <v>67.567567567568005</v>
      </c>
      <c r="J2663" s="3">
        <v>64.864864864864998</v>
      </c>
      <c r="K2663" s="3">
        <v>16.216216216216001</v>
      </c>
      <c r="L2663" s="3">
        <v>35.135135135135002</v>
      </c>
      <c r="M2663" s="3">
        <v>16.216216216216001</v>
      </c>
      <c r="N2663" s="3">
        <v>2.7027027027030002</v>
      </c>
      <c r="O2663" s="3">
        <v>2.7027027027030002</v>
      </c>
      <c r="P2663" s="3">
        <v>18.918918918919001</v>
      </c>
      <c r="Q2663" s="3">
        <v>5.4054054054050003</v>
      </c>
      <c r="R2663" s="3">
        <v>18.918918918919001</v>
      </c>
      <c r="S2663" s="3">
        <v>5.4054054054050003</v>
      </c>
      <c r="T2663" s="3">
        <v>2.7027027027030002</v>
      </c>
      <c r="U2663" s="3">
        <v>2.7027027027030002</v>
      </c>
      <c r="V2663" s="7">
        <v>0</v>
      </c>
      <c r="W2663" s="8">
        <v>2.7027027027030002</v>
      </c>
    </row>
    <row r="2664" spans="3:23" ht="24" x14ac:dyDescent="0.2">
      <c r="C2664" s="91" t="s">
        <v>49</v>
      </c>
      <c r="D2664" s="86" t="s">
        <v>17</v>
      </c>
      <c r="E2664" s="6" t="s">
        <v>50</v>
      </c>
      <c r="F2664" s="5"/>
      <c r="G2664" s="58">
        <v>141</v>
      </c>
      <c r="H2664" s="70" t="str">
        <f t="shared" si="59"/>
        <v xml:space="preserve"> </v>
      </c>
      <c r="I2664" s="12">
        <v>78.014184397163007</v>
      </c>
      <c r="J2664" s="4">
        <v>63.829787234043003</v>
      </c>
      <c r="K2664" s="4">
        <v>22.695035460993001</v>
      </c>
      <c r="L2664" s="4">
        <v>21.985815602837</v>
      </c>
      <c r="M2664" s="4">
        <v>26.950354609929001</v>
      </c>
      <c r="N2664" s="4">
        <v>7.0921985815599999</v>
      </c>
      <c r="O2664" s="4">
        <v>7.8014184397159996</v>
      </c>
      <c r="P2664" s="4">
        <v>29.787234042552999</v>
      </c>
      <c r="Q2664" s="4">
        <v>7.8014184397159996</v>
      </c>
      <c r="R2664" s="4">
        <v>19.148936170212998</v>
      </c>
      <c r="S2664" s="4">
        <v>6.3829787234040003</v>
      </c>
      <c r="T2664" s="4">
        <v>5.6737588652479998</v>
      </c>
      <c r="U2664" s="4">
        <v>2.1276595744679998</v>
      </c>
      <c r="V2664" s="4">
        <v>4.2553191489359996</v>
      </c>
      <c r="W2664" s="13">
        <v>0.70921985815599997</v>
      </c>
    </row>
    <row r="2665" spans="3:23" ht="36" x14ac:dyDescent="0.2">
      <c r="C2665" s="90"/>
      <c r="D2665" s="87"/>
      <c r="E2665" s="1" t="s">
        <v>51</v>
      </c>
      <c r="F2665" s="2"/>
      <c r="G2665" s="59">
        <v>349</v>
      </c>
      <c r="H2665" s="71" t="str">
        <f t="shared" si="59"/>
        <v xml:space="preserve"> </v>
      </c>
      <c r="I2665" s="11">
        <v>77.936962750716006</v>
      </c>
      <c r="J2665" s="3">
        <v>63.323782234957001</v>
      </c>
      <c r="K2665" s="3">
        <v>20.630372492837001</v>
      </c>
      <c r="L2665" s="3">
        <v>30.372492836675999</v>
      </c>
      <c r="M2665" s="3">
        <v>29.512893982807999</v>
      </c>
      <c r="N2665" s="3">
        <v>8.5959885386820005</v>
      </c>
      <c r="O2665" s="3">
        <v>9.1690544412610002</v>
      </c>
      <c r="P2665" s="3">
        <v>36.389684813754002</v>
      </c>
      <c r="Q2665" s="3">
        <v>13.180515759312</v>
      </c>
      <c r="R2665" s="3">
        <v>20.343839541546998</v>
      </c>
      <c r="S2665" s="3">
        <v>7.1633237822350004</v>
      </c>
      <c r="T2665" s="3">
        <v>9.4555873925499991</v>
      </c>
      <c r="U2665" s="3">
        <v>1.1461318051580001</v>
      </c>
      <c r="V2665" s="3">
        <v>5.4441260744989997</v>
      </c>
      <c r="W2665" s="14">
        <v>0</v>
      </c>
    </row>
    <row r="2666" spans="3:23" ht="48" x14ac:dyDescent="0.2">
      <c r="C2666" s="90"/>
      <c r="D2666" s="87"/>
      <c r="E2666" s="1" t="s">
        <v>52</v>
      </c>
      <c r="F2666" s="2"/>
      <c r="G2666" s="59">
        <v>1860</v>
      </c>
      <c r="H2666" s="71" t="str">
        <f t="shared" si="59"/>
        <v xml:space="preserve"> </v>
      </c>
      <c r="I2666" s="11">
        <v>73.333333333333002</v>
      </c>
      <c r="J2666" s="3">
        <v>63.440860215054002</v>
      </c>
      <c r="K2666" s="3">
        <v>20</v>
      </c>
      <c r="L2666" s="3">
        <v>34.462365591397997</v>
      </c>
      <c r="M2666" s="3">
        <v>24.677419354839</v>
      </c>
      <c r="N2666" s="3">
        <v>7.2580645161290001</v>
      </c>
      <c r="O2666" s="3">
        <v>7.1505376344089999</v>
      </c>
      <c r="P2666" s="3">
        <v>31.720430107527001</v>
      </c>
      <c r="Q2666" s="3">
        <v>9.1397849462370004</v>
      </c>
      <c r="R2666" s="3">
        <v>18.172043010753001</v>
      </c>
      <c r="S2666" s="3">
        <v>7.0430107526879997</v>
      </c>
      <c r="T2666" s="3">
        <v>8.3870967741939992</v>
      </c>
      <c r="U2666" s="3">
        <v>1.1827956989249999</v>
      </c>
      <c r="V2666" s="3">
        <v>4.462365591398</v>
      </c>
      <c r="W2666" s="8">
        <v>0.860215053763</v>
      </c>
    </row>
    <row r="2667" spans="3:23" ht="24" x14ac:dyDescent="0.2">
      <c r="C2667" s="90"/>
      <c r="D2667" s="87"/>
      <c r="E2667" s="1" t="s">
        <v>53</v>
      </c>
      <c r="F2667" s="2"/>
      <c r="G2667" s="59">
        <v>719</v>
      </c>
      <c r="H2667" s="71" t="str">
        <f t="shared" si="59"/>
        <v xml:space="preserve"> </v>
      </c>
      <c r="I2667" s="11">
        <v>77.746870653686003</v>
      </c>
      <c r="J2667" s="3">
        <v>66.342141863699993</v>
      </c>
      <c r="K2667" s="3">
        <v>20.862308762169999</v>
      </c>
      <c r="L2667" s="3">
        <v>32.823365785813998</v>
      </c>
      <c r="M2667" s="3">
        <v>28.929068150209002</v>
      </c>
      <c r="N2667" s="3">
        <v>7.9276773296240002</v>
      </c>
      <c r="O2667" s="3">
        <v>6.9541029207229998</v>
      </c>
      <c r="P2667" s="3">
        <v>35.465924895687998</v>
      </c>
      <c r="Q2667" s="3">
        <v>14.742698191933</v>
      </c>
      <c r="R2667" s="3">
        <v>17.941585535466</v>
      </c>
      <c r="S2667" s="3">
        <v>7.0931849791379999</v>
      </c>
      <c r="T2667" s="3">
        <v>9.3184979137690007</v>
      </c>
      <c r="U2667" s="3">
        <v>1.112656467316</v>
      </c>
      <c r="V2667" s="3">
        <v>3.7552155771910001</v>
      </c>
      <c r="W2667" s="8">
        <v>0.13908205841400001</v>
      </c>
    </row>
    <row r="2668" spans="3:23" ht="48" x14ac:dyDescent="0.2">
      <c r="C2668" s="90"/>
      <c r="D2668" s="87"/>
      <c r="E2668" s="1" t="s">
        <v>54</v>
      </c>
      <c r="F2668" s="2"/>
      <c r="G2668" s="59">
        <v>404</v>
      </c>
      <c r="H2668" s="71" t="str">
        <f t="shared" si="59"/>
        <v xml:space="preserve"> </v>
      </c>
      <c r="I2668" s="11">
        <v>78.712871287129005</v>
      </c>
      <c r="J2668" s="3">
        <v>66.584158415841998</v>
      </c>
      <c r="K2668" s="3">
        <v>18.811881188118999</v>
      </c>
      <c r="L2668" s="3">
        <v>31.683168316831999</v>
      </c>
      <c r="M2668" s="3">
        <v>30.693069306931001</v>
      </c>
      <c r="N2668" s="3">
        <v>8.1683168316830006</v>
      </c>
      <c r="O2668" s="3">
        <v>9.1584158415840005</v>
      </c>
      <c r="P2668" s="3">
        <v>37.376237623762002</v>
      </c>
      <c r="Q2668" s="3">
        <v>14.60396039604</v>
      </c>
      <c r="R2668" s="3">
        <v>19.059405940594001</v>
      </c>
      <c r="S2668" s="3">
        <v>5.940594059406</v>
      </c>
      <c r="T2668" s="3">
        <v>8.9108910891090005</v>
      </c>
      <c r="U2668" s="3">
        <v>0.99009900990099997</v>
      </c>
      <c r="V2668" s="3">
        <v>2.4752475247520001</v>
      </c>
      <c r="W2668" s="14">
        <v>0</v>
      </c>
    </row>
    <row r="2669" spans="3:23" ht="36" x14ac:dyDescent="0.2">
      <c r="C2669" s="90"/>
      <c r="D2669" s="87"/>
      <c r="E2669" s="1" t="s">
        <v>55</v>
      </c>
      <c r="F2669" s="2"/>
      <c r="G2669" s="59">
        <v>41</v>
      </c>
      <c r="H2669" s="71" t="str">
        <f t="shared" si="59"/>
        <v>*</v>
      </c>
      <c r="I2669" s="11">
        <v>70.731707317073003</v>
      </c>
      <c r="J2669" s="3">
        <v>65.853658536585002</v>
      </c>
      <c r="K2669" s="3">
        <v>19.512195121950999</v>
      </c>
      <c r="L2669" s="3">
        <v>41.463414634145998</v>
      </c>
      <c r="M2669" s="3">
        <v>29.268292682927001</v>
      </c>
      <c r="N2669" s="3">
        <v>9.7560975609760003</v>
      </c>
      <c r="O2669" s="3">
        <v>14.634146341463</v>
      </c>
      <c r="P2669" s="3">
        <v>31.707317073171001</v>
      </c>
      <c r="Q2669" s="3">
        <v>9.7560975609760003</v>
      </c>
      <c r="R2669" s="3">
        <v>24.390243902439</v>
      </c>
      <c r="S2669" s="3">
        <v>9.7560975609760003</v>
      </c>
      <c r="T2669" s="3">
        <v>9.7560975609760003</v>
      </c>
      <c r="U2669" s="3">
        <v>4.8780487804880002</v>
      </c>
      <c r="V2669" s="3">
        <v>7.3170731707319998</v>
      </c>
      <c r="W2669" s="14">
        <v>0</v>
      </c>
    </row>
    <row r="2670" spans="3:23" ht="36" x14ac:dyDescent="0.2">
      <c r="C2670" s="90"/>
      <c r="D2670" s="87"/>
      <c r="E2670" s="1" t="s">
        <v>56</v>
      </c>
      <c r="F2670" s="2"/>
      <c r="G2670" s="59">
        <v>168</v>
      </c>
      <c r="H2670" s="71" t="str">
        <f t="shared" si="59"/>
        <v xml:space="preserve"> </v>
      </c>
      <c r="I2670" s="11">
        <v>78.571428571428996</v>
      </c>
      <c r="J2670" s="3">
        <v>65.476190476189998</v>
      </c>
      <c r="K2670" s="3">
        <v>24.404761904762001</v>
      </c>
      <c r="L2670" s="3">
        <v>35.714285714286</v>
      </c>
      <c r="M2670" s="3">
        <v>32.142857142856997</v>
      </c>
      <c r="N2670" s="3">
        <v>11.309523809524</v>
      </c>
      <c r="O2670" s="3">
        <v>8.9285714285710007</v>
      </c>
      <c r="P2670" s="3">
        <v>34.523809523810002</v>
      </c>
      <c r="Q2670" s="3">
        <v>17.857142857143</v>
      </c>
      <c r="R2670" s="3">
        <v>17.261904761905001</v>
      </c>
      <c r="S2670" s="3">
        <v>5.9523809523809996</v>
      </c>
      <c r="T2670" s="3">
        <v>8.333333333333</v>
      </c>
      <c r="U2670" s="3">
        <v>1.785714285714</v>
      </c>
      <c r="V2670" s="3">
        <v>4.166666666667</v>
      </c>
      <c r="W2670" s="14">
        <v>0</v>
      </c>
    </row>
    <row r="2671" spans="3:23" ht="36" x14ac:dyDescent="0.2">
      <c r="C2671" s="90"/>
      <c r="D2671" s="87"/>
      <c r="E2671" s="1" t="s">
        <v>57</v>
      </c>
      <c r="F2671" s="2"/>
      <c r="G2671" s="59">
        <v>146</v>
      </c>
      <c r="H2671" s="71" t="str">
        <f t="shared" si="59"/>
        <v xml:space="preserve"> </v>
      </c>
      <c r="I2671" s="11">
        <v>79.452054794521004</v>
      </c>
      <c r="J2671" s="3">
        <v>71.917808219177999</v>
      </c>
      <c r="K2671" s="3">
        <v>16.438356164384</v>
      </c>
      <c r="L2671" s="3">
        <v>30.821917808218998</v>
      </c>
      <c r="M2671" s="3">
        <v>34.246575342466002</v>
      </c>
      <c r="N2671" s="3">
        <v>8.2191780821920002</v>
      </c>
      <c r="O2671" s="3">
        <v>10.273972602740001</v>
      </c>
      <c r="P2671" s="3">
        <v>36.986301369863</v>
      </c>
      <c r="Q2671" s="3">
        <v>19.178082191781002</v>
      </c>
      <c r="R2671" s="3">
        <v>18.493150684932001</v>
      </c>
      <c r="S2671" s="3">
        <v>6.8493150684930004</v>
      </c>
      <c r="T2671" s="3">
        <v>10.958904109589</v>
      </c>
      <c r="U2671" s="3">
        <v>1.369863013699</v>
      </c>
      <c r="V2671" s="3">
        <v>2.7397260273969999</v>
      </c>
      <c r="W2671" s="8">
        <v>0.68493150684899995</v>
      </c>
    </row>
    <row r="2672" spans="3:23" x14ac:dyDescent="0.2">
      <c r="C2672" s="90"/>
      <c r="D2672" s="87"/>
      <c r="E2672" s="1" t="s">
        <v>58</v>
      </c>
      <c r="F2672" s="2"/>
      <c r="G2672" s="59">
        <v>364</v>
      </c>
      <c r="H2672" s="71" t="str">
        <f t="shared" si="59"/>
        <v xml:space="preserve"> </v>
      </c>
      <c r="I2672" s="11">
        <v>60.714285714286</v>
      </c>
      <c r="J2672" s="3">
        <v>51.648351648351998</v>
      </c>
      <c r="K2672" s="3">
        <v>22.802197802197998</v>
      </c>
      <c r="L2672" s="3">
        <v>24.725274725275</v>
      </c>
      <c r="M2672" s="3">
        <v>15.109890109889999</v>
      </c>
      <c r="N2672" s="3">
        <v>6.8681318681320001</v>
      </c>
      <c r="O2672" s="3">
        <v>6.5934065934069999</v>
      </c>
      <c r="P2672" s="3">
        <v>24.175824175824001</v>
      </c>
      <c r="Q2672" s="3">
        <v>1.098901098901</v>
      </c>
      <c r="R2672" s="3">
        <v>15.934065934066</v>
      </c>
      <c r="S2672" s="3">
        <v>7.1428571428570002</v>
      </c>
      <c r="T2672" s="3">
        <v>7.4175824175820004</v>
      </c>
      <c r="U2672" s="3">
        <v>1.648351648352</v>
      </c>
      <c r="V2672" s="3">
        <v>10.989010989011</v>
      </c>
      <c r="W2672" s="8">
        <v>1.923076923077</v>
      </c>
    </row>
    <row r="2673" spans="3:23" x14ac:dyDescent="0.2">
      <c r="C2673" s="90"/>
      <c r="D2673" s="87"/>
      <c r="E2673" s="1" t="s">
        <v>22</v>
      </c>
      <c r="F2673" s="2"/>
      <c r="G2673" s="59">
        <v>134</v>
      </c>
      <c r="H2673" s="71" t="str">
        <f t="shared" si="59"/>
        <v xml:space="preserve"> </v>
      </c>
      <c r="I2673" s="11">
        <v>54.477611940298999</v>
      </c>
      <c r="J2673" s="3">
        <v>48.507462686567003</v>
      </c>
      <c r="K2673" s="3">
        <v>22.388059701492999</v>
      </c>
      <c r="L2673" s="3">
        <v>23.134328358209</v>
      </c>
      <c r="M2673" s="3">
        <v>17.164179104477999</v>
      </c>
      <c r="N2673" s="3">
        <v>8.9552238805969999</v>
      </c>
      <c r="O2673" s="3">
        <v>5.2238805970150004</v>
      </c>
      <c r="P2673" s="3">
        <v>20.895522388060002</v>
      </c>
      <c r="Q2673" s="3">
        <v>8.9552238805969999</v>
      </c>
      <c r="R2673" s="3">
        <v>11.194029850746</v>
      </c>
      <c r="S2673" s="3">
        <v>5.9701492537309999</v>
      </c>
      <c r="T2673" s="3">
        <v>7.4626865671639999</v>
      </c>
      <c r="U2673" s="3">
        <v>0.74626865671599996</v>
      </c>
      <c r="V2673" s="3">
        <v>8.2089552238810004</v>
      </c>
      <c r="W2673" s="8">
        <v>5.9701492537309999</v>
      </c>
    </row>
    <row r="2674" spans="3:23" ht="24" x14ac:dyDescent="0.2">
      <c r="C2674" s="90"/>
      <c r="D2674" s="87"/>
      <c r="E2674" s="1" t="s">
        <v>59</v>
      </c>
      <c r="F2674" s="2"/>
      <c r="G2674" s="59">
        <v>1920</v>
      </c>
      <c r="H2674" s="71" t="str">
        <f t="shared" si="59"/>
        <v xml:space="preserve"> </v>
      </c>
      <c r="I2674" s="11">
        <v>73.177083333333002</v>
      </c>
      <c r="J2674" s="3">
        <v>62.916666666666998</v>
      </c>
      <c r="K2674" s="3">
        <v>19.895833333333002</v>
      </c>
      <c r="L2674" s="3">
        <v>34.114583333333002</v>
      </c>
      <c r="M2674" s="3">
        <v>24.635416666666998</v>
      </c>
      <c r="N2674" s="3">
        <v>7.1875</v>
      </c>
      <c r="O2674" s="3">
        <v>6.979166666667</v>
      </c>
      <c r="P2674" s="3">
        <v>31.5625</v>
      </c>
      <c r="Q2674" s="3">
        <v>9.270833333333</v>
      </c>
      <c r="R2674" s="3">
        <v>18.177083333333002</v>
      </c>
      <c r="S2674" s="3">
        <v>7.135416666667</v>
      </c>
      <c r="T2674" s="3">
        <v>8.333333333333</v>
      </c>
      <c r="U2674" s="3">
        <v>1.145833333333</v>
      </c>
      <c r="V2674" s="3">
        <v>4.53125</v>
      </c>
      <c r="W2674" s="8">
        <v>0.83333333333299997</v>
      </c>
    </row>
    <row r="2675" spans="3:23" ht="24" x14ac:dyDescent="0.2">
      <c r="C2675" s="90"/>
      <c r="D2675" s="87"/>
      <c r="E2675" s="1" t="s">
        <v>60</v>
      </c>
      <c r="F2675" s="2"/>
      <c r="G2675" s="59">
        <v>479</v>
      </c>
      <c r="H2675" s="71" t="str">
        <f t="shared" si="59"/>
        <v xml:space="preserve"> </v>
      </c>
      <c r="I2675" s="11">
        <v>77.661795407097998</v>
      </c>
      <c r="J2675" s="3">
        <v>65.344467640919007</v>
      </c>
      <c r="K2675" s="3">
        <v>19.415448851775</v>
      </c>
      <c r="L2675" s="3">
        <v>30.688935281837001</v>
      </c>
      <c r="M2675" s="3">
        <v>29.227557411273001</v>
      </c>
      <c r="N2675" s="3">
        <v>8.3507306889350001</v>
      </c>
      <c r="O2675" s="3">
        <v>8.1419624217119999</v>
      </c>
      <c r="P2675" s="3">
        <v>37.160751565761998</v>
      </c>
      <c r="Q2675" s="3">
        <v>13.56993736952</v>
      </c>
      <c r="R2675" s="3">
        <v>18.162839248434</v>
      </c>
      <c r="S2675" s="3">
        <v>5.6367432150310002</v>
      </c>
      <c r="T2675" s="3">
        <v>8.3507306889350001</v>
      </c>
      <c r="U2675" s="3">
        <v>1.25260960334</v>
      </c>
      <c r="V2675" s="3">
        <v>3.3402922755739999</v>
      </c>
      <c r="W2675" s="14">
        <v>0</v>
      </c>
    </row>
    <row r="2676" spans="3:23" ht="24" x14ac:dyDescent="0.2">
      <c r="C2676" s="91" t="s">
        <v>61</v>
      </c>
      <c r="D2676" s="86" t="s">
        <v>17</v>
      </c>
      <c r="E2676" s="6" t="s">
        <v>62</v>
      </c>
      <c r="F2676" s="5"/>
      <c r="G2676" s="58">
        <v>354</v>
      </c>
      <c r="H2676" s="70" t="str">
        <f t="shared" si="59"/>
        <v xml:space="preserve"> </v>
      </c>
      <c r="I2676" s="12">
        <v>75.141242937852994</v>
      </c>
      <c r="J2676" s="4">
        <v>66.101694915254001</v>
      </c>
      <c r="K2676" s="4">
        <v>18.644067796609999</v>
      </c>
      <c r="L2676" s="4">
        <v>27.118644067797</v>
      </c>
      <c r="M2676" s="4">
        <v>29.661016949153002</v>
      </c>
      <c r="N2676" s="4">
        <v>8.1920903954799993</v>
      </c>
      <c r="O2676" s="4">
        <v>5.0847457627120001</v>
      </c>
      <c r="P2676" s="4">
        <v>31.073446327684</v>
      </c>
      <c r="Q2676" s="4">
        <v>10.45197740113</v>
      </c>
      <c r="R2676" s="4">
        <v>20.621468926554002</v>
      </c>
      <c r="S2676" s="4">
        <v>8.4745762711860007</v>
      </c>
      <c r="T2676" s="4">
        <v>8.1920903954799993</v>
      </c>
      <c r="U2676" s="4">
        <v>2.25988700565</v>
      </c>
      <c r="V2676" s="4">
        <v>4.8022598870059996</v>
      </c>
      <c r="W2676" s="13">
        <v>0.28248587570599998</v>
      </c>
    </row>
    <row r="2677" spans="3:23" ht="24" x14ac:dyDescent="0.2">
      <c r="C2677" s="90"/>
      <c r="D2677" s="87"/>
      <c r="E2677" s="1" t="s">
        <v>63</v>
      </c>
      <c r="F2677" s="2"/>
      <c r="G2677" s="59">
        <v>645</v>
      </c>
      <c r="H2677" s="71" t="str">
        <f t="shared" si="59"/>
        <v xml:space="preserve"> </v>
      </c>
      <c r="I2677" s="11">
        <v>76.279069767441996</v>
      </c>
      <c r="J2677" s="3">
        <v>62.945736434109001</v>
      </c>
      <c r="K2677" s="3">
        <v>20.465116279069999</v>
      </c>
      <c r="L2677" s="3">
        <v>26.821705426356999</v>
      </c>
      <c r="M2677" s="3">
        <v>23.875968992248001</v>
      </c>
      <c r="N2677" s="3">
        <v>7.2868217054260001</v>
      </c>
      <c r="O2677" s="3">
        <v>9.3023255813949994</v>
      </c>
      <c r="P2677" s="3">
        <v>31.782945736434002</v>
      </c>
      <c r="Q2677" s="3">
        <v>9.1472868217050003</v>
      </c>
      <c r="R2677" s="3">
        <v>19.37984496124</v>
      </c>
      <c r="S2677" s="3">
        <v>8.0620155038759993</v>
      </c>
      <c r="T2677" s="3">
        <v>9.1472868217050003</v>
      </c>
      <c r="U2677" s="3">
        <v>1.2403100775189999</v>
      </c>
      <c r="V2677" s="3">
        <v>3.720930232558</v>
      </c>
      <c r="W2677" s="8">
        <v>0.46511627907000003</v>
      </c>
    </row>
    <row r="2678" spans="3:23" ht="36" x14ac:dyDescent="0.2">
      <c r="C2678" s="90"/>
      <c r="D2678" s="87"/>
      <c r="E2678" s="1" t="s">
        <v>64</v>
      </c>
      <c r="F2678" s="2"/>
      <c r="G2678" s="59">
        <v>166</v>
      </c>
      <c r="H2678" s="71" t="str">
        <f t="shared" si="59"/>
        <v xml:space="preserve"> </v>
      </c>
      <c r="I2678" s="11">
        <v>77.710843373494001</v>
      </c>
      <c r="J2678" s="3">
        <v>69.277108433734995</v>
      </c>
      <c r="K2678" s="3">
        <v>21.084337349398002</v>
      </c>
      <c r="L2678" s="3">
        <v>30.722891566265002</v>
      </c>
      <c r="M2678" s="3">
        <v>30.120481927711001</v>
      </c>
      <c r="N2678" s="3">
        <v>9.638554216867</v>
      </c>
      <c r="O2678" s="3">
        <v>9.0361445783129994</v>
      </c>
      <c r="P2678" s="3">
        <v>40.963855421687001</v>
      </c>
      <c r="Q2678" s="3">
        <v>9.638554216867</v>
      </c>
      <c r="R2678" s="3">
        <v>22.289156626505999</v>
      </c>
      <c r="S2678" s="3">
        <v>7.2289156626509996</v>
      </c>
      <c r="T2678" s="3">
        <v>11.44578313253</v>
      </c>
      <c r="U2678" s="3">
        <v>2.409638554217</v>
      </c>
      <c r="V2678" s="3">
        <v>5.4216867469879997</v>
      </c>
      <c r="W2678" s="14">
        <v>0</v>
      </c>
    </row>
    <row r="2679" spans="3:23" ht="36" x14ac:dyDescent="0.2">
      <c r="C2679" s="90"/>
      <c r="D2679" s="87"/>
      <c r="E2679" s="1" t="s">
        <v>65</v>
      </c>
      <c r="F2679" s="2"/>
      <c r="G2679" s="59">
        <v>110</v>
      </c>
      <c r="H2679" s="71" t="str">
        <f t="shared" si="59"/>
        <v xml:space="preserve"> </v>
      </c>
      <c r="I2679" s="11">
        <v>77.272727272726996</v>
      </c>
      <c r="J2679" s="3">
        <v>63.636363636364003</v>
      </c>
      <c r="K2679" s="3">
        <v>20</v>
      </c>
      <c r="L2679" s="3">
        <v>22.727272727273</v>
      </c>
      <c r="M2679" s="3">
        <v>28.181818181817999</v>
      </c>
      <c r="N2679" s="3">
        <v>4.5454545454549997</v>
      </c>
      <c r="O2679" s="3">
        <v>9.0909090909089993</v>
      </c>
      <c r="P2679" s="3">
        <v>33.636363636364003</v>
      </c>
      <c r="Q2679" s="3">
        <v>10</v>
      </c>
      <c r="R2679" s="3">
        <v>23.636363636363999</v>
      </c>
      <c r="S2679" s="3">
        <v>10.909090909091001</v>
      </c>
      <c r="T2679" s="3">
        <v>9.0909090909089993</v>
      </c>
      <c r="U2679" s="3">
        <v>2.7272727272730002</v>
      </c>
      <c r="V2679" s="3">
        <v>2.7272727272730002</v>
      </c>
      <c r="W2679" s="14">
        <v>0</v>
      </c>
    </row>
    <row r="2680" spans="3:23" ht="36" x14ac:dyDescent="0.2">
      <c r="C2680" s="90"/>
      <c r="D2680" s="87"/>
      <c r="E2680" s="1" t="s">
        <v>66</v>
      </c>
      <c r="F2680" s="2"/>
      <c r="G2680" s="59">
        <v>239</v>
      </c>
      <c r="H2680" s="71" t="str">
        <f t="shared" si="59"/>
        <v xml:space="preserve"> </v>
      </c>
      <c r="I2680" s="11">
        <v>77.824267782427</v>
      </c>
      <c r="J2680" s="3">
        <v>66.527196652719994</v>
      </c>
      <c r="K2680" s="3">
        <v>19.665271966527001</v>
      </c>
      <c r="L2680" s="3">
        <v>29.288702928869998</v>
      </c>
      <c r="M2680" s="3">
        <v>35.146443514643998</v>
      </c>
      <c r="N2680" s="3">
        <v>6.694560669456</v>
      </c>
      <c r="O2680" s="3">
        <v>10.460251046025</v>
      </c>
      <c r="P2680" s="3">
        <v>33.891213389120999</v>
      </c>
      <c r="Q2680" s="3">
        <v>10.041841004184</v>
      </c>
      <c r="R2680" s="3">
        <v>23.430962343095999</v>
      </c>
      <c r="S2680" s="3">
        <v>10.041841004184</v>
      </c>
      <c r="T2680" s="3">
        <v>9.6234309623430008</v>
      </c>
      <c r="U2680" s="3">
        <v>1.2552301255230001</v>
      </c>
      <c r="V2680" s="3">
        <v>3.347280334728</v>
      </c>
      <c r="W2680" s="8">
        <v>0.418410041841</v>
      </c>
    </row>
    <row r="2681" spans="3:23" ht="24" x14ac:dyDescent="0.2">
      <c r="C2681" s="90"/>
      <c r="D2681" s="87"/>
      <c r="E2681" s="1" t="s">
        <v>67</v>
      </c>
      <c r="F2681" s="2"/>
      <c r="G2681" s="59">
        <v>143</v>
      </c>
      <c r="H2681" s="71" t="str">
        <f t="shared" si="59"/>
        <v xml:space="preserve"> </v>
      </c>
      <c r="I2681" s="11">
        <v>81.118881118881006</v>
      </c>
      <c r="J2681" s="3">
        <v>62.237762237761999</v>
      </c>
      <c r="K2681" s="3">
        <v>18.181818181817999</v>
      </c>
      <c r="L2681" s="3">
        <v>32.167832167832003</v>
      </c>
      <c r="M2681" s="3">
        <v>28.671328671329</v>
      </c>
      <c r="N2681" s="3">
        <v>8.3916083916080009</v>
      </c>
      <c r="O2681" s="3">
        <v>11.188811188811</v>
      </c>
      <c r="P2681" s="3">
        <v>34.965034965035002</v>
      </c>
      <c r="Q2681" s="3">
        <v>11.888111888112</v>
      </c>
      <c r="R2681" s="3">
        <v>18.181818181817999</v>
      </c>
      <c r="S2681" s="3">
        <v>11.188811188811</v>
      </c>
      <c r="T2681" s="3">
        <v>11.188811188811</v>
      </c>
      <c r="U2681" s="3">
        <v>2.0979020979020002</v>
      </c>
      <c r="V2681" s="3">
        <v>3.4965034965030002</v>
      </c>
      <c r="W2681" s="14">
        <v>0</v>
      </c>
    </row>
    <row r="2682" spans="3:23" ht="24" x14ac:dyDescent="0.2">
      <c r="C2682" s="90"/>
      <c r="D2682" s="87"/>
      <c r="E2682" s="1" t="s">
        <v>68</v>
      </c>
      <c r="F2682" s="2"/>
      <c r="G2682" s="59">
        <v>56</v>
      </c>
      <c r="H2682" s="71" t="str">
        <f t="shared" si="59"/>
        <v xml:space="preserve"> </v>
      </c>
      <c r="I2682" s="11">
        <v>69.642857142856997</v>
      </c>
      <c r="J2682" s="3">
        <v>55.357142857143003</v>
      </c>
      <c r="K2682" s="3">
        <v>19.642857142857</v>
      </c>
      <c r="L2682" s="3">
        <v>21.428571428571001</v>
      </c>
      <c r="M2682" s="3">
        <v>28.571428571428999</v>
      </c>
      <c r="N2682" s="3">
        <v>7.1428571428570002</v>
      </c>
      <c r="O2682" s="3">
        <v>16.071428571428999</v>
      </c>
      <c r="P2682" s="3">
        <v>44.642857142856997</v>
      </c>
      <c r="Q2682" s="3">
        <v>19.642857142857</v>
      </c>
      <c r="R2682" s="3">
        <v>30.357142857143</v>
      </c>
      <c r="S2682" s="3">
        <v>21.428571428571001</v>
      </c>
      <c r="T2682" s="3">
        <v>16.071428571428999</v>
      </c>
      <c r="U2682" s="3">
        <v>5.3571428571429998</v>
      </c>
      <c r="V2682" s="3">
        <v>1.785714285714</v>
      </c>
      <c r="W2682" s="14">
        <v>0</v>
      </c>
    </row>
    <row r="2683" spans="3:23" ht="24" x14ac:dyDescent="0.2">
      <c r="C2683" s="90"/>
      <c r="D2683" s="87"/>
      <c r="E2683" s="1" t="s">
        <v>69</v>
      </c>
      <c r="F2683" s="2"/>
      <c r="G2683" s="59">
        <v>51</v>
      </c>
      <c r="H2683" s="71" t="str">
        <f t="shared" si="59"/>
        <v xml:space="preserve"> </v>
      </c>
      <c r="I2683" s="11">
        <v>84.313725490196006</v>
      </c>
      <c r="J2683" s="3">
        <v>76.470588235294002</v>
      </c>
      <c r="K2683" s="3">
        <v>29.411764705882</v>
      </c>
      <c r="L2683" s="3">
        <v>23.529411764706001</v>
      </c>
      <c r="M2683" s="3">
        <v>29.411764705882</v>
      </c>
      <c r="N2683" s="3">
        <v>5.8823529411760003</v>
      </c>
      <c r="O2683" s="3">
        <v>7.8431372549020004</v>
      </c>
      <c r="P2683" s="3">
        <v>37.254901960783997</v>
      </c>
      <c r="Q2683" s="3">
        <v>17.647058823529001</v>
      </c>
      <c r="R2683" s="3">
        <v>25.490196078431001</v>
      </c>
      <c r="S2683" s="3">
        <v>13.725490196078001</v>
      </c>
      <c r="T2683" s="3">
        <v>9.8039215686270005</v>
      </c>
      <c r="U2683" s="3">
        <v>1.9607843137250001</v>
      </c>
      <c r="V2683" s="3">
        <v>1.9607843137250001</v>
      </c>
      <c r="W2683" s="14">
        <v>0</v>
      </c>
    </row>
    <row r="2684" spans="3:23" ht="24" x14ac:dyDescent="0.2">
      <c r="C2684" s="90"/>
      <c r="D2684" s="87"/>
      <c r="E2684" s="1" t="s">
        <v>70</v>
      </c>
      <c r="F2684" s="2"/>
      <c r="G2684" s="59">
        <v>312</v>
      </c>
      <c r="H2684" s="71" t="str">
        <f t="shared" si="59"/>
        <v xml:space="preserve"> </v>
      </c>
      <c r="I2684" s="11">
        <v>78.846153846153996</v>
      </c>
      <c r="J2684" s="3">
        <v>66.025641025640994</v>
      </c>
      <c r="K2684" s="3">
        <v>20.512820512821001</v>
      </c>
      <c r="L2684" s="3">
        <v>27.24358974359</v>
      </c>
      <c r="M2684" s="3">
        <v>31.410256410256</v>
      </c>
      <c r="N2684" s="3">
        <v>6.0897435897439998</v>
      </c>
      <c r="O2684" s="3">
        <v>8.0128205128209995</v>
      </c>
      <c r="P2684" s="3">
        <v>36.217948717949</v>
      </c>
      <c r="Q2684" s="3">
        <v>8.6538461538460005</v>
      </c>
      <c r="R2684" s="3">
        <v>17.307692307692001</v>
      </c>
      <c r="S2684" s="3">
        <v>9.6153846153850004</v>
      </c>
      <c r="T2684" s="3">
        <v>9.9358974358969991</v>
      </c>
      <c r="U2684" s="3">
        <v>0.64102564102600001</v>
      </c>
      <c r="V2684" s="3">
        <v>4.166666666667</v>
      </c>
      <c r="W2684" s="8">
        <v>0.96153846153800004</v>
      </c>
    </row>
    <row r="2685" spans="3:23" x14ac:dyDescent="0.2">
      <c r="C2685" s="90"/>
      <c r="D2685" s="87"/>
      <c r="E2685" s="1" t="s">
        <v>32</v>
      </c>
      <c r="F2685" s="2"/>
      <c r="G2685" s="59">
        <v>51</v>
      </c>
      <c r="H2685" s="71" t="str">
        <f t="shared" si="59"/>
        <v xml:space="preserve"> </v>
      </c>
      <c r="I2685" s="11">
        <v>64.705882352941003</v>
      </c>
      <c r="J2685" s="3">
        <v>66.666666666666998</v>
      </c>
      <c r="K2685" s="3">
        <v>17.647058823529001</v>
      </c>
      <c r="L2685" s="3">
        <v>23.529411764706001</v>
      </c>
      <c r="M2685" s="3">
        <v>17.647058823529001</v>
      </c>
      <c r="N2685" s="3">
        <v>5.8823529411760003</v>
      </c>
      <c r="O2685" s="3">
        <v>5.8823529411760003</v>
      </c>
      <c r="P2685" s="3">
        <v>35.294117647058997</v>
      </c>
      <c r="Q2685" s="3">
        <v>13.725490196078001</v>
      </c>
      <c r="R2685" s="3">
        <v>13.725490196078001</v>
      </c>
      <c r="S2685" s="3">
        <v>7.8431372549020004</v>
      </c>
      <c r="T2685" s="3">
        <v>7.8431372549020004</v>
      </c>
      <c r="U2685" s="3">
        <v>7.8431372549020004</v>
      </c>
      <c r="V2685" s="3">
        <v>7.8431372549020004</v>
      </c>
      <c r="W2685" s="8">
        <v>1.9607843137250001</v>
      </c>
    </row>
    <row r="2686" spans="3:23" ht="24" x14ac:dyDescent="0.2">
      <c r="C2686" s="90"/>
      <c r="D2686" s="87"/>
      <c r="E2686" s="1" t="s">
        <v>71</v>
      </c>
      <c r="F2686" s="2"/>
      <c r="G2686" s="59">
        <v>1237</v>
      </c>
      <c r="H2686" s="71" t="str">
        <f t="shared" si="59"/>
        <v xml:space="preserve"> </v>
      </c>
      <c r="I2686" s="11">
        <v>74.616006467258998</v>
      </c>
      <c r="J2686" s="3">
        <v>62.489894907032998</v>
      </c>
      <c r="K2686" s="3">
        <v>19.320937752627</v>
      </c>
      <c r="L2686" s="3">
        <v>28.536782538398999</v>
      </c>
      <c r="M2686" s="3">
        <v>25.545675020209998</v>
      </c>
      <c r="N2686" s="3">
        <v>6.5481002425219996</v>
      </c>
      <c r="O2686" s="3">
        <v>7.5990299110750001</v>
      </c>
      <c r="P2686" s="3">
        <v>32.012934518998001</v>
      </c>
      <c r="Q2686" s="3">
        <v>8.7308003233630007</v>
      </c>
      <c r="R2686" s="3">
        <v>18.270008084074</v>
      </c>
      <c r="S2686" s="3">
        <v>7.8415521422800003</v>
      </c>
      <c r="T2686" s="3">
        <v>8.4882780921579997</v>
      </c>
      <c r="U2686" s="3">
        <v>1.455133387227</v>
      </c>
      <c r="V2686" s="3">
        <v>5.0121261115599998</v>
      </c>
      <c r="W2686" s="8">
        <v>0.48504446240900001</v>
      </c>
    </row>
    <row r="2687" spans="3:23" ht="24" x14ac:dyDescent="0.2">
      <c r="C2687" s="90"/>
      <c r="D2687" s="87"/>
      <c r="E2687" s="1" t="s">
        <v>72</v>
      </c>
      <c r="F2687" s="2"/>
      <c r="G2687" s="59">
        <v>1015</v>
      </c>
      <c r="H2687" s="71" t="str">
        <f t="shared" si="59"/>
        <v xml:space="preserve"> </v>
      </c>
      <c r="I2687" s="11">
        <v>67.980295566501994</v>
      </c>
      <c r="J2687" s="3">
        <v>59.507389162561999</v>
      </c>
      <c r="K2687" s="3">
        <v>22.364532019704001</v>
      </c>
      <c r="L2687" s="3">
        <v>36.15763546798</v>
      </c>
      <c r="M2687" s="3">
        <v>20.985221674877</v>
      </c>
      <c r="N2687" s="3">
        <v>7.6847290640389998</v>
      </c>
      <c r="O2687" s="3">
        <v>6.0098522167489996</v>
      </c>
      <c r="P2687" s="3">
        <v>27.389162561576001</v>
      </c>
      <c r="Q2687" s="3">
        <v>7.8817733990149996</v>
      </c>
      <c r="R2687" s="3">
        <v>16.945812807882</v>
      </c>
      <c r="S2687" s="3">
        <v>5.9113300492610001</v>
      </c>
      <c r="T2687" s="3">
        <v>8.1773399014779997</v>
      </c>
      <c r="U2687" s="3">
        <v>0.88669950738900005</v>
      </c>
      <c r="V2687" s="3">
        <v>6.6009852216749998</v>
      </c>
      <c r="W2687" s="8">
        <v>1.1822660098519999</v>
      </c>
    </row>
    <row r="2688" spans="3:23" x14ac:dyDescent="0.2">
      <c r="C2688" s="90"/>
      <c r="D2688" s="87"/>
      <c r="E2688" s="1" t="s">
        <v>22</v>
      </c>
      <c r="F2688" s="2"/>
      <c r="G2688" s="59">
        <v>183</v>
      </c>
      <c r="H2688" s="71" t="str">
        <f t="shared" si="59"/>
        <v xml:space="preserve"> </v>
      </c>
      <c r="I2688" s="11">
        <v>53.551912568306001</v>
      </c>
      <c r="J2688" s="3">
        <v>49.726775956284001</v>
      </c>
      <c r="K2688" s="3">
        <v>18.579234972678002</v>
      </c>
      <c r="L2688" s="3">
        <v>31.147540983607001</v>
      </c>
      <c r="M2688" s="3">
        <v>14.754098360656</v>
      </c>
      <c r="N2688" s="3">
        <v>8.7431693989069998</v>
      </c>
      <c r="O2688" s="3">
        <v>5.4644808743170001</v>
      </c>
      <c r="P2688" s="3">
        <v>26.775956284153001</v>
      </c>
      <c r="Q2688" s="3">
        <v>4.371584699454</v>
      </c>
      <c r="R2688" s="3">
        <v>13.661202185792</v>
      </c>
      <c r="S2688" s="3">
        <v>8.7431693989069998</v>
      </c>
      <c r="T2688" s="3">
        <v>4.918032786885</v>
      </c>
      <c r="U2688" s="3">
        <v>1.0928961748629999</v>
      </c>
      <c r="V2688" s="3">
        <v>6.0109289617490003</v>
      </c>
      <c r="W2688" s="8">
        <v>7.1038251366120004</v>
      </c>
    </row>
    <row r="2689" spans="3:23" x14ac:dyDescent="0.2">
      <c r="C2689" s="91" t="s">
        <v>73</v>
      </c>
      <c r="D2689" s="86" t="s">
        <v>17</v>
      </c>
      <c r="E2689" s="6" t="s">
        <v>74</v>
      </c>
      <c r="F2689" s="5"/>
      <c r="G2689" s="58">
        <v>247</v>
      </c>
      <c r="H2689" s="70" t="str">
        <f t="shared" si="59"/>
        <v xml:space="preserve"> </v>
      </c>
      <c r="I2689" s="12">
        <v>73.279352226721002</v>
      </c>
      <c r="J2689" s="4">
        <v>65.182186234818005</v>
      </c>
      <c r="K2689" s="4">
        <v>17.004048582995999</v>
      </c>
      <c r="L2689" s="4">
        <v>26.720647773279001</v>
      </c>
      <c r="M2689" s="4">
        <v>23.481781376518001</v>
      </c>
      <c r="N2689" s="4">
        <v>5.2631578947369997</v>
      </c>
      <c r="O2689" s="4">
        <v>10.931174089069</v>
      </c>
      <c r="P2689" s="4">
        <v>31.174089068826</v>
      </c>
      <c r="Q2689" s="4">
        <v>6.4777327935219997</v>
      </c>
      <c r="R2689" s="4">
        <v>19.433198380566999</v>
      </c>
      <c r="S2689" s="4">
        <v>8.0971659919029992</v>
      </c>
      <c r="T2689" s="4">
        <v>8.9068825910929998</v>
      </c>
      <c r="U2689" s="4">
        <v>1.214574898785</v>
      </c>
      <c r="V2689" s="4">
        <v>4.8582995951420003</v>
      </c>
      <c r="W2689" s="13">
        <v>1.214574898785</v>
      </c>
    </row>
    <row r="2690" spans="3:23" x14ac:dyDescent="0.2">
      <c r="C2690" s="90"/>
      <c r="D2690" s="87"/>
      <c r="E2690" s="1" t="s">
        <v>75</v>
      </c>
      <c r="F2690" s="2"/>
      <c r="G2690" s="59">
        <v>531</v>
      </c>
      <c r="H2690" s="71" t="str">
        <f t="shared" si="59"/>
        <v xml:space="preserve"> </v>
      </c>
      <c r="I2690" s="11">
        <v>76.647834274952999</v>
      </c>
      <c r="J2690" s="3">
        <v>67.419962335216994</v>
      </c>
      <c r="K2690" s="3">
        <v>20.150659133710001</v>
      </c>
      <c r="L2690" s="3">
        <v>31.826741996233999</v>
      </c>
      <c r="M2690" s="3">
        <v>31.261770244821001</v>
      </c>
      <c r="N2690" s="3">
        <v>6.9679849340870001</v>
      </c>
      <c r="O2690" s="3">
        <v>9.2278719397359996</v>
      </c>
      <c r="P2690" s="3">
        <v>34.463276836158002</v>
      </c>
      <c r="Q2690" s="3">
        <v>9.2278719397359996</v>
      </c>
      <c r="R2690" s="3">
        <v>19.209039548023</v>
      </c>
      <c r="S2690" s="3">
        <v>7.9096045197739997</v>
      </c>
      <c r="T2690" s="3">
        <v>8.4745762711860007</v>
      </c>
      <c r="U2690" s="3">
        <v>0.75329566854999996</v>
      </c>
      <c r="V2690" s="3">
        <v>3.5781544256119999</v>
      </c>
      <c r="W2690" s="8">
        <v>0.37664783427499998</v>
      </c>
    </row>
    <row r="2691" spans="3:23" x14ac:dyDescent="0.2">
      <c r="C2691" s="90"/>
      <c r="D2691" s="87"/>
      <c r="E2691" s="1" t="s">
        <v>76</v>
      </c>
      <c r="F2691" s="2"/>
      <c r="G2691" s="59">
        <v>58</v>
      </c>
      <c r="H2691" s="71" t="str">
        <f t="shared" si="59"/>
        <v xml:space="preserve"> </v>
      </c>
      <c r="I2691" s="11">
        <v>77.586206896552</v>
      </c>
      <c r="J2691" s="3">
        <v>74.137931034483003</v>
      </c>
      <c r="K2691" s="3">
        <v>22.413793103448</v>
      </c>
      <c r="L2691" s="3">
        <v>36.206896551724</v>
      </c>
      <c r="M2691" s="3">
        <v>36.206896551724</v>
      </c>
      <c r="N2691" s="3">
        <v>8.6206896551720007</v>
      </c>
      <c r="O2691" s="3">
        <v>10.344827586207</v>
      </c>
      <c r="P2691" s="3">
        <v>39.655172413792997</v>
      </c>
      <c r="Q2691" s="3">
        <v>17.241379310345</v>
      </c>
      <c r="R2691" s="3">
        <v>20.689655172414</v>
      </c>
      <c r="S2691" s="3">
        <v>8.6206896551720007</v>
      </c>
      <c r="T2691" s="3">
        <v>8.6206896551720007</v>
      </c>
      <c r="U2691" s="3">
        <v>3.4482758620689999</v>
      </c>
      <c r="V2691" s="3">
        <v>1.7241379310339999</v>
      </c>
      <c r="W2691" s="8">
        <v>1.7241379310339999</v>
      </c>
    </row>
    <row r="2692" spans="3:23" x14ac:dyDescent="0.2">
      <c r="C2692" s="90"/>
      <c r="D2692" s="87"/>
      <c r="E2692" s="1" t="s">
        <v>77</v>
      </c>
      <c r="F2692" s="2"/>
      <c r="G2692" s="59">
        <v>400</v>
      </c>
      <c r="H2692" s="71" t="str">
        <f t="shared" si="59"/>
        <v xml:space="preserve"> </v>
      </c>
      <c r="I2692" s="11">
        <v>73.5</v>
      </c>
      <c r="J2692" s="3">
        <v>67.5</v>
      </c>
      <c r="K2692" s="3">
        <v>18.25</v>
      </c>
      <c r="L2692" s="3">
        <v>25.75</v>
      </c>
      <c r="M2692" s="3">
        <v>27.75</v>
      </c>
      <c r="N2692" s="3">
        <v>8</v>
      </c>
      <c r="O2692" s="3">
        <v>5.75</v>
      </c>
      <c r="P2692" s="3">
        <v>31.25</v>
      </c>
      <c r="Q2692" s="3">
        <v>8.75</v>
      </c>
      <c r="R2692" s="3">
        <v>20.5</v>
      </c>
      <c r="S2692" s="3">
        <v>8.25</v>
      </c>
      <c r="T2692" s="3">
        <v>9</v>
      </c>
      <c r="U2692" s="3">
        <v>1</v>
      </c>
      <c r="V2692" s="3">
        <v>4.75</v>
      </c>
      <c r="W2692" s="8">
        <v>1.5</v>
      </c>
    </row>
    <row r="2693" spans="3:23" ht="24" x14ac:dyDescent="0.2">
      <c r="C2693" s="90"/>
      <c r="D2693" s="87"/>
      <c r="E2693" s="1" t="s">
        <v>78</v>
      </c>
      <c r="F2693" s="2"/>
      <c r="G2693" s="59">
        <v>422</v>
      </c>
      <c r="H2693" s="71" t="str">
        <f t="shared" si="59"/>
        <v xml:space="preserve"> </v>
      </c>
      <c r="I2693" s="11">
        <v>77.014218009478995</v>
      </c>
      <c r="J2693" s="3">
        <v>66.587677725117999</v>
      </c>
      <c r="K2693" s="3">
        <v>18.720379146919001</v>
      </c>
      <c r="L2693" s="3">
        <v>27.014218009478999</v>
      </c>
      <c r="M2693" s="3">
        <v>24.881516587678</v>
      </c>
      <c r="N2693" s="3">
        <v>7.5829383886260002</v>
      </c>
      <c r="O2693" s="3">
        <v>10.900473933649</v>
      </c>
      <c r="P2693" s="3">
        <v>34.123222748815003</v>
      </c>
      <c r="Q2693" s="3">
        <v>10.189573459716</v>
      </c>
      <c r="R2693" s="3">
        <v>20.853080568719999</v>
      </c>
      <c r="S2693" s="3">
        <v>7.5829383886260002</v>
      </c>
      <c r="T2693" s="3">
        <v>9.9526066350709996</v>
      </c>
      <c r="U2693" s="3">
        <v>1.184834123223</v>
      </c>
      <c r="V2693" s="3">
        <v>4.5023696682459997</v>
      </c>
      <c r="W2693" s="8">
        <v>0.473933649289</v>
      </c>
    </row>
    <row r="2694" spans="3:23" ht="24" x14ac:dyDescent="0.2">
      <c r="C2694" s="90"/>
      <c r="D2694" s="87"/>
      <c r="E2694" s="1" t="s">
        <v>79</v>
      </c>
      <c r="F2694" s="2"/>
      <c r="G2694" s="59">
        <v>102</v>
      </c>
      <c r="H2694" s="71" t="str">
        <f t="shared" si="59"/>
        <v xml:space="preserve"> </v>
      </c>
      <c r="I2694" s="11">
        <v>80.392156862744997</v>
      </c>
      <c r="J2694" s="3">
        <v>67.647058823528994</v>
      </c>
      <c r="K2694" s="3">
        <v>18.627450980391998</v>
      </c>
      <c r="L2694" s="3">
        <v>24.509803921568999</v>
      </c>
      <c r="M2694" s="3">
        <v>22.549019607843</v>
      </c>
      <c r="N2694" s="3">
        <v>3.9215686274510002</v>
      </c>
      <c r="O2694" s="3">
        <v>3.9215686274510002</v>
      </c>
      <c r="P2694" s="3">
        <v>30.392156862745001</v>
      </c>
      <c r="Q2694" s="3">
        <v>8.8235294117649996</v>
      </c>
      <c r="R2694" s="3">
        <v>17.647058823529001</v>
      </c>
      <c r="S2694" s="3">
        <v>6.8627450980390003</v>
      </c>
      <c r="T2694" s="3">
        <v>9.8039215686270005</v>
      </c>
      <c r="U2694" s="3">
        <v>2.9411764705880001</v>
      </c>
      <c r="V2694" s="3">
        <v>1.9607843137250001</v>
      </c>
      <c r="W2694" s="14">
        <v>0</v>
      </c>
    </row>
    <row r="2695" spans="3:23" ht="24" x14ac:dyDescent="0.2">
      <c r="C2695" s="90"/>
      <c r="D2695" s="87"/>
      <c r="E2695" s="1" t="s">
        <v>80</v>
      </c>
      <c r="F2695" s="2"/>
      <c r="G2695" s="59">
        <v>44</v>
      </c>
      <c r="H2695" s="71" t="str">
        <f t="shared" si="59"/>
        <v>*</v>
      </c>
      <c r="I2695" s="11">
        <v>90.909090909091006</v>
      </c>
      <c r="J2695" s="3">
        <v>75</v>
      </c>
      <c r="K2695" s="3">
        <v>20.454545454544999</v>
      </c>
      <c r="L2695" s="3">
        <v>25</v>
      </c>
      <c r="M2695" s="3">
        <v>29.545454545455001</v>
      </c>
      <c r="N2695" s="3">
        <v>11.363636363635999</v>
      </c>
      <c r="O2695" s="3">
        <v>13.636363636364001</v>
      </c>
      <c r="P2695" s="3">
        <v>47.727272727272997</v>
      </c>
      <c r="Q2695" s="3">
        <v>18.181818181817999</v>
      </c>
      <c r="R2695" s="3">
        <v>31.818181818182001</v>
      </c>
      <c r="S2695" s="3">
        <v>9.0909090909089993</v>
      </c>
      <c r="T2695" s="3">
        <v>9.0909090909089993</v>
      </c>
      <c r="U2695" s="3">
        <v>4.5454545454549997</v>
      </c>
      <c r="V2695" s="3">
        <v>2.2727272727269998</v>
      </c>
      <c r="W2695" s="14">
        <v>0</v>
      </c>
    </row>
    <row r="2696" spans="3:23" ht="24" x14ac:dyDescent="0.2">
      <c r="C2696" s="90"/>
      <c r="D2696" s="87"/>
      <c r="E2696" s="1" t="s">
        <v>81</v>
      </c>
      <c r="F2696" s="2"/>
      <c r="G2696" s="59">
        <v>99</v>
      </c>
      <c r="H2696" s="71" t="str">
        <f t="shared" ref="H2696:H2759" si="60">IF(G2696&lt;49,"*"," ")</f>
        <v xml:space="preserve"> </v>
      </c>
      <c r="I2696" s="11">
        <v>77.777777777777999</v>
      </c>
      <c r="J2696" s="3">
        <v>70.707070707070997</v>
      </c>
      <c r="K2696" s="3">
        <v>25.252525252525</v>
      </c>
      <c r="L2696" s="3">
        <v>37.373737373737001</v>
      </c>
      <c r="M2696" s="3">
        <v>25.252525252525</v>
      </c>
      <c r="N2696" s="3">
        <v>9.0909090909089993</v>
      </c>
      <c r="O2696" s="3">
        <v>11.111111111111001</v>
      </c>
      <c r="P2696" s="3">
        <v>39.393939393939</v>
      </c>
      <c r="Q2696" s="3">
        <v>12.121212121212</v>
      </c>
      <c r="R2696" s="3">
        <v>25.252525252525</v>
      </c>
      <c r="S2696" s="3">
        <v>12.121212121212</v>
      </c>
      <c r="T2696" s="3">
        <v>8.0808080808079996</v>
      </c>
      <c r="U2696" s="3">
        <v>1.010101010101</v>
      </c>
      <c r="V2696" s="3">
        <v>1.010101010101</v>
      </c>
      <c r="W2696" s="14">
        <v>0</v>
      </c>
    </row>
    <row r="2697" spans="3:23" ht="24" x14ac:dyDescent="0.2">
      <c r="C2697" s="90"/>
      <c r="D2697" s="87"/>
      <c r="E2697" s="1" t="s">
        <v>82</v>
      </c>
      <c r="F2697" s="2"/>
      <c r="G2697" s="59">
        <v>128</v>
      </c>
      <c r="H2697" s="71" t="str">
        <f t="shared" si="60"/>
        <v xml:space="preserve"> </v>
      </c>
      <c r="I2697" s="11">
        <v>75.78125</v>
      </c>
      <c r="J2697" s="3">
        <v>67.96875</v>
      </c>
      <c r="K2697" s="3">
        <v>14.0625</v>
      </c>
      <c r="L2697" s="3">
        <v>22.65625</v>
      </c>
      <c r="M2697" s="3">
        <v>30.46875</v>
      </c>
      <c r="N2697" s="3">
        <v>3.90625</v>
      </c>
      <c r="O2697" s="3">
        <v>8.59375</v>
      </c>
      <c r="P2697" s="3">
        <v>35.15625</v>
      </c>
      <c r="Q2697" s="3">
        <v>10.15625</v>
      </c>
      <c r="R2697" s="3">
        <v>17.96875</v>
      </c>
      <c r="S2697" s="3">
        <v>8.59375</v>
      </c>
      <c r="T2697" s="3">
        <v>9.375</v>
      </c>
      <c r="U2697" s="3">
        <v>1.5625</v>
      </c>
      <c r="V2697" s="3">
        <v>2.34375</v>
      </c>
      <c r="W2697" s="14">
        <v>0</v>
      </c>
    </row>
    <row r="2698" spans="3:23" x14ac:dyDescent="0.2">
      <c r="C2698" s="90"/>
      <c r="D2698" s="87"/>
      <c r="E2698" s="1" t="s">
        <v>83</v>
      </c>
      <c r="F2698" s="2"/>
      <c r="G2698" s="59">
        <v>47</v>
      </c>
      <c r="H2698" s="71" t="str">
        <f t="shared" si="60"/>
        <v>*</v>
      </c>
      <c r="I2698" s="11">
        <v>82.978723404255007</v>
      </c>
      <c r="J2698" s="3">
        <v>63.829787234043003</v>
      </c>
      <c r="K2698" s="3">
        <v>19.148936170212998</v>
      </c>
      <c r="L2698" s="3">
        <v>40.425531914894002</v>
      </c>
      <c r="M2698" s="3">
        <v>31.914893617021001</v>
      </c>
      <c r="N2698" s="3">
        <v>6.3829787234040003</v>
      </c>
      <c r="O2698" s="3">
        <v>8.5106382978719992</v>
      </c>
      <c r="P2698" s="3">
        <v>42.553191489362</v>
      </c>
      <c r="Q2698" s="3">
        <v>10.638297872340001</v>
      </c>
      <c r="R2698" s="3">
        <v>21.276595744681</v>
      </c>
      <c r="S2698" s="3">
        <v>6.3829787234040003</v>
      </c>
      <c r="T2698" s="3">
        <v>6.3829787234040003</v>
      </c>
      <c r="U2698" s="3">
        <v>2.1276595744679998</v>
      </c>
      <c r="V2698" s="7">
        <v>0</v>
      </c>
      <c r="W2698" s="8">
        <v>2.1276595744679998</v>
      </c>
    </row>
    <row r="2699" spans="3:23" ht="24" x14ac:dyDescent="0.2">
      <c r="C2699" s="90"/>
      <c r="D2699" s="87"/>
      <c r="E2699" s="1" t="s">
        <v>84</v>
      </c>
      <c r="F2699" s="2"/>
      <c r="G2699" s="59">
        <v>151</v>
      </c>
      <c r="H2699" s="71" t="str">
        <f t="shared" si="60"/>
        <v xml:space="preserve"> </v>
      </c>
      <c r="I2699" s="11">
        <v>82.781456953642007</v>
      </c>
      <c r="J2699" s="3">
        <v>73.509933774833996</v>
      </c>
      <c r="K2699" s="3">
        <v>19.205298013244999</v>
      </c>
      <c r="L2699" s="3">
        <v>25.827814569535999</v>
      </c>
      <c r="M2699" s="3">
        <v>31.788079470199001</v>
      </c>
      <c r="N2699" s="3">
        <v>9.9337748344369992</v>
      </c>
      <c r="O2699" s="3">
        <v>14.569536423841001</v>
      </c>
      <c r="P2699" s="3">
        <v>39.735099337747997</v>
      </c>
      <c r="Q2699" s="3">
        <v>12.582781456954001</v>
      </c>
      <c r="R2699" s="3">
        <v>24.503311258278</v>
      </c>
      <c r="S2699" s="3">
        <v>9.9337748344369992</v>
      </c>
      <c r="T2699" s="3">
        <v>11.258278145695</v>
      </c>
      <c r="U2699" s="3">
        <v>1.9867549668869999</v>
      </c>
      <c r="V2699" s="3">
        <v>3.9735099337749999</v>
      </c>
      <c r="W2699" s="14">
        <v>0</v>
      </c>
    </row>
    <row r="2700" spans="3:23" ht="24" x14ac:dyDescent="0.2">
      <c r="C2700" s="90"/>
      <c r="D2700" s="87"/>
      <c r="E2700" s="1" t="s">
        <v>85</v>
      </c>
      <c r="F2700" s="2"/>
      <c r="G2700" s="59">
        <v>60</v>
      </c>
      <c r="H2700" s="71" t="str">
        <f t="shared" si="60"/>
        <v xml:space="preserve"> </v>
      </c>
      <c r="I2700" s="11">
        <v>73.333333333333002</v>
      </c>
      <c r="J2700" s="3">
        <v>66.666666666666998</v>
      </c>
      <c r="K2700" s="3">
        <v>28.333333333333002</v>
      </c>
      <c r="L2700" s="3">
        <v>36.666666666666998</v>
      </c>
      <c r="M2700" s="3">
        <v>26.666666666666998</v>
      </c>
      <c r="N2700" s="3">
        <v>10</v>
      </c>
      <c r="O2700" s="3">
        <v>16.666666666666998</v>
      </c>
      <c r="P2700" s="3">
        <v>43.333333333333002</v>
      </c>
      <c r="Q2700" s="3">
        <v>6.666666666667</v>
      </c>
      <c r="R2700" s="3">
        <v>30</v>
      </c>
      <c r="S2700" s="3">
        <v>13.333333333333</v>
      </c>
      <c r="T2700" s="3">
        <v>11.666666666667</v>
      </c>
      <c r="U2700" s="3">
        <v>6.666666666667</v>
      </c>
      <c r="V2700" s="3">
        <v>6.666666666667</v>
      </c>
      <c r="W2700" s="14">
        <v>0</v>
      </c>
    </row>
    <row r="2701" spans="3:23" x14ac:dyDescent="0.2">
      <c r="C2701" s="90"/>
      <c r="D2701" s="87"/>
      <c r="E2701" s="1" t="s">
        <v>32</v>
      </c>
      <c r="F2701" s="2"/>
      <c r="G2701" s="59">
        <v>49</v>
      </c>
      <c r="H2701" s="71" t="s">
        <v>673</v>
      </c>
      <c r="I2701" s="11">
        <v>65.306122448980005</v>
      </c>
      <c r="J2701" s="3">
        <v>61.224489795917997</v>
      </c>
      <c r="K2701" s="3">
        <v>20.408163265306001</v>
      </c>
      <c r="L2701" s="3">
        <v>32.653061224490003</v>
      </c>
      <c r="M2701" s="3">
        <v>24.489795918367001</v>
      </c>
      <c r="N2701" s="3">
        <v>8.1632653061219997</v>
      </c>
      <c r="O2701" s="3">
        <v>8.1632653061219997</v>
      </c>
      <c r="P2701" s="3">
        <v>30.612244897958998</v>
      </c>
      <c r="Q2701" s="3">
        <v>14.285714285714</v>
      </c>
      <c r="R2701" s="3">
        <v>26.530612244897998</v>
      </c>
      <c r="S2701" s="3">
        <v>14.285714285714</v>
      </c>
      <c r="T2701" s="3">
        <v>14.285714285714</v>
      </c>
      <c r="U2701" s="3">
        <v>10.204081632653001</v>
      </c>
      <c r="V2701" s="3">
        <v>2.040816326531</v>
      </c>
      <c r="W2701" s="8">
        <v>2.040816326531</v>
      </c>
    </row>
    <row r="2702" spans="3:23" ht="24" x14ac:dyDescent="0.2">
      <c r="C2702" s="90"/>
      <c r="D2702" s="87"/>
      <c r="E2702" s="1" t="s">
        <v>86</v>
      </c>
      <c r="F2702" s="2"/>
      <c r="G2702" s="59">
        <v>1336</v>
      </c>
      <c r="H2702" s="71" t="str">
        <f t="shared" si="60"/>
        <v xml:space="preserve"> </v>
      </c>
      <c r="I2702" s="11">
        <v>74.176646706586993</v>
      </c>
      <c r="J2702" s="3">
        <v>63.847305389222001</v>
      </c>
      <c r="K2702" s="3">
        <v>19.161676646707001</v>
      </c>
      <c r="L2702" s="3">
        <v>28.817365269461</v>
      </c>
      <c r="M2702" s="3">
        <v>26.047904191617</v>
      </c>
      <c r="N2702" s="3">
        <v>6.811377245509</v>
      </c>
      <c r="O2702" s="3">
        <v>8.1586826347310009</v>
      </c>
      <c r="P2702" s="3">
        <v>32.110778443114</v>
      </c>
      <c r="Q2702" s="3">
        <v>8.6826347305390001</v>
      </c>
      <c r="R2702" s="3">
        <v>18.562874251497</v>
      </c>
      <c r="S2702" s="3">
        <v>7.5598802395210001</v>
      </c>
      <c r="T2702" s="3">
        <v>7.9341317365270001</v>
      </c>
      <c r="U2702" s="3">
        <v>1.27245508982</v>
      </c>
      <c r="V2702" s="3">
        <v>4.6407185628740004</v>
      </c>
      <c r="W2702" s="8">
        <v>0.97305389221600003</v>
      </c>
    </row>
    <row r="2703" spans="3:23" ht="24" x14ac:dyDescent="0.2">
      <c r="C2703" s="90"/>
      <c r="D2703" s="87"/>
      <c r="E2703" s="1" t="s">
        <v>87</v>
      </c>
      <c r="F2703" s="2"/>
      <c r="G2703" s="59">
        <v>311</v>
      </c>
      <c r="H2703" s="71" t="str">
        <f t="shared" si="60"/>
        <v xml:space="preserve"> </v>
      </c>
      <c r="I2703" s="11">
        <v>69.774919614148004</v>
      </c>
      <c r="J2703" s="3">
        <v>59.807073954983998</v>
      </c>
      <c r="K2703" s="3">
        <v>27.331189710611</v>
      </c>
      <c r="L2703" s="3">
        <v>41.800643086816997</v>
      </c>
      <c r="M2703" s="3">
        <v>21.221864951768001</v>
      </c>
      <c r="N2703" s="3">
        <v>7.0739549839229996</v>
      </c>
      <c r="O2703" s="3">
        <v>7.3954983922829998</v>
      </c>
      <c r="P2703" s="3">
        <v>28.295819935691</v>
      </c>
      <c r="Q2703" s="3">
        <v>10.610932475884001</v>
      </c>
      <c r="R2703" s="3">
        <v>20.257234726688001</v>
      </c>
      <c r="S2703" s="3">
        <v>7.3954983922829998</v>
      </c>
      <c r="T2703" s="3">
        <v>9.9678456591640003</v>
      </c>
      <c r="U2703" s="3">
        <v>1.2861736334410001</v>
      </c>
      <c r="V2703" s="3">
        <v>3.858520900322</v>
      </c>
      <c r="W2703" s="14">
        <v>0</v>
      </c>
    </row>
    <row r="2704" spans="3:23" ht="24" x14ac:dyDescent="0.2">
      <c r="C2704" s="90"/>
      <c r="D2704" s="87"/>
      <c r="E2704" s="1" t="s">
        <v>88</v>
      </c>
      <c r="F2704" s="2"/>
      <c r="G2704" s="59">
        <v>620</v>
      </c>
      <c r="H2704" s="71" t="str">
        <f t="shared" si="60"/>
        <v xml:space="preserve"> </v>
      </c>
      <c r="I2704" s="11">
        <v>66.290322580644997</v>
      </c>
      <c r="J2704" s="3">
        <v>55.806451612902997</v>
      </c>
      <c r="K2704" s="3">
        <v>20.322580645161</v>
      </c>
      <c r="L2704" s="3">
        <v>34.516129032258</v>
      </c>
      <c r="M2704" s="3">
        <v>19.032258064516</v>
      </c>
      <c r="N2704" s="3">
        <v>7.4193548387100003</v>
      </c>
      <c r="O2704" s="3">
        <v>4.3548387096769998</v>
      </c>
      <c r="P2704" s="3">
        <v>26.774193548387</v>
      </c>
      <c r="Q2704" s="3">
        <v>6.1290322580650001</v>
      </c>
      <c r="R2704" s="3">
        <v>14.838709677419001</v>
      </c>
      <c r="S2704" s="3">
        <v>6.2903225806450003</v>
      </c>
      <c r="T2704" s="3">
        <v>7.2580645161290001</v>
      </c>
      <c r="U2704" s="3">
        <v>0.967741935484</v>
      </c>
      <c r="V2704" s="3">
        <v>7.9032258064520002</v>
      </c>
      <c r="W2704" s="8">
        <v>1.2903225806450001</v>
      </c>
    </row>
    <row r="2705" spans="3:23" x14ac:dyDescent="0.2">
      <c r="C2705" s="90"/>
      <c r="D2705" s="87"/>
      <c r="E2705" s="1" t="s">
        <v>22</v>
      </c>
      <c r="F2705" s="2"/>
      <c r="G2705" s="59">
        <v>168</v>
      </c>
      <c r="H2705" s="71" t="str">
        <f t="shared" si="60"/>
        <v xml:space="preserve"> </v>
      </c>
      <c r="I2705" s="11">
        <v>54.761904761905001</v>
      </c>
      <c r="J2705" s="3">
        <v>49.404761904761997</v>
      </c>
      <c r="K2705" s="3">
        <v>19.642857142857</v>
      </c>
      <c r="L2705" s="3">
        <v>28.571428571428999</v>
      </c>
      <c r="M2705" s="3">
        <v>14.285714285714</v>
      </c>
      <c r="N2705" s="3">
        <v>9.5238095238099998</v>
      </c>
      <c r="O2705" s="3">
        <v>3.5714285714290002</v>
      </c>
      <c r="P2705" s="3">
        <v>23.809523809523998</v>
      </c>
      <c r="Q2705" s="3">
        <v>5.3571428571429998</v>
      </c>
      <c r="R2705" s="3">
        <v>11.904761904761999</v>
      </c>
      <c r="S2705" s="3">
        <v>5.9523809523809996</v>
      </c>
      <c r="T2705" s="3">
        <v>8.9285714285710007</v>
      </c>
      <c r="U2705" s="3">
        <v>1.190476190476</v>
      </c>
      <c r="V2705" s="3">
        <v>10.119047619048001</v>
      </c>
      <c r="W2705" s="8">
        <v>5.9523809523809996</v>
      </c>
    </row>
    <row r="2706" spans="3:23" ht="24" x14ac:dyDescent="0.2">
      <c r="C2706" s="91" t="s">
        <v>89</v>
      </c>
      <c r="D2706" s="86" t="s">
        <v>17</v>
      </c>
      <c r="E2706" s="6" t="s">
        <v>90</v>
      </c>
      <c r="F2706" s="5"/>
      <c r="G2706" s="58">
        <v>166</v>
      </c>
      <c r="H2706" s="70" t="str">
        <f t="shared" si="60"/>
        <v xml:space="preserve"> </v>
      </c>
      <c r="I2706" s="12">
        <v>75.903614457830997</v>
      </c>
      <c r="J2706" s="4">
        <v>61.445783132530003</v>
      </c>
      <c r="K2706" s="4">
        <v>16.265060240964001</v>
      </c>
      <c r="L2706" s="4">
        <v>25.903614457831001</v>
      </c>
      <c r="M2706" s="4">
        <v>27.710843373494001</v>
      </c>
      <c r="N2706" s="4">
        <v>4.819277108434</v>
      </c>
      <c r="O2706" s="4">
        <v>5.4216867469879997</v>
      </c>
      <c r="P2706" s="4">
        <v>31.325301204818999</v>
      </c>
      <c r="Q2706" s="4">
        <v>12.048192771084</v>
      </c>
      <c r="R2706" s="4">
        <v>18.674698795181001</v>
      </c>
      <c r="S2706" s="4">
        <v>9.0361445783129994</v>
      </c>
      <c r="T2706" s="4">
        <v>8.4337349397590007</v>
      </c>
      <c r="U2706" s="4">
        <v>0.60240963855399998</v>
      </c>
      <c r="V2706" s="4">
        <v>4.2168674698800004</v>
      </c>
      <c r="W2706" s="13">
        <v>0.60240963855399998</v>
      </c>
    </row>
    <row r="2707" spans="3:23" ht="48" x14ac:dyDescent="0.2">
      <c r="C2707" s="90"/>
      <c r="D2707" s="87"/>
      <c r="E2707" s="1" t="s">
        <v>91</v>
      </c>
      <c r="F2707" s="2"/>
      <c r="G2707" s="59">
        <v>97</v>
      </c>
      <c r="H2707" s="71" t="str">
        <f t="shared" si="60"/>
        <v xml:space="preserve"> </v>
      </c>
      <c r="I2707" s="11">
        <v>79.381443298969003</v>
      </c>
      <c r="J2707" s="3">
        <v>72.164948453608005</v>
      </c>
      <c r="K2707" s="3">
        <v>21.649484536081999</v>
      </c>
      <c r="L2707" s="3">
        <v>28.865979381443001</v>
      </c>
      <c r="M2707" s="3">
        <v>24.742268041237001</v>
      </c>
      <c r="N2707" s="3">
        <v>6.1855670103089997</v>
      </c>
      <c r="O2707" s="3">
        <v>7.2164948453609998</v>
      </c>
      <c r="P2707" s="3">
        <v>30.927835051546001</v>
      </c>
      <c r="Q2707" s="3">
        <v>8.2474226804120008</v>
      </c>
      <c r="R2707" s="3">
        <v>26.804123711340001</v>
      </c>
      <c r="S2707" s="3">
        <v>9.278350515464</v>
      </c>
      <c r="T2707" s="3">
        <v>13.40206185567</v>
      </c>
      <c r="U2707" s="3">
        <v>2.0618556701030002</v>
      </c>
      <c r="V2707" s="3">
        <v>3.0927835051549999</v>
      </c>
      <c r="W2707" s="14">
        <v>0</v>
      </c>
    </row>
    <row r="2708" spans="3:23" ht="36" x14ac:dyDescent="0.2">
      <c r="C2708" s="90"/>
      <c r="D2708" s="87"/>
      <c r="E2708" s="1" t="s">
        <v>92</v>
      </c>
      <c r="F2708" s="2"/>
      <c r="G2708" s="59">
        <v>88</v>
      </c>
      <c r="H2708" s="71" t="str">
        <f t="shared" si="60"/>
        <v xml:space="preserve"> </v>
      </c>
      <c r="I2708" s="11">
        <v>87.5</v>
      </c>
      <c r="J2708" s="3">
        <v>75</v>
      </c>
      <c r="K2708" s="3">
        <v>26.136363636363999</v>
      </c>
      <c r="L2708" s="3">
        <v>23.863636363636001</v>
      </c>
      <c r="M2708" s="3">
        <v>31.818181818182001</v>
      </c>
      <c r="N2708" s="3">
        <v>3.4090909090910002</v>
      </c>
      <c r="O2708" s="3">
        <v>7.9545454545450003</v>
      </c>
      <c r="P2708" s="3">
        <v>25</v>
      </c>
      <c r="Q2708" s="3">
        <v>12.5</v>
      </c>
      <c r="R2708" s="3">
        <v>26.136363636363999</v>
      </c>
      <c r="S2708" s="3">
        <v>7.9545454545450003</v>
      </c>
      <c r="T2708" s="3">
        <v>12.5</v>
      </c>
      <c r="U2708" s="3">
        <v>1.136363636364</v>
      </c>
      <c r="V2708" s="3">
        <v>1.136363636364</v>
      </c>
      <c r="W2708" s="14">
        <v>0</v>
      </c>
    </row>
    <row r="2709" spans="3:23" ht="48" x14ac:dyDescent="0.2">
      <c r="C2709" s="90"/>
      <c r="D2709" s="87"/>
      <c r="E2709" s="1" t="s">
        <v>93</v>
      </c>
      <c r="F2709" s="2"/>
      <c r="G2709" s="59">
        <v>157</v>
      </c>
      <c r="H2709" s="71" t="str">
        <f t="shared" si="60"/>
        <v xml:space="preserve"> </v>
      </c>
      <c r="I2709" s="11">
        <v>70.700636942675004</v>
      </c>
      <c r="J2709" s="3">
        <v>64.331210191083002</v>
      </c>
      <c r="K2709" s="3">
        <v>21.656050955413999</v>
      </c>
      <c r="L2709" s="3">
        <v>26.751592356688001</v>
      </c>
      <c r="M2709" s="3">
        <v>29.299363057324999</v>
      </c>
      <c r="N2709" s="3">
        <v>8.9171974522290007</v>
      </c>
      <c r="O2709" s="3">
        <v>13.375796178344</v>
      </c>
      <c r="P2709" s="3">
        <v>35.031847133757999</v>
      </c>
      <c r="Q2709" s="3">
        <v>10.191082802547999</v>
      </c>
      <c r="R2709" s="3">
        <v>25.477707006368998</v>
      </c>
      <c r="S2709" s="3">
        <v>9.5541401273889992</v>
      </c>
      <c r="T2709" s="3">
        <v>12.101910828025</v>
      </c>
      <c r="U2709" s="3">
        <v>3.184713375796</v>
      </c>
      <c r="V2709" s="3">
        <v>3.8216560509550002</v>
      </c>
      <c r="W2709" s="8">
        <v>1.2738853503180001</v>
      </c>
    </row>
    <row r="2710" spans="3:23" x14ac:dyDescent="0.2">
      <c r="C2710" s="90"/>
      <c r="D2710" s="87"/>
      <c r="E2710" s="1" t="s">
        <v>94</v>
      </c>
      <c r="F2710" s="2"/>
      <c r="G2710" s="59">
        <v>9</v>
      </c>
      <c r="H2710" s="71" t="str">
        <f t="shared" si="60"/>
        <v>*</v>
      </c>
      <c r="I2710" s="11">
        <v>55.555555555555998</v>
      </c>
      <c r="J2710" s="3">
        <v>55.555555555555998</v>
      </c>
      <c r="K2710" s="3">
        <v>33.333333333333002</v>
      </c>
      <c r="L2710" s="3">
        <v>44.444444444444002</v>
      </c>
      <c r="M2710" s="3">
        <v>55.555555555555998</v>
      </c>
      <c r="N2710" s="3">
        <v>22.222222222222001</v>
      </c>
      <c r="O2710" s="3">
        <v>22.222222222222001</v>
      </c>
      <c r="P2710" s="3">
        <v>33.333333333333002</v>
      </c>
      <c r="Q2710" s="3">
        <v>11.111111111111001</v>
      </c>
      <c r="R2710" s="3">
        <v>22.222222222222001</v>
      </c>
      <c r="S2710" s="3">
        <v>22.222222222222001</v>
      </c>
      <c r="T2710" s="3">
        <v>33.333333333333002</v>
      </c>
      <c r="U2710" s="3">
        <v>22.222222222222001</v>
      </c>
      <c r="V2710" s="7">
        <v>0</v>
      </c>
      <c r="W2710" s="14">
        <v>0</v>
      </c>
    </row>
    <row r="2711" spans="3:23" x14ac:dyDescent="0.2">
      <c r="C2711" s="90"/>
      <c r="D2711" s="87"/>
      <c r="E2711" s="1" t="s">
        <v>95</v>
      </c>
      <c r="F2711" s="2"/>
      <c r="G2711" s="59">
        <v>5</v>
      </c>
      <c r="H2711" s="71" t="str">
        <f t="shared" si="60"/>
        <v>*</v>
      </c>
      <c r="I2711" s="11">
        <v>80</v>
      </c>
      <c r="J2711" s="3">
        <v>40</v>
      </c>
      <c r="K2711" s="3">
        <v>60</v>
      </c>
      <c r="L2711" s="3">
        <v>20</v>
      </c>
      <c r="M2711" s="3">
        <v>40</v>
      </c>
      <c r="N2711" s="3">
        <v>20</v>
      </c>
      <c r="O2711" s="3">
        <v>20</v>
      </c>
      <c r="P2711" s="3">
        <v>40</v>
      </c>
      <c r="Q2711" s="3">
        <v>20</v>
      </c>
      <c r="R2711" s="3">
        <v>20</v>
      </c>
      <c r="S2711" s="3">
        <v>20</v>
      </c>
      <c r="T2711" s="3">
        <v>20</v>
      </c>
      <c r="U2711" s="3">
        <v>40</v>
      </c>
      <c r="V2711" s="7">
        <v>0</v>
      </c>
      <c r="W2711" s="14">
        <v>0</v>
      </c>
    </row>
    <row r="2712" spans="3:23" x14ac:dyDescent="0.2">
      <c r="C2712" s="90"/>
      <c r="D2712" s="87"/>
      <c r="E2712" s="1" t="s">
        <v>32</v>
      </c>
      <c r="F2712" s="2"/>
      <c r="G2712" s="59">
        <v>41</v>
      </c>
      <c r="H2712" s="71" t="str">
        <f t="shared" si="60"/>
        <v>*</v>
      </c>
      <c r="I2712" s="11">
        <v>65.853658536585002</v>
      </c>
      <c r="J2712" s="3">
        <v>46.341463414633999</v>
      </c>
      <c r="K2712" s="3">
        <v>19.512195121950999</v>
      </c>
      <c r="L2712" s="3">
        <v>24.390243902439</v>
      </c>
      <c r="M2712" s="3">
        <v>21.951219512194999</v>
      </c>
      <c r="N2712" s="3">
        <v>7.3170731707319998</v>
      </c>
      <c r="O2712" s="3">
        <v>7.3170731707319998</v>
      </c>
      <c r="P2712" s="3">
        <v>21.951219512194999</v>
      </c>
      <c r="Q2712" s="3">
        <v>4.8780487804880002</v>
      </c>
      <c r="R2712" s="3">
        <v>19.512195121950999</v>
      </c>
      <c r="S2712" s="3">
        <v>4.8780487804880002</v>
      </c>
      <c r="T2712" s="3">
        <v>7.3170731707319998</v>
      </c>
      <c r="U2712" s="3">
        <v>4.8780487804880002</v>
      </c>
      <c r="V2712" s="3">
        <v>7.3170731707319998</v>
      </c>
      <c r="W2712" s="14">
        <v>0</v>
      </c>
    </row>
    <row r="2713" spans="3:23" ht="24" x14ac:dyDescent="0.2">
      <c r="C2713" s="90"/>
      <c r="D2713" s="87"/>
      <c r="E2713" s="1" t="s">
        <v>96</v>
      </c>
      <c r="F2713" s="2"/>
      <c r="G2713" s="59">
        <v>455</v>
      </c>
      <c r="H2713" s="71" t="str">
        <f t="shared" si="60"/>
        <v xml:space="preserve"> </v>
      </c>
      <c r="I2713" s="11">
        <v>74.285714285713993</v>
      </c>
      <c r="J2713" s="3">
        <v>62.637362637362997</v>
      </c>
      <c r="K2713" s="3">
        <v>20.219780219779999</v>
      </c>
      <c r="L2713" s="3">
        <v>25.274725274725</v>
      </c>
      <c r="M2713" s="3">
        <v>27.472527472526998</v>
      </c>
      <c r="N2713" s="3">
        <v>6.1538461538459996</v>
      </c>
      <c r="O2713" s="3">
        <v>8.1318681318679999</v>
      </c>
      <c r="P2713" s="3">
        <v>29.450549450549001</v>
      </c>
      <c r="Q2713" s="3">
        <v>8.3516483516480005</v>
      </c>
      <c r="R2713" s="3">
        <v>22.197802197802002</v>
      </c>
      <c r="S2713" s="3">
        <v>8.1318681318679999</v>
      </c>
      <c r="T2713" s="3">
        <v>9.8901098901100006</v>
      </c>
      <c r="U2713" s="3">
        <v>1.758241758242</v>
      </c>
      <c r="V2713" s="3">
        <v>3.7362637362640001</v>
      </c>
      <c r="W2713" s="8">
        <v>0.65934065934099995</v>
      </c>
    </row>
    <row r="2714" spans="3:23" ht="24" x14ac:dyDescent="0.2">
      <c r="C2714" s="90"/>
      <c r="D2714" s="87"/>
      <c r="E2714" s="1" t="s">
        <v>87</v>
      </c>
      <c r="F2714" s="2"/>
      <c r="G2714" s="59">
        <v>623</v>
      </c>
      <c r="H2714" s="71" t="str">
        <f t="shared" si="60"/>
        <v xml:space="preserve"> </v>
      </c>
      <c r="I2714" s="11">
        <v>74.478330658106003</v>
      </c>
      <c r="J2714" s="3">
        <v>63.242375601926</v>
      </c>
      <c r="K2714" s="3">
        <v>22.792937399679001</v>
      </c>
      <c r="L2714" s="3">
        <v>35.152487961477</v>
      </c>
      <c r="M2714" s="3">
        <v>27.447833065811</v>
      </c>
      <c r="N2714" s="3">
        <v>8.5072231139650007</v>
      </c>
      <c r="O2714" s="3">
        <v>8.5072231139650007</v>
      </c>
      <c r="P2714" s="3">
        <v>37.078651685392998</v>
      </c>
      <c r="Q2714" s="3">
        <v>11.07544141252</v>
      </c>
      <c r="R2714" s="3">
        <v>20.224719101123998</v>
      </c>
      <c r="S2714" s="3">
        <v>7.7046548956659997</v>
      </c>
      <c r="T2714" s="3">
        <v>8.1861958266449992</v>
      </c>
      <c r="U2714" s="3">
        <v>0.96308186195800005</v>
      </c>
      <c r="V2714" s="3">
        <v>3.210272873194</v>
      </c>
      <c r="W2714" s="8">
        <v>0.48154093097900003</v>
      </c>
    </row>
    <row r="2715" spans="3:23" ht="24" x14ac:dyDescent="0.2">
      <c r="C2715" s="90"/>
      <c r="D2715" s="87"/>
      <c r="E2715" s="1" t="s">
        <v>88</v>
      </c>
      <c r="F2715" s="2"/>
      <c r="G2715" s="59">
        <v>1112</v>
      </c>
      <c r="H2715" s="71" t="str">
        <f t="shared" si="60"/>
        <v xml:space="preserve"> </v>
      </c>
      <c r="I2715" s="11">
        <v>69.334532374101002</v>
      </c>
      <c r="J2715" s="3">
        <v>59.352517985612003</v>
      </c>
      <c r="K2715" s="3">
        <v>19.694244604316999</v>
      </c>
      <c r="L2715" s="3">
        <v>33.812949640287997</v>
      </c>
      <c r="M2715" s="3">
        <v>19.514388489209001</v>
      </c>
      <c r="N2715" s="3">
        <v>7.0143884892089998</v>
      </c>
      <c r="O2715" s="3">
        <v>5.4856115107910002</v>
      </c>
      <c r="P2715" s="3">
        <v>27.428057553957</v>
      </c>
      <c r="Q2715" s="3">
        <v>6.5647482014390004</v>
      </c>
      <c r="R2715" s="3">
        <v>14.748201438849</v>
      </c>
      <c r="S2715" s="3">
        <v>6.5647482014390004</v>
      </c>
      <c r="T2715" s="3">
        <v>7.464028776978</v>
      </c>
      <c r="U2715" s="3">
        <v>1.1690647482009999</v>
      </c>
      <c r="V2715" s="3">
        <v>7.1942446043170003</v>
      </c>
      <c r="W2715" s="8">
        <v>0.89928057553999996</v>
      </c>
    </row>
    <row r="2716" spans="3:23" x14ac:dyDescent="0.2">
      <c r="C2716" s="90"/>
      <c r="D2716" s="87"/>
      <c r="E2716" s="1" t="s">
        <v>22</v>
      </c>
      <c r="F2716" s="2"/>
      <c r="G2716" s="59">
        <v>245</v>
      </c>
      <c r="H2716" s="71" t="str">
        <f t="shared" si="60"/>
        <v xml:space="preserve"> </v>
      </c>
      <c r="I2716" s="11">
        <v>56.326530612245001</v>
      </c>
      <c r="J2716" s="3">
        <v>52.653061224490003</v>
      </c>
      <c r="K2716" s="3">
        <v>19.183673469388001</v>
      </c>
      <c r="L2716" s="3">
        <v>27.346938775510001</v>
      </c>
      <c r="M2716" s="3">
        <v>17.551020408163001</v>
      </c>
      <c r="N2716" s="3">
        <v>6.5306122448980002</v>
      </c>
      <c r="O2716" s="3">
        <v>5.7142857142860004</v>
      </c>
      <c r="P2716" s="3">
        <v>21.632653061224001</v>
      </c>
      <c r="Q2716" s="3">
        <v>6.5306122448980002</v>
      </c>
      <c r="R2716" s="3">
        <v>13.061224489796</v>
      </c>
      <c r="S2716" s="3">
        <v>6.1224489795919999</v>
      </c>
      <c r="T2716" s="3">
        <v>7.34693877551</v>
      </c>
      <c r="U2716" s="3">
        <v>0.816326530612</v>
      </c>
      <c r="V2716" s="3">
        <v>9.3877551020409999</v>
      </c>
      <c r="W2716" s="8">
        <v>6.1224489795919999</v>
      </c>
    </row>
    <row r="2717" spans="3:23" x14ac:dyDescent="0.2">
      <c r="C2717" s="91" t="s">
        <v>97</v>
      </c>
      <c r="D2717" s="86" t="s">
        <v>17</v>
      </c>
      <c r="E2717" s="6" t="s">
        <v>98</v>
      </c>
      <c r="F2717" s="5"/>
      <c r="G2717" s="58">
        <v>83</v>
      </c>
      <c r="H2717" s="70" t="str">
        <f t="shared" si="60"/>
        <v xml:space="preserve"> </v>
      </c>
      <c r="I2717" s="12">
        <v>65.060240963854994</v>
      </c>
      <c r="J2717" s="4">
        <v>51.807228915663003</v>
      </c>
      <c r="K2717" s="4">
        <v>10.843373493975999</v>
      </c>
      <c r="L2717" s="4">
        <v>21.686746987951999</v>
      </c>
      <c r="M2717" s="4">
        <v>19.277108433734998</v>
      </c>
      <c r="N2717" s="4">
        <v>7.2289156626509996</v>
      </c>
      <c r="O2717" s="4">
        <v>8.4337349397590007</v>
      </c>
      <c r="P2717" s="4">
        <v>26.506024096386</v>
      </c>
      <c r="Q2717" s="4">
        <v>13.253012048193</v>
      </c>
      <c r="R2717" s="4">
        <v>15.66265060241</v>
      </c>
      <c r="S2717" s="4">
        <v>7.2289156626509996</v>
      </c>
      <c r="T2717" s="4">
        <v>8.4337349397590007</v>
      </c>
      <c r="U2717" s="4">
        <v>1.204819277108</v>
      </c>
      <c r="V2717" s="4">
        <v>10.843373493975999</v>
      </c>
      <c r="W2717" s="13">
        <v>2.409638554217</v>
      </c>
    </row>
    <row r="2718" spans="3:23" x14ac:dyDescent="0.2">
      <c r="C2718" s="90"/>
      <c r="D2718" s="87"/>
      <c r="E2718" s="1" t="s">
        <v>99</v>
      </c>
      <c r="F2718" s="2"/>
      <c r="G2718" s="59">
        <v>401</v>
      </c>
      <c r="H2718" s="71" t="str">
        <f t="shared" si="60"/>
        <v xml:space="preserve"> </v>
      </c>
      <c r="I2718" s="11">
        <v>77.556109725685999</v>
      </c>
      <c r="J2718" s="3">
        <v>62.842892768079999</v>
      </c>
      <c r="K2718" s="3">
        <v>20.199501246882999</v>
      </c>
      <c r="L2718" s="3">
        <v>30.922693266833001</v>
      </c>
      <c r="M2718" s="3">
        <v>24.688279301746</v>
      </c>
      <c r="N2718" s="3">
        <v>5.4862842892770001</v>
      </c>
      <c r="O2718" s="3">
        <v>7.9800498753119999</v>
      </c>
      <c r="P2718" s="3">
        <v>31.172069825436001</v>
      </c>
      <c r="Q2718" s="3">
        <v>8.2294264339150001</v>
      </c>
      <c r="R2718" s="3">
        <v>19.700748129676001</v>
      </c>
      <c r="S2718" s="3">
        <v>8.9775561097260006</v>
      </c>
      <c r="T2718" s="3">
        <v>7.2319201995010003</v>
      </c>
      <c r="U2718" s="3">
        <v>0.498753117207</v>
      </c>
      <c r="V2718" s="3">
        <v>3.7406483790520002</v>
      </c>
      <c r="W2718" s="8">
        <v>0.498753117207</v>
      </c>
    </row>
    <row r="2719" spans="3:23" x14ac:dyDescent="0.2">
      <c r="C2719" s="90"/>
      <c r="D2719" s="87"/>
      <c r="E2719" s="1" t="s">
        <v>100</v>
      </c>
      <c r="F2719" s="2"/>
      <c r="G2719" s="59">
        <v>686</v>
      </c>
      <c r="H2719" s="71" t="str">
        <f t="shared" si="60"/>
        <v xml:space="preserve"> </v>
      </c>
      <c r="I2719" s="11">
        <v>73.760932944605997</v>
      </c>
      <c r="J2719" s="3">
        <v>62.244897959184001</v>
      </c>
      <c r="K2719" s="3">
        <v>18.804664723032001</v>
      </c>
      <c r="L2719" s="3">
        <v>31.049562682215999</v>
      </c>
      <c r="M2719" s="3">
        <v>25.801749271136998</v>
      </c>
      <c r="N2719" s="3">
        <v>7.5801749271140002</v>
      </c>
      <c r="O2719" s="3">
        <v>6.7055393586010004</v>
      </c>
      <c r="P2719" s="3">
        <v>33.819241982507002</v>
      </c>
      <c r="Q2719" s="3">
        <v>7.4344023323619997</v>
      </c>
      <c r="R2719" s="3">
        <v>17.930029154519001</v>
      </c>
      <c r="S2719" s="3">
        <v>6.9970845481049997</v>
      </c>
      <c r="T2719" s="3">
        <v>8.4548104956269992</v>
      </c>
      <c r="U2719" s="3">
        <v>1.1661807580170001</v>
      </c>
      <c r="V2719" s="3">
        <v>4.2274052478130004</v>
      </c>
      <c r="W2719" s="8">
        <v>0.29154518950399999</v>
      </c>
    </row>
    <row r="2720" spans="3:23" x14ac:dyDescent="0.2">
      <c r="C2720" s="90"/>
      <c r="D2720" s="87"/>
      <c r="E2720" s="1" t="s">
        <v>101</v>
      </c>
      <c r="F2720" s="2"/>
      <c r="G2720" s="59">
        <v>1118</v>
      </c>
      <c r="H2720" s="71" t="str">
        <f t="shared" si="60"/>
        <v xml:space="preserve"> </v>
      </c>
      <c r="I2720" s="11">
        <v>68.336314847943001</v>
      </c>
      <c r="J2720" s="3">
        <v>60.554561717352001</v>
      </c>
      <c r="K2720" s="3">
        <v>23.166368515205999</v>
      </c>
      <c r="L2720" s="3">
        <v>33.989266547405997</v>
      </c>
      <c r="M2720" s="3">
        <v>21.645796064401001</v>
      </c>
      <c r="N2720" s="3">
        <v>7.7817531305900003</v>
      </c>
      <c r="O2720" s="3">
        <v>6.2611806797850003</v>
      </c>
      <c r="P2720" s="3">
        <v>27.728085867621001</v>
      </c>
      <c r="Q2720" s="3">
        <v>8.0500894454379992</v>
      </c>
      <c r="R2720" s="3">
        <v>16.547406082289999</v>
      </c>
      <c r="S2720" s="3">
        <v>6.6189624329159997</v>
      </c>
      <c r="T2720" s="3">
        <v>8.3184257602860008</v>
      </c>
      <c r="U2720" s="3">
        <v>1.6100178890879999</v>
      </c>
      <c r="V2720" s="3">
        <v>6.5295169946330001</v>
      </c>
      <c r="W2720" s="8">
        <v>1.0733452593920001</v>
      </c>
    </row>
    <row r="2721" spans="3:23" x14ac:dyDescent="0.2">
      <c r="C2721" s="90"/>
      <c r="D2721" s="87"/>
      <c r="E2721" s="1" t="s">
        <v>22</v>
      </c>
      <c r="F2721" s="2"/>
      <c r="G2721" s="59">
        <v>147</v>
      </c>
      <c r="H2721" s="71" t="str">
        <f t="shared" si="60"/>
        <v xml:space="preserve"> </v>
      </c>
      <c r="I2721" s="11">
        <v>51.700680272108997</v>
      </c>
      <c r="J2721" s="3">
        <v>46.938775510204003</v>
      </c>
      <c r="K2721" s="3">
        <v>14.965986394558</v>
      </c>
      <c r="L2721" s="3">
        <v>28.571428571428999</v>
      </c>
      <c r="M2721" s="3">
        <v>14.965986394558</v>
      </c>
      <c r="N2721" s="3">
        <v>5.4421768707479998</v>
      </c>
      <c r="O2721" s="3">
        <v>6.8027210884349998</v>
      </c>
      <c r="P2721" s="3">
        <v>23.129251700680001</v>
      </c>
      <c r="Q2721" s="3">
        <v>7.4829931972789998</v>
      </c>
      <c r="R2721" s="3">
        <v>15.646258503401</v>
      </c>
      <c r="S2721" s="3">
        <v>6.1224489795919999</v>
      </c>
      <c r="T2721" s="3">
        <v>6.8027210884349998</v>
      </c>
      <c r="U2721" s="7">
        <v>0</v>
      </c>
      <c r="V2721" s="3">
        <v>9.5238095238099998</v>
      </c>
      <c r="W2721" s="8">
        <v>8.8435374149660007</v>
      </c>
    </row>
    <row r="2722" spans="3:23" x14ac:dyDescent="0.2">
      <c r="C2722" s="91" t="s">
        <v>102</v>
      </c>
      <c r="D2722" s="86" t="s">
        <v>17</v>
      </c>
      <c r="E2722" s="6" t="s">
        <v>103</v>
      </c>
      <c r="F2722" s="5"/>
      <c r="G2722" s="58">
        <v>562</v>
      </c>
      <c r="H2722" s="70" t="str">
        <f t="shared" si="60"/>
        <v xml:space="preserve"> </v>
      </c>
      <c r="I2722" s="12">
        <v>72.064056939501995</v>
      </c>
      <c r="J2722" s="4">
        <v>59.252669039145999</v>
      </c>
      <c r="K2722" s="4">
        <v>14.768683274021001</v>
      </c>
      <c r="L2722" s="4">
        <v>21.53024911032</v>
      </c>
      <c r="M2722" s="4">
        <v>22.064056939501999</v>
      </c>
      <c r="N2722" s="4">
        <v>5.5160142348749996</v>
      </c>
      <c r="O2722" s="4">
        <v>3.7366548042700001</v>
      </c>
      <c r="P2722" s="4">
        <v>29.359430604981998</v>
      </c>
      <c r="Q2722" s="4">
        <v>7.4733096085410002</v>
      </c>
      <c r="R2722" s="4">
        <v>15.836298932384</v>
      </c>
      <c r="S2722" s="4">
        <v>5.6939501779360002</v>
      </c>
      <c r="T2722" s="4">
        <v>5.8718861209959998</v>
      </c>
      <c r="U2722" s="4">
        <v>1.4234875444840001</v>
      </c>
      <c r="V2722" s="4">
        <v>7.6512455516009998</v>
      </c>
      <c r="W2722" s="13">
        <v>0.88967971530199996</v>
      </c>
    </row>
    <row r="2723" spans="3:23" x14ac:dyDescent="0.2">
      <c r="C2723" s="90"/>
      <c r="D2723" s="87"/>
      <c r="E2723" s="1" t="s">
        <v>104</v>
      </c>
      <c r="F2723" s="2"/>
      <c r="G2723" s="59">
        <v>1221</v>
      </c>
      <c r="H2723" s="71" t="str">
        <f t="shared" si="60"/>
        <v xml:space="preserve"> </v>
      </c>
      <c r="I2723" s="11">
        <v>74.938574938575002</v>
      </c>
      <c r="J2723" s="3">
        <v>64.291564291564001</v>
      </c>
      <c r="K2723" s="3">
        <v>20.884520884520999</v>
      </c>
      <c r="L2723" s="3">
        <v>33.415233415232997</v>
      </c>
      <c r="M2723" s="3">
        <v>24.979524979524999</v>
      </c>
      <c r="N2723" s="3">
        <v>6.4701064701059998</v>
      </c>
      <c r="O2723" s="3">
        <v>7.6986076986079999</v>
      </c>
      <c r="P2723" s="3">
        <v>31.285831285831001</v>
      </c>
      <c r="Q2723" s="3">
        <v>9.0909090909089993</v>
      </c>
      <c r="R2723" s="3">
        <v>17.854217854218</v>
      </c>
      <c r="S2723" s="3">
        <v>6.9615069615070002</v>
      </c>
      <c r="T2723" s="3">
        <v>8.7633087633090003</v>
      </c>
      <c r="U2723" s="3">
        <v>0.73710073710099999</v>
      </c>
      <c r="V2723" s="3">
        <v>4.586404586405</v>
      </c>
      <c r="W2723" s="8">
        <v>0.57330057330100004</v>
      </c>
    </row>
    <row r="2724" spans="3:23" x14ac:dyDescent="0.2">
      <c r="C2724" s="90"/>
      <c r="D2724" s="87"/>
      <c r="E2724" s="1" t="s">
        <v>105</v>
      </c>
      <c r="F2724" s="2"/>
      <c r="G2724" s="59">
        <v>430</v>
      </c>
      <c r="H2724" s="71" t="str">
        <f t="shared" si="60"/>
        <v xml:space="preserve"> </v>
      </c>
      <c r="I2724" s="11">
        <v>62.325581395348998</v>
      </c>
      <c r="J2724" s="3">
        <v>56.976744186047</v>
      </c>
      <c r="K2724" s="3">
        <v>28.837209302325999</v>
      </c>
      <c r="L2724" s="3">
        <v>41.627906976744001</v>
      </c>
      <c r="M2724" s="3">
        <v>19.767441860464999</v>
      </c>
      <c r="N2724" s="3">
        <v>11.162790697674</v>
      </c>
      <c r="O2724" s="3">
        <v>8.8372093023260003</v>
      </c>
      <c r="P2724" s="3">
        <v>27.906976744186</v>
      </c>
      <c r="Q2724" s="3">
        <v>6.2790697674420004</v>
      </c>
      <c r="R2724" s="3">
        <v>18.604651162791001</v>
      </c>
      <c r="S2724" s="3">
        <v>9.0697674418599998</v>
      </c>
      <c r="T2724" s="3">
        <v>10.465116279069999</v>
      </c>
      <c r="U2724" s="3">
        <v>1.3953488372089999</v>
      </c>
      <c r="V2724" s="3">
        <v>5.5813953488369998</v>
      </c>
      <c r="W2724" s="8">
        <v>0.93023255814000005</v>
      </c>
    </row>
    <row r="2725" spans="3:23" x14ac:dyDescent="0.2">
      <c r="C2725" s="90"/>
      <c r="D2725" s="87"/>
      <c r="E2725" s="1" t="s">
        <v>106</v>
      </c>
      <c r="F2725" s="2"/>
      <c r="G2725" s="59">
        <v>63</v>
      </c>
      <c r="H2725" s="71" t="str">
        <f t="shared" si="60"/>
        <v xml:space="preserve"> </v>
      </c>
      <c r="I2725" s="11">
        <v>53.968253968253997</v>
      </c>
      <c r="J2725" s="3">
        <v>47.619047619047997</v>
      </c>
      <c r="K2725" s="3">
        <v>19.047619047619001</v>
      </c>
      <c r="L2725" s="3">
        <v>34.920634920635003</v>
      </c>
      <c r="M2725" s="3">
        <v>23.809523809523998</v>
      </c>
      <c r="N2725" s="3">
        <v>6.3492063492059998</v>
      </c>
      <c r="O2725" s="3">
        <v>1.587301587302</v>
      </c>
      <c r="P2725" s="3">
        <v>22.222222222222001</v>
      </c>
      <c r="Q2725" s="3">
        <v>4.7619047619049999</v>
      </c>
      <c r="R2725" s="3">
        <v>12.698412698413</v>
      </c>
      <c r="S2725" s="3">
        <v>4.7619047619049999</v>
      </c>
      <c r="T2725" s="3">
        <v>6.3492063492059998</v>
      </c>
      <c r="U2725" s="3">
        <v>4.7619047619049999</v>
      </c>
      <c r="V2725" s="3">
        <v>3.1746031746029999</v>
      </c>
      <c r="W2725" s="8">
        <v>1.587301587302</v>
      </c>
    </row>
    <row r="2726" spans="3:23" x14ac:dyDescent="0.2">
      <c r="C2726" s="90"/>
      <c r="D2726" s="87"/>
      <c r="E2726" s="1" t="s">
        <v>22</v>
      </c>
      <c r="F2726" s="2"/>
      <c r="G2726" s="59">
        <v>159</v>
      </c>
      <c r="H2726" s="71" t="str">
        <f t="shared" si="60"/>
        <v xml:space="preserve"> </v>
      </c>
      <c r="I2726" s="11">
        <v>55.974842767296003</v>
      </c>
      <c r="J2726" s="3">
        <v>47.169811320755002</v>
      </c>
      <c r="K2726" s="3">
        <v>16.352201257861999</v>
      </c>
      <c r="L2726" s="3">
        <v>29.559748427673</v>
      </c>
      <c r="M2726" s="3">
        <v>16.981132075472001</v>
      </c>
      <c r="N2726" s="3">
        <v>8.1761006289309996</v>
      </c>
      <c r="O2726" s="3">
        <v>6.9182389937110003</v>
      </c>
      <c r="P2726" s="3">
        <v>26.415094339623</v>
      </c>
      <c r="Q2726" s="3">
        <v>8.1761006289309996</v>
      </c>
      <c r="R2726" s="3">
        <v>17.610062893081999</v>
      </c>
      <c r="S2726" s="3">
        <v>8.8050314465409993</v>
      </c>
      <c r="T2726" s="3">
        <v>5.0314465408810003</v>
      </c>
      <c r="U2726" s="3">
        <v>1.88679245283</v>
      </c>
      <c r="V2726" s="3">
        <v>9.4339622641510008</v>
      </c>
      <c r="W2726" s="8">
        <v>8.8050314465409993</v>
      </c>
    </row>
    <row r="2727" spans="3:23" x14ac:dyDescent="0.2">
      <c r="C2727" s="90"/>
      <c r="D2727" s="87"/>
      <c r="E2727" s="1" t="s">
        <v>107</v>
      </c>
      <c r="F2727" s="2"/>
      <c r="G2727" s="59">
        <v>1783</v>
      </c>
      <c r="H2727" s="71" t="str">
        <f t="shared" si="60"/>
        <v xml:space="preserve"> </v>
      </c>
      <c r="I2727" s="11">
        <v>74.032529444755994</v>
      </c>
      <c r="J2727" s="3">
        <v>62.703309029724998</v>
      </c>
      <c r="K2727" s="3">
        <v>18.956814357824001</v>
      </c>
      <c r="L2727" s="3">
        <v>29.669097027482</v>
      </c>
      <c r="M2727" s="3">
        <v>24.060572069546001</v>
      </c>
      <c r="N2727" s="3">
        <v>6.1693774537300001</v>
      </c>
      <c r="O2727" s="3">
        <v>6.4498037016260001</v>
      </c>
      <c r="P2727" s="3">
        <v>30.678631519909999</v>
      </c>
      <c r="Q2727" s="3">
        <v>8.5810431856420006</v>
      </c>
      <c r="R2727" s="3">
        <v>17.218171620863998</v>
      </c>
      <c r="S2727" s="3">
        <v>6.5619742007850004</v>
      </c>
      <c r="T2727" s="3">
        <v>7.8519349411099997</v>
      </c>
      <c r="U2727" s="3">
        <v>0.95344924284900001</v>
      </c>
      <c r="V2727" s="3">
        <v>5.5524397083570003</v>
      </c>
      <c r="W2727" s="8">
        <v>0.67302299495200002</v>
      </c>
    </row>
    <row r="2728" spans="3:23" x14ac:dyDescent="0.2">
      <c r="C2728" s="90"/>
      <c r="D2728" s="87"/>
      <c r="E2728" s="1" t="s">
        <v>108</v>
      </c>
      <c r="F2728" s="2"/>
      <c r="G2728" s="59">
        <v>493</v>
      </c>
      <c r="H2728" s="71" t="str">
        <f t="shared" si="60"/>
        <v xml:space="preserve"> </v>
      </c>
      <c r="I2728" s="11">
        <v>61.257606490872</v>
      </c>
      <c r="J2728" s="3">
        <v>55.780933062880003</v>
      </c>
      <c r="K2728" s="3">
        <v>27.586206896552</v>
      </c>
      <c r="L2728" s="3">
        <v>40.770791075051001</v>
      </c>
      <c r="M2728" s="3">
        <v>20.283975659229</v>
      </c>
      <c r="N2728" s="3">
        <v>10.547667342799</v>
      </c>
      <c r="O2728" s="3">
        <v>7.9107505070990003</v>
      </c>
      <c r="P2728" s="3">
        <v>27.180527383367</v>
      </c>
      <c r="Q2728" s="3">
        <v>6.0851926977690001</v>
      </c>
      <c r="R2728" s="3">
        <v>17.849898580122002</v>
      </c>
      <c r="S2728" s="3">
        <v>8.5192697768759995</v>
      </c>
      <c r="T2728" s="3">
        <v>9.9391480730220003</v>
      </c>
      <c r="U2728" s="3">
        <v>1.8255578093310001</v>
      </c>
      <c r="V2728" s="3">
        <v>5.2738336714000003</v>
      </c>
      <c r="W2728" s="8">
        <v>1.014198782961</v>
      </c>
    </row>
    <row r="2729" spans="3:23" x14ac:dyDescent="0.2">
      <c r="C2729" s="91" t="s">
        <v>109</v>
      </c>
      <c r="D2729" s="86" t="s">
        <v>17</v>
      </c>
      <c r="E2729" s="6" t="s">
        <v>110</v>
      </c>
      <c r="F2729" s="5"/>
      <c r="G2729" s="58">
        <v>551</v>
      </c>
      <c r="H2729" s="70" t="str">
        <f t="shared" si="60"/>
        <v xml:space="preserve"> </v>
      </c>
      <c r="I2729" s="12">
        <v>75.862068965516997</v>
      </c>
      <c r="J2729" s="4">
        <v>62.431941923775</v>
      </c>
      <c r="K2729" s="4">
        <v>18.874773139746001</v>
      </c>
      <c r="L2729" s="4">
        <v>37.386569872957999</v>
      </c>
      <c r="M2729" s="4">
        <v>30.127041742286998</v>
      </c>
      <c r="N2729" s="4">
        <v>7.9854809437389997</v>
      </c>
      <c r="O2729" s="4">
        <v>7.8039927404720002</v>
      </c>
      <c r="P2729" s="4">
        <v>31.578947368421002</v>
      </c>
      <c r="Q2729" s="4">
        <v>12.885662431942</v>
      </c>
      <c r="R2729" s="4">
        <v>18.511796733212002</v>
      </c>
      <c r="S2729" s="4">
        <v>7.2595281306719999</v>
      </c>
      <c r="T2729" s="4">
        <v>8.7114337568060005</v>
      </c>
      <c r="U2729" s="4">
        <v>1.2704174228680001</v>
      </c>
      <c r="V2729" s="4">
        <v>4.7186932849360002</v>
      </c>
      <c r="W2729" s="13">
        <v>0.5444646098</v>
      </c>
    </row>
    <row r="2730" spans="3:23" ht="24" x14ac:dyDescent="0.2">
      <c r="C2730" s="90"/>
      <c r="D2730" s="87"/>
      <c r="E2730" s="1" t="s">
        <v>111</v>
      </c>
      <c r="F2730" s="2"/>
      <c r="G2730" s="59">
        <v>298</v>
      </c>
      <c r="H2730" s="71" t="str">
        <f t="shared" si="60"/>
        <v xml:space="preserve"> </v>
      </c>
      <c r="I2730" s="11">
        <v>76.174496644295004</v>
      </c>
      <c r="J2730" s="3">
        <v>66.107382550335998</v>
      </c>
      <c r="K2730" s="3">
        <v>21.476510067113999</v>
      </c>
      <c r="L2730" s="3">
        <v>26.174496644295001</v>
      </c>
      <c r="M2730" s="3">
        <v>28.187919463086999</v>
      </c>
      <c r="N2730" s="3">
        <v>7.7181208053689998</v>
      </c>
      <c r="O2730" s="3">
        <v>7.7181208053689998</v>
      </c>
      <c r="P2730" s="3">
        <v>31.208053691275001</v>
      </c>
      <c r="Q2730" s="3">
        <v>10.738255033557</v>
      </c>
      <c r="R2730" s="3">
        <v>22.818791946308998</v>
      </c>
      <c r="S2730" s="3">
        <v>8.0536912751679992</v>
      </c>
      <c r="T2730" s="3">
        <v>10.738255033557</v>
      </c>
      <c r="U2730" s="3">
        <v>1.677852348993</v>
      </c>
      <c r="V2730" s="3">
        <v>5.704697986577</v>
      </c>
      <c r="W2730" s="8">
        <v>0.67114093959700005</v>
      </c>
    </row>
    <row r="2731" spans="3:23" ht="24" x14ac:dyDescent="0.2">
      <c r="C2731" s="90"/>
      <c r="D2731" s="87"/>
      <c r="E2731" s="1" t="s">
        <v>112</v>
      </c>
      <c r="F2731" s="2"/>
      <c r="G2731" s="59">
        <v>954</v>
      </c>
      <c r="H2731" s="71" t="str">
        <f t="shared" si="60"/>
        <v xml:space="preserve"> </v>
      </c>
      <c r="I2731" s="11">
        <v>77.568134171908</v>
      </c>
      <c r="J2731" s="3">
        <v>66.561844863732006</v>
      </c>
      <c r="K2731" s="3">
        <v>21.383647798742</v>
      </c>
      <c r="L2731" s="3">
        <v>29.454926624738</v>
      </c>
      <c r="M2731" s="3">
        <v>25.890985324948002</v>
      </c>
      <c r="N2731" s="3">
        <v>7.0230607966459999</v>
      </c>
      <c r="O2731" s="3">
        <v>7.9664570230610003</v>
      </c>
      <c r="P2731" s="3">
        <v>31.970649895177999</v>
      </c>
      <c r="Q2731" s="3">
        <v>9.6436058700210001</v>
      </c>
      <c r="R2731" s="3">
        <v>19.811320754716998</v>
      </c>
      <c r="S2731" s="3">
        <v>6.3941299790360002</v>
      </c>
      <c r="T2731" s="3">
        <v>8.7002096436059997</v>
      </c>
      <c r="U2731" s="3">
        <v>1.0482180293500001</v>
      </c>
      <c r="V2731" s="3">
        <v>4.1928721174000003</v>
      </c>
      <c r="W2731" s="8">
        <v>0.104821802935</v>
      </c>
    </row>
    <row r="2732" spans="3:23" x14ac:dyDescent="0.2">
      <c r="C2732" s="90"/>
      <c r="D2732" s="87"/>
      <c r="E2732" s="1" t="s">
        <v>113</v>
      </c>
      <c r="F2732" s="2"/>
      <c r="G2732" s="59">
        <v>616</v>
      </c>
      <c r="H2732" s="71" t="str">
        <f t="shared" si="60"/>
        <v xml:space="preserve"> </v>
      </c>
      <c r="I2732" s="11">
        <v>85.714285714286007</v>
      </c>
      <c r="J2732" s="3">
        <v>71.428571428571004</v>
      </c>
      <c r="K2732" s="3">
        <v>22.564935064935</v>
      </c>
      <c r="L2732" s="3">
        <v>28.084415584416</v>
      </c>
      <c r="M2732" s="3">
        <v>26.785714285714</v>
      </c>
      <c r="N2732" s="3">
        <v>6.3311688311690002</v>
      </c>
      <c r="O2732" s="3">
        <v>6.1688311688309998</v>
      </c>
      <c r="P2732" s="3">
        <v>32.305194805195001</v>
      </c>
      <c r="Q2732" s="3">
        <v>9.4155844155840001</v>
      </c>
      <c r="R2732" s="3">
        <v>18.993506493506001</v>
      </c>
      <c r="S2732" s="3">
        <v>6.4935064935059996</v>
      </c>
      <c r="T2732" s="3">
        <v>8.7662337662340004</v>
      </c>
      <c r="U2732" s="3">
        <v>0.487012987013</v>
      </c>
      <c r="V2732" s="3">
        <v>3.733766233766</v>
      </c>
      <c r="W2732" s="8">
        <v>0.64935064935099995</v>
      </c>
    </row>
    <row r="2733" spans="3:23" x14ac:dyDescent="0.2">
      <c r="C2733" s="90"/>
      <c r="D2733" s="87"/>
      <c r="E2733" s="1" t="s">
        <v>114</v>
      </c>
      <c r="F2733" s="2"/>
      <c r="G2733" s="59">
        <v>986</v>
      </c>
      <c r="H2733" s="71" t="str">
        <f t="shared" si="60"/>
        <v xml:space="preserve"> </v>
      </c>
      <c r="I2733" s="11">
        <v>77.383367139959006</v>
      </c>
      <c r="J2733" s="3">
        <v>66.125760649086999</v>
      </c>
      <c r="K2733" s="3">
        <v>16.32860040568</v>
      </c>
      <c r="L2733" s="3">
        <v>28.296146044625001</v>
      </c>
      <c r="M2733" s="3">
        <v>24.239350912778999</v>
      </c>
      <c r="N2733" s="3">
        <v>4.9695740365110002</v>
      </c>
      <c r="O2733" s="3">
        <v>5.6795131845839997</v>
      </c>
      <c r="P2733" s="3">
        <v>36.105476673428001</v>
      </c>
      <c r="Q2733" s="3">
        <v>7.9107505070990003</v>
      </c>
      <c r="R2733" s="3">
        <v>17.951318458418001</v>
      </c>
      <c r="S2733" s="3">
        <v>6.3894523326570001</v>
      </c>
      <c r="T2733" s="3">
        <v>7.3022312373230003</v>
      </c>
      <c r="U2733" s="3">
        <v>0.912778904665</v>
      </c>
      <c r="V2733" s="3">
        <v>4.8681541582149999</v>
      </c>
      <c r="W2733" s="8">
        <v>0.81135902636900004</v>
      </c>
    </row>
    <row r="2734" spans="3:23" ht="24" x14ac:dyDescent="0.2">
      <c r="C2734" s="90"/>
      <c r="D2734" s="87"/>
      <c r="E2734" s="1" t="s">
        <v>115</v>
      </c>
      <c r="F2734" s="2"/>
      <c r="G2734" s="59">
        <v>938</v>
      </c>
      <c r="H2734" s="71" t="str">
        <f t="shared" si="60"/>
        <v xml:space="preserve"> </v>
      </c>
      <c r="I2734" s="11">
        <v>75.586353944563001</v>
      </c>
      <c r="J2734" s="3">
        <v>66.844349680171007</v>
      </c>
      <c r="K2734" s="3">
        <v>19.509594882729001</v>
      </c>
      <c r="L2734" s="3">
        <v>31.236673773987</v>
      </c>
      <c r="M2734" s="3">
        <v>25.266524520255999</v>
      </c>
      <c r="N2734" s="3">
        <v>6.2899786780379996</v>
      </c>
      <c r="O2734" s="3">
        <v>6.8230277185499997</v>
      </c>
      <c r="P2734" s="3">
        <v>32.942430703625</v>
      </c>
      <c r="Q2734" s="3">
        <v>8.9552238805969999</v>
      </c>
      <c r="R2734" s="3">
        <v>20.149253731342998</v>
      </c>
      <c r="S2734" s="3">
        <v>7.2494669509590004</v>
      </c>
      <c r="T2734" s="3">
        <v>8.9552238805969999</v>
      </c>
      <c r="U2734" s="3">
        <v>1.1727078891260001</v>
      </c>
      <c r="V2734" s="3">
        <v>4.6908315565030003</v>
      </c>
      <c r="W2734" s="8">
        <v>1.0660980810230001</v>
      </c>
    </row>
    <row r="2735" spans="3:23" ht="24" x14ac:dyDescent="0.2">
      <c r="C2735" s="90"/>
      <c r="D2735" s="87"/>
      <c r="E2735" s="1" t="s">
        <v>116</v>
      </c>
      <c r="F2735" s="2"/>
      <c r="G2735" s="59">
        <v>771</v>
      </c>
      <c r="H2735" s="71" t="str">
        <f t="shared" si="60"/>
        <v xml:space="preserve"> </v>
      </c>
      <c r="I2735" s="11">
        <v>74.189364461737995</v>
      </c>
      <c r="J2735" s="3">
        <v>62.516212710764997</v>
      </c>
      <c r="K2735" s="3">
        <v>19.584954604410001</v>
      </c>
      <c r="L2735" s="3">
        <v>32.814526588846</v>
      </c>
      <c r="M2735" s="3">
        <v>23.346303501946</v>
      </c>
      <c r="N2735" s="3">
        <v>7.6523994811930001</v>
      </c>
      <c r="O2735" s="3">
        <v>8.0415045395589999</v>
      </c>
      <c r="P2735" s="3">
        <v>33.333333333333002</v>
      </c>
      <c r="Q2735" s="3">
        <v>8.8197146562909996</v>
      </c>
      <c r="R2735" s="3">
        <v>19.844357976653999</v>
      </c>
      <c r="S2735" s="3">
        <v>7.6523994811930001</v>
      </c>
      <c r="T2735" s="3">
        <v>10.116731517510001</v>
      </c>
      <c r="U2735" s="3">
        <v>1.2970168612190001</v>
      </c>
      <c r="V2735" s="3">
        <v>6.0959792477299999</v>
      </c>
      <c r="W2735" s="8">
        <v>0.38910505836600001</v>
      </c>
    </row>
    <row r="2736" spans="3:23" ht="24" x14ac:dyDescent="0.2">
      <c r="C2736" s="90"/>
      <c r="D2736" s="87"/>
      <c r="E2736" s="1" t="s">
        <v>117</v>
      </c>
      <c r="F2736" s="2"/>
      <c r="G2736" s="59">
        <v>223</v>
      </c>
      <c r="H2736" s="71" t="str">
        <f t="shared" si="60"/>
        <v xml:space="preserve"> </v>
      </c>
      <c r="I2736" s="11">
        <v>76.233183856501995</v>
      </c>
      <c r="J2736" s="3">
        <v>66.367713004484003</v>
      </c>
      <c r="K2736" s="3">
        <v>20.179372197309</v>
      </c>
      <c r="L2736" s="3">
        <v>30.493273542600999</v>
      </c>
      <c r="M2736" s="3">
        <v>29.596412556053998</v>
      </c>
      <c r="N2736" s="3">
        <v>7.6233183856500002</v>
      </c>
      <c r="O2736" s="3">
        <v>10.762331838565</v>
      </c>
      <c r="P2736" s="3">
        <v>35.426008968609999</v>
      </c>
      <c r="Q2736" s="3">
        <v>8.5201793721969992</v>
      </c>
      <c r="R2736" s="3">
        <v>25.112107623318</v>
      </c>
      <c r="S2736" s="3">
        <v>13.90134529148</v>
      </c>
      <c r="T2736" s="3">
        <v>12.107623318386</v>
      </c>
      <c r="U2736" s="3">
        <v>0.89686098654699997</v>
      </c>
      <c r="V2736" s="3">
        <v>4.0358744394619999</v>
      </c>
      <c r="W2736" s="8">
        <v>0.44843049327399997</v>
      </c>
    </row>
    <row r="2737" spans="3:23" x14ac:dyDescent="0.2">
      <c r="C2737" s="90"/>
      <c r="D2737" s="87"/>
      <c r="E2737" s="1" t="s">
        <v>118</v>
      </c>
      <c r="F2737" s="2"/>
      <c r="G2737" s="59">
        <v>710</v>
      </c>
      <c r="H2737" s="71" t="str">
        <f t="shared" si="60"/>
        <v xml:space="preserve"> </v>
      </c>
      <c r="I2737" s="11">
        <v>78.028169014084995</v>
      </c>
      <c r="J2737" s="3">
        <v>66.478873239436993</v>
      </c>
      <c r="K2737" s="3">
        <v>20.563380281690002</v>
      </c>
      <c r="L2737" s="3">
        <v>28.028169014085002</v>
      </c>
      <c r="M2737" s="3">
        <v>27.183098591549001</v>
      </c>
      <c r="N2737" s="3">
        <v>6.760563380282</v>
      </c>
      <c r="O2737" s="3">
        <v>6.9014084507040003</v>
      </c>
      <c r="P2737" s="3">
        <v>33.521126760563</v>
      </c>
      <c r="Q2737" s="3">
        <v>10.281690140845001</v>
      </c>
      <c r="R2737" s="3">
        <v>19.295774647887001</v>
      </c>
      <c r="S2737" s="3">
        <v>6.0563380281689998</v>
      </c>
      <c r="T2737" s="3">
        <v>8.0281690140849999</v>
      </c>
      <c r="U2737" s="3">
        <v>0.98591549295799996</v>
      </c>
      <c r="V2737" s="3">
        <v>3.6619718309859999</v>
      </c>
      <c r="W2737" s="8">
        <v>0.56338028168999998</v>
      </c>
    </row>
    <row r="2738" spans="3:23" x14ac:dyDescent="0.2">
      <c r="C2738" s="90"/>
      <c r="D2738" s="87"/>
      <c r="E2738" s="1" t="s">
        <v>119</v>
      </c>
      <c r="F2738" s="2"/>
      <c r="G2738" s="59">
        <v>565</v>
      </c>
      <c r="H2738" s="71" t="str">
        <f t="shared" si="60"/>
        <v xml:space="preserve"> </v>
      </c>
      <c r="I2738" s="11">
        <v>76.460176991150007</v>
      </c>
      <c r="J2738" s="3">
        <v>67.787610619469007</v>
      </c>
      <c r="K2738" s="3">
        <v>22.123893805310001</v>
      </c>
      <c r="L2738" s="3">
        <v>35.398230088496</v>
      </c>
      <c r="M2738" s="3">
        <v>30.973451327433999</v>
      </c>
      <c r="N2738" s="3">
        <v>9.2035398230090006</v>
      </c>
      <c r="O2738" s="3">
        <v>9.9115044247790003</v>
      </c>
      <c r="P2738" s="3">
        <v>37.522123893805002</v>
      </c>
      <c r="Q2738" s="3">
        <v>12.035398230087999</v>
      </c>
      <c r="R2738" s="3">
        <v>24.778761061947002</v>
      </c>
      <c r="S2738" s="3">
        <v>9.3805309734510001</v>
      </c>
      <c r="T2738" s="3">
        <v>10.796460176990999</v>
      </c>
      <c r="U2738" s="3">
        <v>1.0619469026549999</v>
      </c>
      <c r="V2738" s="3">
        <v>2.8318584070799999</v>
      </c>
      <c r="W2738" s="8">
        <v>0.17699115044200001</v>
      </c>
    </row>
    <row r="2739" spans="3:23" x14ac:dyDescent="0.2">
      <c r="C2739" s="90"/>
      <c r="D2739" s="87"/>
      <c r="E2739" s="1" t="s">
        <v>120</v>
      </c>
      <c r="F2739" s="2"/>
      <c r="G2739" s="59">
        <v>443</v>
      </c>
      <c r="H2739" s="71" t="str">
        <f t="shared" si="60"/>
        <v xml:space="preserve"> </v>
      </c>
      <c r="I2739" s="11">
        <v>76.297968397291001</v>
      </c>
      <c r="J2739" s="3">
        <v>65.011286681716001</v>
      </c>
      <c r="K2739" s="3">
        <v>22.34762979684</v>
      </c>
      <c r="L2739" s="3">
        <v>50.112866817155997</v>
      </c>
      <c r="M2739" s="3">
        <v>29.119638826185</v>
      </c>
      <c r="N2739" s="3">
        <v>9.7065462753950005</v>
      </c>
      <c r="O2739" s="3">
        <v>9.0293453724599999</v>
      </c>
      <c r="P2739" s="3">
        <v>36.343115124153002</v>
      </c>
      <c r="Q2739" s="3">
        <v>13.995485327314</v>
      </c>
      <c r="R2739" s="3">
        <v>23.250564334086</v>
      </c>
      <c r="S2739" s="3">
        <v>7.900677200903</v>
      </c>
      <c r="T2739" s="3">
        <v>12.189616252822001</v>
      </c>
      <c r="U2739" s="3">
        <v>1.128668171558</v>
      </c>
      <c r="V2739" s="3">
        <v>3.386004514673</v>
      </c>
      <c r="W2739" s="14">
        <v>0</v>
      </c>
    </row>
    <row r="2740" spans="3:23" x14ac:dyDescent="0.2">
      <c r="C2740" s="90"/>
      <c r="D2740" s="87"/>
      <c r="E2740" s="1" t="s">
        <v>121</v>
      </c>
      <c r="F2740" s="2"/>
      <c r="G2740" s="59">
        <v>977</v>
      </c>
      <c r="H2740" s="71" t="str">
        <f t="shared" si="60"/>
        <v xml:space="preserve"> </v>
      </c>
      <c r="I2740" s="11">
        <v>76.458546571135997</v>
      </c>
      <c r="J2740" s="3">
        <v>65.301944728761995</v>
      </c>
      <c r="K2740" s="3">
        <v>20.266120777891999</v>
      </c>
      <c r="L2740" s="3">
        <v>31.934493346981</v>
      </c>
      <c r="M2740" s="3">
        <v>25.895598771749999</v>
      </c>
      <c r="N2740" s="3">
        <v>7.3694984646880002</v>
      </c>
      <c r="O2740" s="3">
        <v>6.7553735926309999</v>
      </c>
      <c r="P2740" s="3">
        <v>32.548618219037998</v>
      </c>
      <c r="Q2740" s="3">
        <v>9.7236438075739997</v>
      </c>
      <c r="R2740" s="3">
        <v>19.344933469806001</v>
      </c>
      <c r="S2740" s="3">
        <v>7.1647901740020004</v>
      </c>
      <c r="T2740" s="3">
        <v>8.9048106448310005</v>
      </c>
      <c r="U2740" s="3">
        <v>0.92118730808600002</v>
      </c>
      <c r="V2740" s="3">
        <v>4.2988741044010004</v>
      </c>
      <c r="W2740" s="8">
        <v>0.40941658137199999</v>
      </c>
    </row>
    <row r="2741" spans="3:23" x14ac:dyDescent="0.2">
      <c r="C2741" s="90"/>
      <c r="D2741" s="87"/>
      <c r="E2741" s="1" t="s">
        <v>122</v>
      </c>
      <c r="F2741" s="2"/>
      <c r="G2741" s="59">
        <v>179</v>
      </c>
      <c r="H2741" s="71" t="str">
        <f t="shared" si="60"/>
        <v xml:space="preserve"> </v>
      </c>
      <c r="I2741" s="11">
        <v>69.832402234637001</v>
      </c>
      <c r="J2741" s="3">
        <v>60.893854748602998</v>
      </c>
      <c r="K2741" s="3">
        <v>21.787709497207</v>
      </c>
      <c r="L2741" s="3">
        <v>31.284916201116999</v>
      </c>
      <c r="M2741" s="3">
        <v>26.256983240223001</v>
      </c>
      <c r="N2741" s="3">
        <v>7.8212290502790003</v>
      </c>
      <c r="O2741" s="3">
        <v>9.4972067039110009</v>
      </c>
      <c r="P2741" s="3">
        <v>29.050279329609001</v>
      </c>
      <c r="Q2741" s="3">
        <v>12.290502793296</v>
      </c>
      <c r="R2741" s="3">
        <v>26.815642458100999</v>
      </c>
      <c r="S2741" s="3">
        <v>11.173184357542</v>
      </c>
      <c r="T2741" s="3">
        <v>12.849162011173</v>
      </c>
      <c r="U2741" s="3">
        <v>2.2346368715080001</v>
      </c>
      <c r="V2741" s="3">
        <v>7.2625698324019998</v>
      </c>
      <c r="W2741" s="14">
        <v>0</v>
      </c>
    </row>
    <row r="2742" spans="3:23" x14ac:dyDescent="0.2">
      <c r="C2742" s="90"/>
      <c r="D2742" s="87"/>
      <c r="E2742" s="1" t="s">
        <v>32</v>
      </c>
      <c r="F2742" s="2"/>
      <c r="G2742" s="59">
        <v>22</v>
      </c>
      <c r="H2742" s="71" t="str">
        <f t="shared" si="60"/>
        <v>*</v>
      </c>
      <c r="I2742" s="11">
        <v>77.272727272726996</v>
      </c>
      <c r="J2742" s="3">
        <v>68.181818181818002</v>
      </c>
      <c r="K2742" s="3">
        <v>13.636363636364001</v>
      </c>
      <c r="L2742" s="3">
        <v>40.909090909090999</v>
      </c>
      <c r="M2742" s="3">
        <v>27.272727272727</v>
      </c>
      <c r="N2742" s="3">
        <v>18.181818181817999</v>
      </c>
      <c r="O2742" s="3">
        <v>13.636363636364001</v>
      </c>
      <c r="P2742" s="3">
        <v>31.818181818182001</v>
      </c>
      <c r="Q2742" s="3">
        <v>22.727272727273</v>
      </c>
      <c r="R2742" s="3">
        <v>31.818181818182001</v>
      </c>
      <c r="S2742" s="3">
        <v>4.5454545454549997</v>
      </c>
      <c r="T2742" s="3">
        <v>9.0909090909089993</v>
      </c>
      <c r="U2742" s="3">
        <v>9.0909090909089993</v>
      </c>
      <c r="V2742" s="3">
        <v>9.0909090909089993</v>
      </c>
      <c r="W2742" s="14">
        <v>0</v>
      </c>
    </row>
    <row r="2743" spans="3:23" x14ac:dyDescent="0.2">
      <c r="C2743" s="90"/>
      <c r="D2743" s="87"/>
      <c r="E2743" s="1" t="s">
        <v>22</v>
      </c>
      <c r="F2743" s="2"/>
      <c r="G2743" s="59">
        <v>13</v>
      </c>
      <c r="H2743" s="71" t="str">
        <f t="shared" si="60"/>
        <v>*</v>
      </c>
      <c r="I2743" s="11">
        <v>61.538461538462002</v>
      </c>
      <c r="J2743" s="3">
        <v>61.538461538462002</v>
      </c>
      <c r="K2743" s="3">
        <v>7.6923076923079998</v>
      </c>
      <c r="L2743" s="3">
        <v>15.384615384615</v>
      </c>
      <c r="M2743" s="3">
        <v>23.076923076922998</v>
      </c>
      <c r="N2743" s="3">
        <v>7.6923076923079998</v>
      </c>
      <c r="O2743" s="7">
        <v>0</v>
      </c>
      <c r="P2743" s="3">
        <v>53.846153846154003</v>
      </c>
      <c r="Q2743" s="7">
        <v>0</v>
      </c>
      <c r="R2743" s="3">
        <v>15.384615384615</v>
      </c>
      <c r="S2743" s="3">
        <v>15.384615384615</v>
      </c>
      <c r="T2743" s="3">
        <v>15.384615384615</v>
      </c>
      <c r="U2743" s="7">
        <v>0</v>
      </c>
      <c r="V2743" s="3">
        <v>15.384615384615</v>
      </c>
      <c r="W2743" s="14">
        <v>0</v>
      </c>
    </row>
    <row r="2744" spans="3:23" ht="24" x14ac:dyDescent="0.2">
      <c r="C2744" s="91" t="s">
        <v>123</v>
      </c>
      <c r="D2744" s="86" t="s">
        <v>17</v>
      </c>
      <c r="E2744" s="6" t="s">
        <v>124</v>
      </c>
      <c r="F2744" s="5"/>
      <c r="G2744" s="58">
        <v>55</v>
      </c>
      <c r="H2744" s="70" t="str">
        <f t="shared" si="60"/>
        <v xml:space="preserve"> </v>
      </c>
      <c r="I2744" s="12">
        <v>80</v>
      </c>
      <c r="J2744" s="4">
        <v>56.363636363635997</v>
      </c>
      <c r="K2744" s="4">
        <v>29.090909090909001</v>
      </c>
      <c r="L2744" s="4">
        <v>58.181818181818002</v>
      </c>
      <c r="M2744" s="4">
        <v>27.272727272727</v>
      </c>
      <c r="N2744" s="4">
        <v>20</v>
      </c>
      <c r="O2744" s="4">
        <v>9.0909090909089993</v>
      </c>
      <c r="P2744" s="4">
        <v>25.454545454544999</v>
      </c>
      <c r="Q2744" s="4">
        <v>21.818181818182001</v>
      </c>
      <c r="R2744" s="4">
        <v>36.363636363635997</v>
      </c>
      <c r="S2744" s="4">
        <v>10.909090909091001</v>
      </c>
      <c r="T2744" s="4">
        <v>12.727272727273</v>
      </c>
      <c r="U2744" s="4">
        <v>1.818181818182</v>
      </c>
      <c r="V2744" s="4">
        <v>3.636363636364</v>
      </c>
      <c r="W2744" s="33">
        <v>0</v>
      </c>
    </row>
    <row r="2745" spans="3:23" ht="24" x14ac:dyDescent="0.2">
      <c r="C2745" s="92"/>
      <c r="D2745" s="87"/>
      <c r="E2745" s="1" t="s">
        <v>125</v>
      </c>
      <c r="F2745" s="2"/>
      <c r="G2745" s="59">
        <v>205</v>
      </c>
      <c r="H2745" s="71" t="str">
        <f t="shared" si="60"/>
        <v xml:space="preserve"> </v>
      </c>
      <c r="I2745" s="11">
        <v>77.560975609755999</v>
      </c>
      <c r="J2745" s="3">
        <v>55.121951219511999</v>
      </c>
      <c r="K2745" s="3">
        <v>20.487804878049001</v>
      </c>
      <c r="L2745" s="3">
        <v>53.658536585366001</v>
      </c>
      <c r="M2745" s="3">
        <v>27.317073170732002</v>
      </c>
      <c r="N2745" s="3">
        <v>13.170731707317</v>
      </c>
      <c r="O2745" s="3">
        <v>5.8536585365849998</v>
      </c>
      <c r="P2745" s="3">
        <v>38.048780487804997</v>
      </c>
      <c r="Q2745" s="3">
        <v>12.682926829268</v>
      </c>
      <c r="R2745" s="3">
        <v>20.975609756097999</v>
      </c>
      <c r="S2745" s="3">
        <v>5.8536585365849998</v>
      </c>
      <c r="T2745" s="3">
        <v>9.2682926829269991</v>
      </c>
      <c r="U2745" s="3">
        <v>1.4634146341459999</v>
      </c>
      <c r="V2745" s="3">
        <v>2.4390243902440001</v>
      </c>
      <c r="W2745" s="14">
        <v>0</v>
      </c>
    </row>
    <row r="2746" spans="3:23" ht="24" x14ac:dyDescent="0.2">
      <c r="C2746" s="92"/>
      <c r="D2746" s="87"/>
      <c r="E2746" s="1" t="s">
        <v>126</v>
      </c>
      <c r="F2746" s="2"/>
      <c r="G2746" s="59">
        <v>114</v>
      </c>
      <c r="H2746" s="71" t="str">
        <f t="shared" si="60"/>
        <v xml:space="preserve"> </v>
      </c>
      <c r="I2746" s="11">
        <v>83.333333333333002</v>
      </c>
      <c r="J2746" s="3">
        <v>71.052631578947</v>
      </c>
      <c r="K2746" s="3">
        <v>21.052631578947</v>
      </c>
      <c r="L2746" s="3">
        <v>35.964912280702002</v>
      </c>
      <c r="M2746" s="3">
        <v>28.947368421053</v>
      </c>
      <c r="N2746" s="3">
        <v>7.8947368421049999</v>
      </c>
      <c r="O2746" s="3">
        <v>7.0175438596489998</v>
      </c>
      <c r="P2746" s="3">
        <v>40.350877192981997</v>
      </c>
      <c r="Q2746" s="3">
        <v>13.157894736842</v>
      </c>
      <c r="R2746" s="3">
        <v>22.807017543859999</v>
      </c>
      <c r="S2746" s="3">
        <v>5.2631578947369997</v>
      </c>
      <c r="T2746" s="3">
        <v>11.403508771929999</v>
      </c>
      <c r="U2746" s="3">
        <v>2.6315789473679998</v>
      </c>
      <c r="V2746" s="7">
        <v>0</v>
      </c>
      <c r="W2746" s="14">
        <v>0</v>
      </c>
    </row>
    <row r="2747" spans="3:23" ht="24" x14ac:dyDescent="0.2">
      <c r="C2747" s="92"/>
      <c r="D2747" s="87"/>
      <c r="E2747" s="1" t="s">
        <v>127</v>
      </c>
      <c r="F2747" s="2"/>
      <c r="G2747" s="59">
        <v>187</v>
      </c>
      <c r="H2747" s="71" t="str">
        <f t="shared" si="60"/>
        <v xml:space="preserve"> </v>
      </c>
      <c r="I2747" s="11">
        <v>83.957219251336994</v>
      </c>
      <c r="J2747" s="3">
        <v>70.588235294117993</v>
      </c>
      <c r="K2747" s="3">
        <v>18.716577540107</v>
      </c>
      <c r="L2747" s="3">
        <v>26.737967914439</v>
      </c>
      <c r="M2747" s="3">
        <v>29.411764705882</v>
      </c>
      <c r="N2747" s="3">
        <v>7.4866310160429999</v>
      </c>
      <c r="O2747" s="3">
        <v>10.160427807487</v>
      </c>
      <c r="P2747" s="3">
        <v>39.037433155080002</v>
      </c>
      <c r="Q2747" s="3">
        <v>9.0909090909089993</v>
      </c>
      <c r="R2747" s="3">
        <v>23.529411764706001</v>
      </c>
      <c r="S2747" s="3">
        <v>11.764705882353001</v>
      </c>
      <c r="T2747" s="3">
        <v>11.764705882353001</v>
      </c>
      <c r="U2747" s="3">
        <v>1.069518716578</v>
      </c>
      <c r="V2747" s="3">
        <v>2.673796791444</v>
      </c>
      <c r="W2747" s="14">
        <v>0</v>
      </c>
    </row>
    <row r="2748" spans="3:23" ht="24" x14ac:dyDescent="0.2">
      <c r="C2748" s="92"/>
      <c r="D2748" s="87"/>
      <c r="E2748" s="1" t="s">
        <v>128</v>
      </c>
      <c r="F2748" s="2"/>
      <c r="G2748" s="59">
        <v>1599</v>
      </c>
      <c r="H2748" s="71" t="str">
        <f t="shared" si="60"/>
        <v xml:space="preserve"> </v>
      </c>
      <c r="I2748" s="11">
        <v>75.359599749843994</v>
      </c>
      <c r="J2748" s="3">
        <v>65.853658536585002</v>
      </c>
      <c r="K2748" s="3">
        <v>21.138211382114001</v>
      </c>
      <c r="L2748" s="3">
        <v>32.082551594747002</v>
      </c>
      <c r="M2748" s="3">
        <v>25.641025641026001</v>
      </c>
      <c r="N2748" s="3">
        <v>7.3170731707319998</v>
      </c>
      <c r="O2748" s="3">
        <v>7.2545340838019996</v>
      </c>
      <c r="P2748" s="3">
        <v>32.395247029392998</v>
      </c>
      <c r="Q2748" s="3">
        <v>9.3808630393999994</v>
      </c>
      <c r="R2748" s="3">
        <v>19.387116948092999</v>
      </c>
      <c r="S2748" s="3">
        <v>6.8167604752970004</v>
      </c>
      <c r="T2748" s="3">
        <v>8.3802376485300005</v>
      </c>
      <c r="U2748" s="3">
        <v>1.313320825516</v>
      </c>
      <c r="V2748" s="3">
        <v>4.3151969981239997</v>
      </c>
      <c r="W2748" s="8">
        <v>0.68792995622300002</v>
      </c>
    </row>
    <row r="2749" spans="3:23" ht="24" x14ac:dyDescent="0.2">
      <c r="C2749" s="92"/>
      <c r="D2749" s="87"/>
      <c r="E2749" s="1" t="s">
        <v>129</v>
      </c>
      <c r="F2749" s="2"/>
      <c r="G2749" s="59">
        <v>1199</v>
      </c>
      <c r="H2749" s="71" t="str">
        <f t="shared" si="60"/>
        <v xml:space="preserve"> </v>
      </c>
      <c r="I2749" s="11">
        <v>73.894912427023002</v>
      </c>
      <c r="J2749" s="3">
        <v>64.804003336112999</v>
      </c>
      <c r="K2749" s="3">
        <v>21.934945788156998</v>
      </c>
      <c r="L2749" s="3">
        <v>34.778982485405002</v>
      </c>
      <c r="M2749" s="3">
        <v>27.189324437031001</v>
      </c>
      <c r="N2749" s="3">
        <v>8.7572977481229994</v>
      </c>
      <c r="O2749" s="3">
        <v>9.4245204336949993</v>
      </c>
      <c r="P2749" s="3">
        <v>33.194328607172999</v>
      </c>
      <c r="Q2749" s="3">
        <v>10.341951626355</v>
      </c>
      <c r="R2749" s="3">
        <v>20.9341117598</v>
      </c>
      <c r="S2749" s="3">
        <v>8.5070892410340004</v>
      </c>
      <c r="T2749" s="3">
        <v>9.5079232693910001</v>
      </c>
      <c r="U2749" s="3">
        <v>1.16763969975</v>
      </c>
      <c r="V2749" s="3">
        <v>4.0033361134280003</v>
      </c>
      <c r="W2749" s="8">
        <v>1.084236864053</v>
      </c>
    </row>
    <row r="2750" spans="3:23" ht="24" x14ac:dyDescent="0.2">
      <c r="C2750" s="92"/>
      <c r="D2750" s="87"/>
      <c r="E2750" s="1" t="s">
        <v>130</v>
      </c>
      <c r="F2750" s="2"/>
      <c r="G2750" s="59">
        <v>950</v>
      </c>
      <c r="H2750" s="71" t="str">
        <f t="shared" si="60"/>
        <v xml:space="preserve"> </v>
      </c>
      <c r="I2750" s="11">
        <v>77.368421052632002</v>
      </c>
      <c r="J2750" s="3">
        <v>66.210526315788996</v>
      </c>
      <c r="K2750" s="3">
        <v>22.105263157894999</v>
      </c>
      <c r="L2750" s="3">
        <v>34.526315789473998</v>
      </c>
      <c r="M2750" s="3">
        <v>27.263157894736999</v>
      </c>
      <c r="N2750" s="3">
        <v>7.4736842105259997</v>
      </c>
      <c r="O2750" s="3">
        <v>8.7368421052629994</v>
      </c>
      <c r="P2750" s="3">
        <v>36</v>
      </c>
      <c r="Q2750" s="3">
        <v>9.5789473684209998</v>
      </c>
      <c r="R2750" s="3">
        <v>20.736842105263001</v>
      </c>
      <c r="S2750" s="3">
        <v>8</v>
      </c>
      <c r="T2750" s="3">
        <v>8.7368421052629994</v>
      </c>
      <c r="U2750" s="3">
        <v>1.6842105263160001</v>
      </c>
      <c r="V2750" s="3">
        <v>3.4736842105260002</v>
      </c>
      <c r="W2750" s="8">
        <v>1.052631578947</v>
      </c>
    </row>
    <row r="2751" spans="3:23" x14ac:dyDescent="0.2">
      <c r="C2751" s="92"/>
      <c r="D2751" s="87"/>
      <c r="E2751" s="1" t="s">
        <v>131</v>
      </c>
      <c r="F2751" s="2"/>
      <c r="G2751" s="59">
        <v>424</v>
      </c>
      <c r="H2751" s="71" t="str">
        <f t="shared" si="60"/>
        <v xml:space="preserve"> </v>
      </c>
      <c r="I2751" s="11">
        <v>82.547169811320998</v>
      </c>
      <c r="J2751" s="3">
        <v>69.103773584905994</v>
      </c>
      <c r="K2751" s="3">
        <v>25.707547169811001</v>
      </c>
      <c r="L2751" s="3">
        <v>35.849056603774002</v>
      </c>
      <c r="M2751" s="3">
        <v>25.471698113207999</v>
      </c>
      <c r="N2751" s="3">
        <v>9.1981132075469993</v>
      </c>
      <c r="O2751" s="3">
        <v>8.7264150943400001</v>
      </c>
      <c r="P2751" s="3">
        <v>40.094339622642003</v>
      </c>
      <c r="Q2751" s="3">
        <v>11.556603773585</v>
      </c>
      <c r="R2751" s="3">
        <v>26.415094339623</v>
      </c>
      <c r="S2751" s="3">
        <v>8.7264150943400001</v>
      </c>
      <c r="T2751" s="3">
        <v>12.264150943396</v>
      </c>
      <c r="U2751" s="3">
        <v>0.70754716981099997</v>
      </c>
      <c r="V2751" s="3">
        <v>1.6509433962260001</v>
      </c>
      <c r="W2751" s="8">
        <v>0.70754716981099997</v>
      </c>
    </row>
    <row r="2752" spans="3:23" ht="24" x14ac:dyDescent="0.2">
      <c r="C2752" s="92"/>
      <c r="D2752" s="87"/>
      <c r="E2752" s="1" t="s">
        <v>132</v>
      </c>
      <c r="F2752" s="2"/>
      <c r="G2752" s="59">
        <v>213</v>
      </c>
      <c r="H2752" s="71" t="str">
        <f t="shared" si="60"/>
        <v xml:space="preserve"> </v>
      </c>
      <c r="I2752" s="11">
        <v>74.178403755868999</v>
      </c>
      <c r="J2752" s="3">
        <v>67.136150234742004</v>
      </c>
      <c r="K2752" s="3">
        <v>30.046948356807999</v>
      </c>
      <c r="L2752" s="3">
        <v>35.211267605633999</v>
      </c>
      <c r="M2752" s="3">
        <v>28.638497652582</v>
      </c>
      <c r="N2752" s="3">
        <v>14.553990610329</v>
      </c>
      <c r="O2752" s="3">
        <v>11.737089201878</v>
      </c>
      <c r="P2752" s="3">
        <v>33.802816901408001</v>
      </c>
      <c r="Q2752" s="3">
        <v>8.9201877934270009</v>
      </c>
      <c r="R2752" s="3">
        <v>30.516431924883001</v>
      </c>
      <c r="S2752" s="3">
        <v>12.206572769953</v>
      </c>
      <c r="T2752" s="3">
        <v>17.370892018778999</v>
      </c>
      <c r="U2752" s="3">
        <v>2.347417840376</v>
      </c>
      <c r="V2752" s="3">
        <v>4.2253521126760001</v>
      </c>
      <c r="W2752" s="8">
        <v>0.46948356807500002</v>
      </c>
    </row>
    <row r="2753" spans="2:23" ht="24" x14ac:dyDescent="0.2">
      <c r="C2753" s="92"/>
      <c r="D2753" s="87"/>
      <c r="E2753" s="1" t="s">
        <v>133</v>
      </c>
      <c r="F2753" s="2"/>
      <c r="G2753" s="59">
        <v>214</v>
      </c>
      <c r="H2753" s="71" t="str">
        <f t="shared" si="60"/>
        <v xml:space="preserve"> </v>
      </c>
      <c r="I2753" s="11">
        <v>74.766355140187002</v>
      </c>
      <c r="J2753" s="3">
        <v>65.420560747663998</v>
      </c>
      <c r="K2753" s="3">
        <v>31.308411214953001</v>
      </c>
      <c r="L2753" s="3">
        <v>47.196261682242998</v>
      </c>
      <c r="M2753" s="3">
        <v>27.570093457944001</v>
      </c>
      <c r="N2753" s="3">
        <v>17.289719626168001</v>
      </c>
      <c r="O2753" s="3">
        <v>15.887850467290001</v>
      </c>
      <c r="P2753" s="3">
        <v>37.850467289720001</v>
      </c>
      <c r="Q2753" s="3">
        <v>10.747663551402001</v>
      </c>
      <c r="R2753" s="3">
        <v>27.570093457944001</v>
      </c>
      <c r="S2753" s="3">
        <v>11.214953271028</v>
      </c>
      <c r="T2753" s="3">
        <v>12.616822429907</v>
      </c>
      <c r="U2753" s="3">
        <v>0.93457943925200004</v>
      </c>
      <c r="V2753" s="3">
        <v>0.46728971962600002</v>
      </c>
      <c r="W2753" s="8">
        <v>0.93457943925200004</v>
      </c>
    </row>
    <row r="2754" spans="2:23" ht="24" x14ac:dyDescent="0.2">
      <c r="C2754" s="92"/>
      <c r="D2754" s="87"/>
      <c r="E2754" s="1" t="s">
        <v>134</v>
      </c>
      <c r="F2754" s="2"/>
      <c r="G2754" s="59">
        <v>15</v>
      </c>
      <c r="H2754" s="71" t="str">
        <f t="shared" si="60"/>
        <v>*</v>
      </c>
      <c r="I2754" s="11">
        <v>60</v>
      </c>
      <c r="J2754" s="3">
        <v>66.666666666666998</v>
      </c>
      <c r="K2754" s="3">
        <v>20</v>
      </c>
      <c r="L2754" s="3">
        <v>33.333333333333002</v>
      </c>
      <c r="M2754" s="3">
        <v>20</v>
      </c>
      <c r="N2754" s="3">
        <v>26.666666666666998</v>
      </c>
      <c r="O2754" s="3">
        <v>26.666666666666998</v>
      </c>
      <c r="P2754" s="3">
        <v>20</v>
      </c>
      <c r="Q2754" s="3">
        <v>6.666666666667</v>
      </c>
      <c r="R2754" s="3">
        <v>13.333333333333</v>
      </c>
      <c r="S2754" s="3">
        <v>6.666666666667</v>
      </c>
      <c r="T2754" s="3">
        <v>13.333333333333</v>
      </c>
      <c r="U2754" s="3">
        <v>6.666666666667</v>
      </c>
      <c r="V2754" s="3">
        <v>13.333333333333</v>
      </c>
      <c r="W2754" s="14">
        <v>0</v>
      </c>
    </row>
    <row r="2755" spans="2:23" ht="24" x14ac:dyDescent="0.2">
      <c r="C2755" s="92"/>
      <c r="D2755" s="87"/>
      <c r="E2755" s="1" t="s">
        <v>135</v>
      </c>
      <c r="F2755" s="2"/>
      <c r="G2755" s="59">
        <v>587</v>
      </c>
      <c r="H2755" s="71" t="str">
        <f t="shared" si="60"/>
        <v xml:space="preserve"> </v>
      </c>
      <c r="I2755" s="11">
        <v>74.787052810903006</v>
      </c>
      <c r="J2755" s="3">
        <v>64.054514480408997</v>
      </c>
      <c r="K2755" s="3">
        <v>22.316865417376</v>
      </c>
      <c r="L2755" s="3">
        <v>34.752981260646997</v>
      </c>
      <c r="M2755" s="3">
        <v>27.938671209540001</v>
      </c>
      <c r="N2755" s="3">
        <v>7.8364565587730004</v>
      </c>
      <c r="O2755" s="3">
        <v>10.051107325383001</v>
      </c>
      <c r="P2755" s="3">
        <v>34.923339011925002</v>
      </c>
      <c r="Q2755" s="3">
        <v>10.562180579215999</v>
      </c>
      <c r="R2755" s="3">
        <v>24.531516183986</v>
      </c>
      <c r="S2755" s="3">
        <v>9.7103918228280008</v>
      </c>
      <c r="T2755" s="3">
        <v>10.562180579215999</v>
      </c>
      <c r="U2755" s="3">
        <v>0.851788756388</v>
      </c>
      <c r="V2755" s="3">
        <v>4.0885860306639996</v>
      </c>
      <c r="W2755" s="8">
        <v>0.51107325383299995</v>
      </c>
    </row>
    <row r="2756" spans="2:23" x14ac:dyDescent="0.2">
      <c r="C2756" s="92"/>
      <c r="D2756" s="87"/>
      <c r="E2756" s="1" t="s">
        <v>136</v>
      </c>
      <c r="F2756" s="2"/>
      <c r="G2756" s="59">
        <v>63</v>
      </c>
      <c r="H2756" s="71" t="str">
        <f t="shared" si="60"/>
        <v xml:space="preserve"> </v>
      </c>
      <c r="I2756" s="11">
        <v>68.253968253967997</v>
      </c>
      <c r="J2756" s="3">
        <v>55.555555555555998</v>
      </c>
      <c r="K2756" s="3">
        <v>25.396825396825001</v>
      </c>
      <c r="L2756" s="3">
        <v>41.269841269841002</v>
      </c>
      <c r="M2756" s="3">
        <v>22.222222222222001</v>
      </c>
      <c r="N2756" s="3">
        <v>14.285714285714</v>
      </c>
      <c r="O2756" s="3">
        <v>14.285714285714</v>
      </c>
      <c r="P2756" s="3">
        <v>31.746031746031999</v>
      </c>
      <c r="Q2756" s="3">
        <v>19.047619047619001</v>
      </c>
      <c r="R2756" s="3">
        <v>38.095238095238003</v>
      </c>
      <c r="S2756" s="3">
        <v>12.698412698413</v>
      </c>
      <c r="T2756" s="3">
        <v>15.873015873016</v>
      </c>
      <c r="U2756" s="3">
        <v>9.5238095238099998</v>
      </c>
      <c r="V2756" s="3">
        <v>3.1746031746029999</v>
      </c>
      <c r="W2756" s="8">
        <v>3.1746031746029999</v>
      </c>
    </row>
    <row r="2757" spans="2:23" x14ac:dyDescent="0.2">
      <c r="C2757" s="92"/>
      <c r="D2757" s="87"/>
      <c r="E2757" s="1" t="s">
        <v>137</v>
      </c>
      <c r="F2757" s="2"/>
      <c r="G2757" s="59">
        <v>290</v>
      </c>
      <c r="H2757" s="71" t="str">
        <f t="shared" si="60"/>
        <v xml:space="preserve"> </v>
      </c>
      <c r="I2757" s="11">
        <v>52.758620689654997</v>
      </c>
      <c r="J2757" s="3">
        <v>44.482758620689999</v>
      </c>
      <c r="K2757" s="3">
        <v>20</v>
      </c>
      <c r="L2757" s="3">
        <v>28.620689655172001</v>
      </c>
      <c r="M2757" s="3">
        <v>12.068965517241001</v>
      </c>
      <c r="N2757" s="3">
        <v>4.4827586206900003</v>
      </c>
      <c r="O2757" s="3">
        <v>3.1034482758620001</v>
      </c>
      <c r="P2757" s="3">
        <v>18.965517241379001</v>
      </c>
      <c r="Q2757" s="3">
        <v>4.1379310344829996</v>
      </c>
      <c r="R2757" s="3">
        <v>8.6206896551720007</v>
      </c>
      <c r="S2757" s="3">
        <v>5.8620689655170004</v>
      </c>
      <c r="T2757" s="3">
        <v>6.8965517241379999</v>
      </c>
      <c r="U2757" s="3">
        <v>1.379310344828</v>
      </c>
      <c r="V2757" s="3">
        <v>13.793103448276</v>
      </c>
      <c r="W2757" s="8">
        <v>1.0344827586209999</v>
      </c>
    </row>
    <row r="2758" spans="2:23" x14ac:dyDescent="0.2">
      <c r="C2758" s="92"/>
      <c r="D2758" s="87"/>
      <c r="E2758" s="1" t="s">
        <v>22</v>
      </c>
      <c r="F2758" s="2"/>
      <c r="G2758" s="59">
        <v>42</v>
      </c>
      <c r="H2758" s="71" t="str">
        <f t="shared" si="60"/>
        <v>*</v>
      </c>
      <c r="I2758" s="11">
        <v>50</v>
      </c>
      <c r="J2758" s="3">
        <v>33.333333333333002</v>
      </c>
      <c r="K2758" s="3">
        <v>11.904761904761999</v>
      </c>
      <c r="L2758" s="3">
        <v>21.428571428571001</v>
      </c>
      <c r="M2758" s="3">
        <v>7.1428571428570002</v>
      </c>
      <c r="N2758" s="3">
        <v>7.1428571428570002</v>
      </c>
      <c r="O2758" s="3">
        <v>7.1428571428570002</v>
      </c>
      <c r="P2758" s="3">
        <v>14.285714285714</v>
      </c>
      <c r="Q2758" s="3">
        <v>4.7619047619049999</v>
      </c>
      <c r="R2758" s="3">
        <v>7.1428571428570002</v>
      </c>
      <c r="S2758" s="3">
        <v>2.3809523809519999</v>
      </c>
      <c r="T2758" s="3">
        <v>2.3809523809519999</v>
      </c>
      <c r="U2758" s="7">
        <v>0</v>
      </c>
      <c r="V2758" s="3">
        <v>11.904761904761999</v>
      </c>
      <c r="W2758" s="8">
        <v>14.285714285714</v>
      </c>
    </row>
    <row r="2759" spans="2:23" ht="24" x14ac:dyDescent="0.2">
      <c r="C2759" s="92"/>
      <c r="D2759" s="87"/>
      <c r="E2759" s="1" t="s">
        <v>138</v>
      </c>
      <c r="F2759" s="2"/>
      <c r="G2759" s="59">
        <v>246</v>
      </c>
      <c r="H2759" s="71" t="str">
        <f t="shared" si="60"/>
        <v xml:space="preserve"> </v>
      </c>
      <c r="I2759" s="11">
        <v>78.455284552845995</v>
      </c>
      <c r="J2759" s="3">
        <v>54.878048780488001</v>
      </c>
      <c r="K2759" s="3">
        <v>22.357723577236001</v>
      </c>
      <c r="L2759" s="3">
        <v>54.878048780488001</v>
      </c>
      <c r="M2759" s="3">
        <v>26.829268292683</v>
      </c>
      <c r="N2759" s="3">
        <v>14.227642276423</v>
      </c>
      <c r="O2759" s="3">
        <v>6.5040650406499996</v>
      </c>
      <c r="P2759" s="3">
        <v>35.365853658536999</v>
      </c>
      <c r="Q2759" s="3">
        <v>14.227642276423</v>
      </c>
      <c r="R2759" s="3">
        <v>22.764227642276001</v>
      </c>
      <c r="S2759" s="3">
        <v>6.9105691056909997</v>
      </c>
      <c r="T2759" s="3">
        <v>9.7560975609760003</v>
      </c>
      <c r="U2759" s="3">
        <v>1.219512195122</v>
      </c>
      <c r="V2759" s="3">
        <v>2.032520325203</v>
      </c>
      <c r="W2759" s="14">
        <v>0</v>
      </c>
    </row>
    <row r="2760" spans="2:23" ht="24" x14ac:dyDescent="0.2">
      <c r="C2760" s="92"/>
      <c r="D2760" s="87"/>
      <c r="E2760" s="1" t="s">
        <v>139</v>
      </c>
      <c r="F2760" s="2"/>
      <c r="G2760" s="59">
        <v>248</v>
      </c>
      <c r="H2760" s="71" t="str">
        <f t="shared" ref="H2760:H2762" si="61">IF(G2760&lt;49,"*"," ")</f>
        <v xml:space="preserve"> </v>
      </c>
      <c r="I2760" s="11">
        <v>82.661290322580996</v>
      </c>
      <c r="J2760" s="3">
        <v>69.758064516128997</v>
      </c>
      <c r="K2760" s="3">
        <v>20.161290322580999</v>
      </c>
      <c r="L2760" s="3">
        <v>29.435483870968</v>
      </c>
      <c r="M2760" s="3">
        <v>30.645161290322999</v>
      </c>
      <c r="N2760" s="3">
        <v>6.8548387096769998</v>
      </c>
      <c r="O2760" s="3">
        <v>8.0645161290320004</v>
      </c>
      <c r="P2760" s="3">
        <v>39.112903225806001</v>
      </c>
      <c r="Q2760" s="3">
        <v>10.080645161290001</v>
      </c>
      <c r="R2760" s="3">
        <v>23.387096774193999</v>
      </c>
      <c r="S2760" s="3">
        <v>10.080645161290001</v>
      </c>
      <c r="T2760" s="3">
        <v>10.483870967742</v>
      </c>
      <c r="U2760" s="3">
        <v>1.2096774193549999</v>
      </c>
      <c r="V2760" s="3">
        <v>2.0161290322580001</v>
      </c>
      <c r="W2760" s="14">
        <v>0</v>
      </c>
    </row>
    <row r="2761" spans="2:23" ht="24" x14ac:dyDescent="0.2">
      <c r="C2761" s="92"/>
      <c r="D2761" s="87"/>
      <c r="E2761" s="1" t="s">
        <v>140</v>
      </c>
      <c r="F2761" s="2"/>
      <c r="G2761" s="59">
        <v>1582</v>
      </c>
      <c r="H2761" s="71" t="str">
        <f t="shared" si="61"/>
        <v xml:space="preserve"> </v>
      </c>
      <c r="I2761" s="11">
        <v>74.652338811630997</v>
      </c>
      <c r="J2761" s="3">
        <v>64.601769911503993</v>
      </c>
      <c r="K2761" s="3">
        <v>21.744627054361999</v>
      </c>
      <c r="L2761" s="3">
        <v>33.944374209861003</v>
      </c>
      <c r="M2761" s="3">
        <v>26.042983565107001</v>
      </c>
      <c r="N2761" s="3">
        <v>8.2806573957020007</v>
      </c>
      <c r="O2761" s="3">
        <v>8.4702907711759998</v>
      </c>
      <c r="P2761" s="3">
        <v>33.438685208597001</v>
      </c>
      <c r="Q2761" s="3">
        <v>9.7345132743360008</v>
      </c>
      <c r="R2761" s="3">
        <v>19.785082174463</v>
      </c>
      <c r="S2761" s="3">
        <v>7.7749683944369998</v>
      </c>
      <c r="T2761" s="3">
        <v>8.6599241466500008</v>
      </c>
      <c r="U2761" s="3">
        <v>1.2642225031609999</v>
      </c>
      <c r="V2761" s="3">
        <v>4.1087231352720002</v>
      </c>
      <c r="W2761" s="8">
        <v>1.137800252845</v>
      </c>
    </row>
    <row r="2762" spans="2:23" ht="24" x14ac:dyDescent="0.2">
      <c r="C2762" s="93"/>
      <c r="D2762" s="88"/>
      <c r="E2762" s="27" t="s">
        <v>141</v>
      </c>
      <c r="F2762" s="30"/>
      <c r="G2762" s="60">
        <v>414</v>
      </c>
      <c r="H2762" s="72" t="str">
        <f t="shared" si="61"/>
        <v xml:space="preserve"> </v>
      </c>
      <c r="I2762" s="35">
        <v>73.913043478261002</v>
      </c>
      <c r="J2762" s="16">
        <v>65.942028985506994</v>
      </c>
      <c r="K2762" s="16">
        <v>29.468599033816002</v>
      </c>
      <c r="L2762" s="16">
        <v>40.096618357487998</v>
      </c>
      <c r="M2762" s="16">
        <v>27.053140096618002</v>
      </c>
      <c r="N2762" s="16">
        <v>14.734299516908001</v>
      </c>
      <c r="O2762" s="16">
        <v>13.04347826087</v>
      </c>
      <c r="P2762" s="16">
        <v>34.057971014492999</v>
      </c>
      <c r="Q2762" s="16">
        <v>9.1787439613529997</v>
      </c>
      <c r="R2762" s="16">
        <v>27.294685990337999</v>
      </c>
      <c r="S2762" s="16">
        <v>10.386473429952</v>
      </c>
      <c r="T2762" s="16">
        <v>13.526570048309001</v>
      </c>
      <c r="U2762" s="16">
        <v>1.449275362319</v>
      </c>
      <c r="V2762" s="16">
        <v>2.898550724638</v>
      </c>
      <c r="W2762" s="36">
        <v>0.72463768115899996</v>
      </c>
    </row>
    <row r="2763" spans="2:23" x14ac:dyDescent="0.2">
      <c r="G2763" s="61"/>
      <c r="H2763" s="73"/>
    </row>
    <row r="2764" spans="2:23" x14ac:dyDescent="0.2">
      <c r="B2764" s="22" t="str">
        <f xml:space="preserve"> HYPERLINK("#'目次'!B27", "[21]")</f>
        <v>[21]</v>
      </c>
      <c r="C2764" s="17" t="s">
        <v>303</v>
      </c>
      <c r="G2764" s="61"/>
      <c r="H2764" s="73"/>
    </row>
    <row r="2765" spans="2:23" x14ac:dyDescent="0.2">
      <c r="G2765" s="61"/>
      <c r="H2765" s="73"/>
    </row>
    <row r="2766" spans="2:23" x14ac:dyDescent="0.2">
      <c r="G2766" s="61"/>
      <c r="H2766" s="73"/>
    </row>
    <row r="2767" spans="2:23" x14ac:dyDescent="0.2">
      <c r="C2767" s="17" t="s">
        <v>12</v>
      </c>
      <c r="G2767" s="61"/>
      <c r="H2767" s="73"/>
    </row>
    <row r="2768" spans="2:23" ht="24" x14ac:dyDescent="0.2">
      <c r="C2768" s="82"/>
      <c r="D2768" s="83"/>
      <c r="E2768" s="83"/>
      <c r="F2768" s="83"/>
      <c r="G2768" s="55" t="s">
        <v>13</v>
      </c>
      <c r="H2768" s="68"/>
      <c r="I2768" s="20" t="s">
        <v>304</v>
      </c>
      <c r="J2768" s="10" t="s">
        <v>305</v>
      </c>
      <c r="K2768" s="10" t="s">
        <v>306</v>
      </c>
      <c r="L2768" s="23" t="s">
        <v>22</v>
      </c>
    </row>
    <row r="2769" spans="3:12" x14ac:dyDescent="0.2">
      <c r="C2769" s="84"/>
      <c r="D2769" s="85"/>
      <c r="E2769" s="85"/>
      <c r="F2769" s="85"/>
      <c r="G2769" s="56"/>
      <c r="H2769" s="69"/>
      <c r="I2769" s="24"/>
      <c r="J2769" s="9"/>
      <c r="K2769" s="9"/>
      <c r="L2769" s="21"/>
    </row>
    <row r="2770" spans="3:12" x14ac:dyDescent="0.2">
      <c r="C2770" s="28"/>
      <c r="D2770" s="29"/>
      <c r="E2770" s="32" t="s">
        <v>13</v>
      </c>
      <c r="F2770" s="31"/>
      <c r="G2770" s="57">
        <v>2435</v>
      </c>
      <c r="H2770" s="66" t="str">
        <f t="shared" ref="H2770:H2833" si="62">IF(G2770&lt;49,"*"," ")</f>
        <v xml:space="preserve"> </v>
      </c>
      <c r="I2770" s="15">
        <v>62.792607802874997</v>
      </c>
      <c r="J2770" s="15">
        <v>18.069815195072</v>
      </c>
      <c r="K2770" s="15">
        <v>17.084188911704</v>
      </c>
      <c r="L2770" s="34">
        <v>2.0533880903489998</v>
      </c>
    </row>
    <row r="2771" spans="3:12" x14ac:dyDescent="0.2">
      <c r="C2771" s="89" t="s">
        <v>16</v>
      </c>
      <c r="D2771" s="86" t="s">
        <v>17</v>
      </c>
      <c r="E2771" s="6" t="s">
        <v>18</v>
      </c>
      <c r="F2771" s="5"/>
      <c r="G2771" s="58">
        <v>344</v>
      </c>
      <c r="H2771" s="70" t="str">
        <f t="shared" si="62"/>
        <v xml:space="preserve"> </v>
      </c>
      <c r="I2771" s="12">
        <v>73.546511627906995</v>
      </c>
      <c r="J2771" s="4">
        <v>14.825581395348999</v>
      </c>
      <c r="K2771" s="4">
        <v>10.755813953488</v>
      </c>
      <c r="L2771" s="13">
        <v>0.87209302325600002</v>
      </c>
    </row>
    <row r="2772" spans="3:12" x14ac:dyDescent="0.2">
      <c r="C2772" s="90"/>
      <c r="D2772" s="87"/>
      <c r="E2772" s="1" t="s">
        <v>19</v>
      </c>
      <c r="F2772" s="2"/>
      <c r="G2772" s="59">
        <v>1502</v>
      </c>
      <c r="H2772" s="71" t="str">
        <f t="shared" si="62"/>
        <v xml:space="preserve"> </v>
      </c>
      <c r="I2772" s="11">
        <v>65.446071904128004</v>
      </c>
      <c r="J2772" s="3">
        <v>18.774966711051999</v>
      </c>
      <c r="K2772" s="3">
        <v>13.914780292943</v>
      </c>
      <c r="L2772" s="8">
        <v>1.8641810918770001</v>
      </c>
    </row>
    <row r="2773" spans="3:12" x14ac:dyDescent="0.2">
      <c r="C2773" s="90"/>
      <c r="D2773" s="87"/>
      <c r="E2773" s="1" t="s">
        <v>20</v>
      </c>
      <c r="F2773" s="2"/>
      <c r="G2773" s="59">
        <v>465</v>
      </c>
      <c r="H2773" s="71" t="str">
        <f t="shared" si="62"/>
        <v xml:space="preserve"> </v>
      </c>
      <c r="I2773" s="11">
        <v>54.408602150538002</v>
      </c>
      <c r="J2773" s="3">
        <v>17.419354838709999</v>
      </c>
      <c r="K2773" s="3">
        <v>25.376344086022002</v>
      </c>
      <c r="L2773" s="8">
        <v>2.795698924731</v>
      </c>
    </row>
    <row r="2774" spans="3:12" x14ac:dyDescent="0.2">
      <c r="C2774" s="90"/>
      <c r="D2774" s="87"/>
      <c r="E2774" s="1" t="s">
        <v>21</v>
      </c>
      <c r="F2774" s="2"/>
      <c r="G2774" s="59">
        <v>107</v>
      </c>
      <c r="H2774" s="71" t="str">
        <f t="shared" si="62"/>
        <v xml:space="preserve"> </v>
      </c>
      <c r="I2774" s="11">
        <v>31.775700934579</v>
      </c>
      <c r="J2774" s="3">
        <v>19.626168224299001</v>
      </c>
      <c r="K2774" s="3">
        <v>43.92523364486</v>
      </c>
      <c r="L2774" s="8">
        <v>4.6728971962620003</v>
      </c>
    </row>
    <row r="2775" spans="3:12" x14ac:dyDescent="0.2">
      <c r="C2775" s="90"/>
      <c r="D2775" s="87"/>
      <c r="E2775" s="1" t="s">
        <v>22</v>
      </c>
      <c r="F2775" s="2"/>
      <c r="G2775" s="59">
        <v>17</v>
      </c>
      <c r="H2775" s="71" t="str">
        <f t="shared" si="62"/>
        <v>*</v>
      </c>
      <c r="I2775" s="11">
        <v>35.294117647058997</v>
      </c>
      <c r="J2775" s="3">
        <v>29.411764705882</v>
      </c>
      <c r="K2775" s="3">
        <v>29.411764705882</v>
      </c>
      <c r="L2775" s="8">
        <v>5.8823529411760003</v>
      </c>
    </row>
    <row r="2776" spans="3:12" x14ac:dyDescent="0.2">
      <c r="C2776" s="91" t="s">
        <v>23</v>
      </c>
      <c r="D2776" s="86" t="s">
        <v>17</v>
      </c>
      <c r="E2776" s="6" t="s">
        <v>24</v>
      </c>
      <c r="F2776" s="5"/>
      <c r="G2776" s="58">
        <v>383</v>
      </c>
      <c r="H2776" s="70" t="str">
        <f t="shared" si="62"/>
        <v xml:space="preserve"> </v>
      </c>
      <c r="I2776" s="12">
        <v>64.751958224543003</v>
      </c>
      <c r="J2776" s="4">
        <v>16.710182767624001</v>
      </c>
      <c r="K2776" s="4">
        <v>16.971279373367999</v>
      </c>
      <c r="L2776" s="13">
        <v>1.566579634465</v>
      </c>
    </row>
    <row r="2777" spans="3:12" x14ac:dyDescent="0.2">
      <c r="C2777" s="90"/>
      <c r="D2777" s="87"/>
      <c r="E2777" s="1" t="s">
        <v>25</v>
      </c>
      <c r="F2777" s="2"/>
      <c r="G2777" s="59">
        <v>333</v>
      </c>
      <c r="H2777" s="71" t="str">
        <f t="shared" si="62"/>
        <v xml:space="preserve"> </v>
      </c>
      <c r="I2777" s="11">
        <v>70.270270270270004</v>
      </c>
      <c r="J2777" s="3">
        <v>16.516516516517001</v>
      </c>
      <c r="K2777" s="3">
        <v>12.612612612613001</v>
      </c>
      <c r="L2777" s="8">
        <v>0.60060060060099996</v>
      </c>
    </row>
    <row r="2778" spans="3:12" ht="24" x14ac:dyDescent="0.2">
      <c r="C2778" s="90"/>
      <c r="D2778" s="87"/>
      <c r="E2778" s="1" t="s">
        <v>26</v>
      </c>
      <c r="F2778" s="2"/>
      <c r="G2778" s="59">
        <v>464</v>
      </c>
      <c r="H2778" s="71" t="str">
        <f t="shared" si="62"/>
        <v xml:space="preserve"> </v>
      </c>
      <c r="I2778" s="11">
        <v>64.655172413792997</v>
      </c>
      <c r="J2778" s="3">
        <v>20.043103448276</v>
      </c>
      <c r="K2778" s="3">
        <v>12.931034482758999</v>
      </c>
      <c r="L2778" s="8">
        <v>2.3706896551719998</v>
      </c>
    </row>
    <row r="2779" spans="3:12" ht="24" x14ac:dyDescent="0.2">
      <c r="C2779" s="90"/>
      <c r="D2779" s="87"/>
      <c r="E2779" s="1" t="s">
        <v>27</v>
      </c>
      <c r="F2779" s="2"/>
      <c r="G2779" s="59">
        <v>163</v>
      </c>
      <c r="H2779" s="71" t="str">
        <f t="shared" si="62"/>
        <v xml:space="preserve"> </v>
      </c>
      <c r="I2779" s="11">
        <v>63.190184049080003</v>
      </c>
      <c r="J2779" s="3">
        <v>17.791411042945001</v>
      </c>
      <c r="K2779" s="3">
        <v>17.177914110429001</v>
      </c>
      <c r="L2779" s="8">
        <v>1.8404907975460001</v>
      </c>
    </row>
    <row r="2780" spans="3:12" x14ac:dyDescent="0.2">
      <c r="C2780" s="90"/>
      <c r="D2780" s="87"/>
      <c r="E2780" s="1" t="s">
        <v>28</v>
      </c>
      <c r="F2780" s="2"/>
      <c r="G2780" s="59">
        <v>161</v>
      </c>
      <c r="H2780" s="71" t="str">
        <f t="shared" si="62"/>
        <v xml:space="preserve"> </v>
      </c>
      <c r="I2780" s="11">
        <v>63.354037267080997</v>
      </c>
      <c r="J2780" s="3">
        <v>16.770186335403999</v>
      </c>
      <c r="K2780" s="3">
        <v>18.012422360247999</v>
      </c>
      <c r="L2780" s="8">
        <v>1.8633540372670001</v>
      </c>
    </row>
    <row r="2781" spans="3:12" x14ac:dyDescent="0.2">
      <c r="C2781" s="90"/>
      <c r="D2781" s="87"/>
      <c r="E2781" s="1" t="s">
        <v>29</v>
      </c>
      <c r="F2781" s="2"/>
      <c r="G2781" s="59">
        <v>1174</v>
      </c>
      <c r="H2781" s="71" t="str">
        <f t="shared" si="62"/>
        <v xml:space="preserve"> </v>
      </c>
      <c r="I2781" s="11">
        <v>63.202725724019999</v>
      </c>
      <c r="J2781" s="3">
        <v>18.568994889267</v>
      </c>
      <c r="K2781" s="3">
        <v>16.098807495740999</v>
      </c>
      <c r="L2781" s="8">
        <v>2.1294718909710002</v>
      </c>
    </row>
    <row r="2782" spans="3:12" x14ac:dyDescent="0.2">
      <c r="C2782" s="90"/>
      <c r="D2782" s="87"/>
      <c r="E2782" s="1" t="s">
        <v>30</v>
      </c>
      <c r="F2782" s="2"/>
      <c r="G2782" s="59">
        <v>1349</v>
      </c>
      <c r="H2782" s="71" t="str">
        <f t="shared" si="62"/>
        <v xml:space="preserve"> </v>
      </c>
      <c r="I2782" s="11">
        <v>64.862861378798996</v>
      </c>
      <c r="J2782" s="3">
        <v>18.680504077094</v>
      </c>
      <c r="K2782" s="3">
        <v>15.196441808747</v>
      </c>
      <c r="L2782" s="8">
        <v>1.26019273536</v>
      </c>
    </row>
    <row r="2783" spans="3:12" x14ac:dyDescent="0.2">
      <c r="C2783" s="90"/>
      <c r="D2783" s="87"/>
      <c r="E2783" s="1" t="s">
        <v>31</v>
      </c>
      <c r="F2783" s="2"/>
      <c r="G2783" s="59">
        <v>2034</v>
      </c>
      <c r="H2783" s="71" t="str">
        <f t="shared" si="62"/>
        <v xml:space="preserve"> </v>
      </c>
      <c r="I2783" s="11">
        <v>63.962635201573001</v>
      </c>
      <c r="J2783" s="3">
        <v>18.239921337266001</v>
      </c>
      <c r="K2783" s="3">
        <v>15.929203539823</v>
      </c>
      <c r="L2783" s="8">
        <v>1.868239921337</v>
      </c>
    </row>
    <row r="2784" spans="3:12" x14ac:dyDescent="0.2">
      <c r="C2784" s="90"/>
      <c r="D2784" s="87"/>
      <c r="E2784" s="1" t="s">
        <v>32</v>
      </c>
      <c r="F2784" s="2"/>
      <c r="G2784" s="59">
        <v>68</v>
      </c>
      <c r="H2784" s="71" t="str">
        <f t="shared" si="62"/>
        <v xml:space="preserve"> </v>
      </c>
      <c r="I2784" s="11">
        <v>48.529411764705998</v>
      </c>
      <c r="J2784" s="3">
        <v>11.764705882353001</v>
      </c>
      <c r="K2784" s="3">
        <v>39.705882352941003</v>
      </c>
      <c r="L2784" s="14">
        <v>0</v>
      </c>
    </row>
    <row r="2785" spans="3:12" x14ac:dyDescent="0.2">
      <c r="C2785" s="90"/>
      <c r="D2785" s="87"/>
      <c r="E2785" s="1" t="s">
        <v>22</v>
      </c>
      <c r="F2785" s="2"/>
      <c r="G2785" s="59">
        <v>17</v>
      </c>
      <c r="H2785" s="71" t="str">
        <f t="shared" si="62"/>
        <v>*</v>
      </c>
      <c r="I2785" s="11">
        <v>29.411764705882</v>
      </c>
      <c r="J2785" s="3">
        <v>23.529411764706001</v>
      </c>
      <c r="K2785" s="3">
        <v>47.058823529412003</v>
      </c>
      <c r="L2785" s="14">
        <v>0</v>
      </c>
    </row>
    <row r="2786" spans="3:12" x14ac:dyDescent="0.2">
      <c r="C2786" s="91" t="s">
        <v>33</v>
      </c>
      <c r="D2786" s="86" t="s">
        <v>17</v>
      </c>
      <c r="E2786" s="6" t="s">
        <v>34</v>
      </c>
      <c r="F2786" s="5"/>
      <c r="G2786" s="58">
        <v>120</v>
      </c>
      <c r="H2786" s="70" t="str">
        <f t="shared" si="62"/>
        <v xml:space="preserve"> </v>
      </c>
      <c r="I2786" s="12">
        <v>66.666666666666998</v>
      </c>
      <c r="J2786" s="4">
        <v>15</v>
      </c>
      <c r="K2786" s="4">
        <v>18.333333333333002</v>
      </c>
      <c r="L2786" s="33">
        <v>0</v>
      </c>
    </row>
    <row r="2787" spans="3:12" x14ac:dyDescent="0.2">
      <c r="C2787" s="90"/>
      <c r="D2787" s="87"/>
      <c r="E2787" s="1" t="s">
        <v>35</v>
      </c>
      <c r="F2787" s="2"/>
      <c r="G2787" s="59">
        <v>932</v>
      </c>
      <c r="H2787" s="71" t="str">
        <f t="shared" si="62"/>
        <v xml:space="preserve"> </v>
      </c>
      <c r="I2787" s="11">
        <v>66.416309012875999</v>
      </c>
      <c r="J2787" s="3">
        <v>18.991416309013001</v>
      </c>
      <c r="K2787" s="3">
        <v>12.339055793990999</v>
      </c>
      <c r="L2787" s="8">
        <v>2.2532188841199998</v>
      </c>
    </row>
    <row r="2788" spans="3:12" x14ac:dyDescent="0.2">
      <c r="C2788" s="90"/>
      <c r="D2788" s="87"/>
      <c r="E2788" s="1" t="s">
        <v>36</v>
      </c>
      <c r="F2788" s="2"/>
      <c r="G2788" s="59">
        <v>854</v>
      </c>
      <c r="H2788" s="71" t="str">
        <f t="shared" si="62"/>
        <v xml:space="preserve"> </v>
      </c>
      <c r="I2788" s="11">
        <v>62.997658079624998</v>
      </c>
      <c r="J2788" s="3">
        <v>18.266978922717001</v>
      </c>
      <c r="K2788" s="3">
        <v>17.213114754098001</v>
      </c>
      <c r="L2788" s="8">
        <v>1.52224824356</v>
      </c>
    </row>
    <row r="2789" spans="3:12" ht="24" x14ac:dyDescent="0.2">
      <c r="C2789" s="90"/>
      <c r="D2789" s="87"/>
      <c r="E2789" s="1" t="s">
        <v>37</v>
      </c>
      <c r="F2789" s="2"/>
      <c r="G2789" s="59">
        <v>356</v>
      </c>
      <c r="H2789" s="71" t="str">
        <f t="shared" si="62"/>
        <v xml:space="preserve"> </v>
      </c>
      <c r="I2789" s="11">
        <v>58.707865168539001</v>
      </c>
      <c r="J2789" s="3">
        <v>17.134831460674</v>
      </c>
      <c r="K2789" s="3">
        <v>21.910112359551</v>
      </c>
      <c r="L2789" s="8">
        <v>2.2471910112360001</v>
      </c>
    </row>
    <row r="2790" spans="3:12" x14ac:dyDescent="0.2">
      <c r="C2790" s="90"/>
      <c r="D2790" s="87"/>
      <c r="E2790" s="1" t="s">
        <v>38</v>
      </c>
      <c r="F2790" s="2"/>
      <c r="G2790" s="59">
        <v>157</v>
      </c>
      <c r="H2790" s="71" t="str">
        <f t="shared" si="62"/>
        <v xml:space="preserve"> </v>
      </c>
      <c r="I2790" s="11">
        <v>49.044585987261001</v>
      </c>
      <c r="J2790" s="3">
        <v>15.286624203822001</v>
      </c>
      <c r="K2790" s="3">
        <v>31.210191082803</v>
      </c>
      <c r="L2790" s="8">
        <v>4.4585987261150004</v>
      </c>
    </row>
    <row r="2791" spans="3:12" x14ac:dyDescent="0.2">
      <c r="C2791" s="90"/>
      <c r="D2791" s="87"/>
      <c r="E2791" s="1" t="s">
        <v>22</v>
      </c>
      <c r="F2791" s="2"/>
      <c r="G2791" s="59">
        <v>16</v>
      </c>
      <c r="H2791" s="71" t="str">
        <f t="shared" si="62"/>
        <v>*</v>
      </c>
      <c r="I2791" s="11">
        <v>37.5</v>
      </c>
      <c r="J2791" s="3">
        <v>25</v>
      </c>
      <c r="K2791" s="3">
        <v>31.25</v>
      </c>
      <c r="L2791" s="8">
        <v>6.25</v>
      </c>
    </row>
    <row r="2792" spans="3:12" x14ac:dyDescent="0.2">
      <c r="C2792" s="91" t="s">
        <v>39</v>
      </c>
      <c r="D2792" s="86" t="s">
        <v>17</v>
      </c>
      <c r="E2792" s="6" t="s">
        <v>40</v>
      </c>
      <c r="F2792" s="5"/>
      <c r="G2792" s="58">
        <v>350</v>
      </c>
      <c r="H2792" s="70" t="str">
        <f t="shared" si="62"/>
        <v xml:space="preserve"> </v>
      </c>
      <c r="I2792" s="12">
        <v>70.285714285713993</v>
      </c>
      <c r="J2792" s="4">
        <v>17.714285714286</v>
      </c>
      <c r="K2792" s="4">
        <v>10.571428571428999</v>
      </c>
      <c r="L2792" s="13">
        <v>1.4285714285710001</v>
      </c>
    </row>
    <row r="2793" spans="3:12" ht="24" x14ac:dyDescent="0.2">
      <c r="C2793" s="90"/>
      <c r="D2793" s="87"/>
      <c r="E2793" s="1" t="s">
        <v>41</v>
      </c>
      <c r="F2793" s="2"/>
      <c r="G2793" s="59">
        <v>1147</v>
      </c>
      <c r="H2793" s="71" t="str">
        <f t="shared" si="62"/>
        <v xml:space="preserve"> </v>
      </c>
      <c r="I2793" s="11">
        <v>67.480383609415995</v>
      </c>
      <c r="J2793" s="3">
        <v>19.093286835221999</v>
      </c>
      <c r="K2793" s="3">
        <v>11.76983435048</v>
      </c>
      <c r="L2793" s="8">
        <v>1.6564952048820001</v>
      </c>
    </row>
    <row r="2794" spans="3:12" x14ac:dyDescent="0.2">
      <c r="C2794" s="90"/>
      <c r="D2794" s="87"/>
      <c r="E2794" s="1" t="s">
        <v>42</v>
      </c>
      <c r="F2794" s="2"/>
      <c r="G2794" s="59">
        <v>816</v>
      </c>
      <c r="H2794" s="71" t="str">
        <f t="shared" si="62"/>
        <v xml:space="preserve"> </v>
      </c>
      <c r="I2794" s="11">
        <v>56.495098039216003</v>
      </c>
      <c r="J2794" s="3">
        <v>17.156862745098</v>
      </c>
      <c r="K2794" s="3">
        <v>24.019607843136999</v>
      </c>
      <c r="L2794" s="8">
        <v>2.3284313725489998</v>
      </c>
    </row>
    <row r="2795" spans="3:12" x14ac:dyDescent="0.2">
      <c r="C2795" s="90"/>
      <c r="D2795" s="87"/>
      <c r="E2795" s="1" t="s">
        <v>43</v>
      </c>
      <c r="F2795" s="2"/>
      <c r="G2795" s="59">
        <v>78</v>
      </c>
      <c r="H2795" s="71" t="str">
        <f t="shared" si="62"/>
        <v xml:space="preserve"> </v>
      </c>
      <c r="I2795" s="11">
        <v>37.179487179486998</v>
      </c>
      <c r="J2795" s="3">
        <v>14.102564102563999</v>
      </c>
      <c r="K2795" s="3">
        <v>43.589743589744003</v>
      </c>
      <c r="L2795" s="8">
        <v>5.1282051282049999</v>
      </c>
    </row>
    <row r="2796" spans="3:12" x14ac:dyDescent="0.2">
      <c r="C2796" s="90"/>
      <c r="D2796" s="87"/>
      <c r="E2796" s="1" t="s">
        <v>22</v>
      </c>
      <c r="F2796" s="2"/>
      <c r="G2796" s="59">
        <v>44</v>
      </c>
      <c r="H2796" s="71" t="str">
        <f t="shared" si="62"/>
        <v>*</v>
      </c>
      <c r="I2796" s="11">
        <v>43.181818181818002</v>
      </c>
      <c r="J2796" s="3">
        <v>18.181818181817999</v>
      </c>
      <c r="K2796" s="3">
        <v>31.818181818182001</v>
      </c>
      <c r="L2796" s="8">
        <v>6.8181818181820004</v>
      </c>
    </row>
    <row r="2797" spans="3:12" x14ac:dyDescent="0.2">
      <c r="C2797" s="91" t="s">
        <v>44</v>
      </c>
      <c r="D2797" s="86" t="s">
        <v>17</v>
      </c>
      <c r="E2797" s="6" t="s">
        <v>45</v>
      </c>
      <c r="F2797" s="5"/>
      <c r="G2797" s="58">
        <v>1358</v>
      </c>
      <c r="H2797" s="70" t="str">
        <f t="shared" si="62"/>
        <v xml:space="preserve"> </v>
      </c>
      <c r="I2797" s="12">
        <v>72.754050073637998</v>
      </c>
      <c r="J2797" s="4">
        <v>18.114874815905999</v>
      </c>
      <c r="K2797" s="4">
        <v>7.4374079528720003</v>
      </c>
      <c r="L2797" s="13">
        <v>1.693667157585</v>
      </c>
    </row>
    <row r="2798" spans="3:12" x14ac:dyDescent="0.2">
      <c r="C2798" s="90"/>
      <c r="D2798" s="87"/>
      <c r="E2798" s="1" t="s">
        <v>46</v>
      </c>
      <c r="F2798" s="2"/>
      <c r="G2798" s="59">
        <v>735</v>
      </c>
      <c r="H2798" s="71" t="str">
        <f t="shared" si="62"/>
        <v xml:space="preserve"> </v>
      </c>
      <c r="I2798" s="11">
        <v>57.959183673468999</v>
      </c>
      <c r="J2798" s="3">
        <v>19.183673469388001</v>
      </c>
      <c r="K2798" s="3">
        <v>19.591836734693999</v>
      </c>
      <c r="L2798" s="8">
        <v>3.2653061224490001</v>
      </c>
    </row>
    <row r="2799" spans="3:12" x14ac:dyDescent="0.2">
      <c r="C2799" s="90"/>
      <c r="D2799" s="87"/>
      <c r="E2799" s="1" t="s">
        <v>47</v>
      </c>
      <c r="F2799" s="2"/>
      <c r="G2799" s="59">
        <v>177</v>
      </c>
      <c r="H2799" s="71" t="str">
        <f t="shared" si="62"/>
        <v xml:space="preserve"> </v>
      </c>
      <c r="I2799" s="11">
        <v>42.937853107344999</v>
      </c>
      <c r="J2799" s="3">
        <v>18.644067796609999</v>
      </c>
      <c r="K2799" s="3">
        <v>37.853107344633003</v>
      </c>
      <c r="L2799" s="8">
        <v>0.56497175141199996</v>
      </c>
    </row>
    <row r="2800" spans="3:12" x14ac:dyDescent="0.2">
      <c r="C2800" s="90"/>
      <c r="D2800" s="87"/>
      <c r="E2800" s="1" t="s">
        <v>48</v>
      </c>
      <c r="F2800" s="2"/>
      <c r="G2800" s="59">
        <v>128</v>
      </c>
      <c r="H2800" s="71" t="str">
        <f t="shared" si="62"/>
        <v xml:space="preserve"> </v>
      </c>
      <c r="I2800" s="11">
        <v>18.75</v>
      </c>
      <c r="J2800" s="3">
        <v>9.375</v>
      </c>
      <c r="K2800" s="3">
        <v>70.3125</v>
      </c>
      <c r="L2800" s="8">
        <v>1.5625</v>
      </c>
    </row>
    <row r="2801" spans="3:12" x14ac:dyDescent="0.2">
      <c r="C2801" s="90"/>
      <c r="D2801" s="87"/>
      <c r="E2801" s="1" t="s">
        <v>22</v>
      </c>
      <c r="F2801" s="2"/>
      <c r="G2801" s="59">
        <v>37</v>
      </c>
      <c r="H2801" s="71" t="str">
        <f t="shared" si="62"/>
        <v>*</v>
      </c>
      <c r="I2801" s="11">
        <v>40.540540540541002</v>
      </c>
      <c r="J2801" s="3">
        <v>21.621621621622001</v>
      </c>
      <c r="K2801" s="3">
        <v>37.837837837838002</v>
      </c>
      <c r="L2801" s="14">
        <v>0</v>
      </c>
    </row>
    <row r="2802" spans="3:12" ht="24" x14ac:dyDescent="0.2">
      <c r="C2802" s="91" t="s">
        <v>49</v>
      </c>
      <c r="D2802" s="86" t="s">
        <v>17</v>
      </c>
      <c r="E2802" s="6" t="s">
        <v>50</v>
      </c>
      <c r="F2802" s="5"/>
      <c r="G2802" s="58">
        <v>141</v>
      </c>
      <c r="H2802" s="70" t="str">
        <f t="shared" si="62"/>
        <v xml:space="preserve"> </v>
      </c>
      <c r="I2802" s="12">
        <v>68.085106382979006</v>
      </c>
      <c r="J2802" s="4">
        <v>17.730496453901001</v>
      </c>
      <c r="K2802" s="4">
        <v>12.765957446809001</v>
      </c>
      <c r="L2802" s="13">
        <v>1.4184397163119999</v>
      </c>
    </row>
    <row r="2803" spans="3:12" ht="36" x14ac:dyDescent="0.2">
      <c r="C2803" s="90"/>
      <c r="D2803" s="87"/>
      <c r="E2803" s="1" t="s">
        <v>51</v>
      </c>
      <c r="F2803" s="2"/>
      <c r="G2803" s="59">
        <v>349</v>
      </c>
      <c r="H2803" s="71" t="str">
        <f t="shared" si="62"/>
        <v xml:space="preserve"> </v>
      </c>
      <c r="I2803" s="11">
        <v>80.802292263609999</v>
      </c>
      <c r="J2803" s="3">
        <v>15.186246418337999</v>
      </c>
      <c r="K2803" s="3">
        <v>4.0114613180519996</v>
      </c>
      <c r="L2803" s="14">
        <v>0</v>
      </c>
    </row>
    <row r="2804" spans="3:12" ht="48" x14ac:dyDescent="0.2">
      <c r="C2804" s="90"/>
      <c r="D2804" s="87"/>
      <c r="E2804" s="1" t="s">
        <v>52</v>
      </c>
      <c r="F2804" s="2"/>
      <c r="G2804" s="59">
        <v>1860</v>
      </c>
      <c r="H2804" s="71" t="str">
        <f t="shared" si="62"/>
        <v xml:space="preserve"> </v>
      </c>
      <c r="I2804" s="11">
        <v>68.118279569891996</v>
      </c>
      <c r="J2804" s="3">
        <v>18.172043010753001</v>
      </c>
      <c r="K2804" s="3">
        <v>12.258064516129</v>
      </c>
      <c r="L2804" s="8">
        <v>1.4516129032259999</v>
      </c>
    </row>
    <row r="2805" spans="3:12" ht="24" x14ac:dyDescent="0.2">
      <c r="C2805" s="90"/>
      <c r="D2805" s="87"/>
      <c r="E2805" s="1" t="s">
        <v>53</v>
      </c>
      <c r="F2805" s="2"/>
      <c r="G2805" s="59">
        <v>719</v>
      </c>
      <c r="H2805" s="71" t="str">
        <f t="shared" si="62"/>
        <v xml:space="preserve"> </v>
      </c>
      <c r="I2805" s="11">
        <v>78.859527121000994</v>
      </c>
      <c r="J2805" s="3">
        <v>16.133518776077999</v>
      </c>
      <c r="K2805" s="3">
        <v>4.728789986092</v>
      </c>
      <c r="L2805" s="8">
        <v>0.278164116829</v>
      </c>
    </row>
    <row r="2806" spans="3:12" ht="48" x14ac:dyDescent="0.2">
      <c r="C2806" s="90"/>
      <c r="D2806" s="87"/>
      <c r="E2806" s="1" t="s">
        <v>54</v>
      </c>
      <c r="F2806" s="2"/>
      <c r="G2806" s="59">
        <v>404</v>
      </c>
      <c r="H2806" s="71" t="str">
        <f t="shared" si="62"/>
        <v xml:space="preserve"> </v>
      </c>
      <c r="I2806" s="11">
        <v>78.465346534652994</v>
      </c>
      <c r="J2806" s="3">
        <v>15.09900990099</v>
      </c>
      <c r="K2806" s="3">
        <v>6.4356435643559999</v>
      </c>
      <c r="L2806" s="14">
        <v>0</v>
      </c>
    </row>
    <row r="2807" spans="3:12" ht="36" x14ac:dyDescent="0.2">
      <c r="C2807" s="90"/>
      <c r="D2807" s="87"/>
      <c r="E2807" s="1" t="s">
        <v>55</v>
      </c>
      <c r="F2807" s="2"/>
      <c r="G2807" s="59">
        <v>41</v>
      </c>
      <c r="H2807" s="71" t="str">
        <f t="shared" si="62"/>
        <v>*</v>
      </c>
      <c r="I2807" s="11">
        <v>82.926829268293005</v>
      </c>
      <c r="J2807" s="3">
        <v>14.634146341463</v>
      </c>
      <c r="K2807" s="3">
        <v>2.4390243902440001</v>
      </c>
      <c r="L2807" s="14">
        <v>0</v>
      </c>
    </row>
    <row r="2808" spans="3:12" ht="36" x14ac:dyDescent="0.2">
      <c r="C2808" s="90"/>
      <c r="D2808" s="87"/>
      <c r="E2808" s="1" t="s">
        <v>56</v>
      </c>
      <c r="F2808" s="2"/>
      <c r="G2808" s="59">
        <v>168</v>
      </c>
      <c r="H2808" s="71" t="str">
        <f t="shared" si="62"/>
        <v xml:space="preserve"> </v>
      </c>
      <c r="I2808" s="11">
        <v>80.357142857143003</v>
      </c>
      <c r="J2808" s="3">
        <v>14.285714285714</v>
      </c>
      <c r="K2808" s="3">
        <v>4.7619047619049999</v>
      </c>
      <c r="L2808" s="8">
        <v>0.59523809523799998</v>
      </c>
    </row>
    <row r="2809" spans="3:12" ht="36" x14ac:dyDescent="0.2">
      <c r="C2809" s="90"/>
      <c r="D2809" s="87"/>
      <c r="E2809" s="1" t="s">
        <v>57</v>
      </c>
      <c r="F2809" s="2"/>
      <c r="G2809" s="59">
        <v>146</v>
      </c>
      <c r="H2809" s="71" t="str">
        <f t="shared" si="62"/>
        <v xml:space="preserve"> </v>
      </c>
      <c r="I2809" s="11">
        <v>87.671232876711997</v>
      </c>
      <c r="J2809" s="3">
        <v>10.958904109589</v>
      </c>
      <c r="K2809" s="3">
        <v>1.369863013699</v>
      </c>
      <c r="L2809" s="14">
        <v>0</v>
      </c>
    </row>
    <row r="2810" spans="3:12" x14ac:dyDescent="0.2">
      <c r="C2810" s="90"/>
      <c r="D2810" s="87"/>
      <c r="E2810" s="1" t="s">
        <v>58</v>
      </c>
      <c r="F2810" s="2"/>
      <c r="G2810" s="59">
        <v>364</v>
      </c>
      <c r="H2810" s="71" t="str">
        <f t="shared" si="62"/>
        <v xml:space="preserve"> </v>
      </c>
      <c r="I2810" s="11">
        <v>40.384615384615003</v>
      </c>
      <c r="J2810" s="3">
        <v>16.758241758242001</v>
      </c>
      <c r="K2810" s="3">
        <v>38.461538461537998</v>
      </c>
      <c r="L2810" s="8">
        <v>4.3956043956039998</v>
      </c>
    </row>
    <row r="2811" spans="3:12" x14ac:dyDescent="0.2">
      <c r="C2811" s="90"/>
      <c r="D2811" s="87"/>
      <c r="E2811" s="1" t="s">
        <v>22</v>
      </c>
      <c r="F2811" s="2"/>
      <c r="G2811" s="59">
        <v>134</v>
      </c>
      <c r="H2811" s="71" t="str">
        <f t="shared" si="62"/>
        <v xml:space="preserve"> </v>
      </c>
      <c r="I2811" s="11">
        <v>44.776119402985003</v>
      </c>
      <c r="J2811" s="3">
        <v>17.910447761194</v>
      </c>
      <c r="K2811" s="3">
        <v>32.835820895521998</v>
      </c>
      <c r="L2811" s="8">
        <v>4.477611940299</v>
      </c>
    </row>
    <row r="2812" spans="3:12" ht="24" x14ac:dyDescent="0.2">
      <c r="C2812" s="90"/>
      <c r="D2812" s="87"/>
      <c r="E2812" s="1" t="s">
        <v>59</v>
      </c>
      <c r="F2812" s="2"/>
      <c r="G2812" s="59">
        <v>1920</v>
      </c>
      <c r="H2812" s="71" t="str">
        <f t="shared" si="62"/>
        <v xml:space="preserve"> </v>
      </c>
      <c r="I2812" s="11">
        <v>68.333333333333002</v>
      </c>
      <c r="J2812" s="3">
        <v>18.229166666666998</v>
      </c>
      <c r="K2812" s="3">
        <v>11.979166666667</v>
      </c>
      <c r="L2812" s="8">
        <v>1.458333333333</v>
      </c>
    </row>
    <row r="2813" spans="3:12" ht="24" x14ac:dyDescent="0.2">
      <c r="C2813" s="90"/>
      <c r="D2813" s="87"/>
      <c r="E2813" s="1" t="s">
        <v>60</v>
      </c>
      <c r="F2813" s="2"/>
      <c r="G2813" s="59">
        <v>479</v>
      </c>
      <c r="H2813" s="71" t="str">
        <f t="shared" si="62"/>
        <v xml:space="preserve"> </v>
      </c>
      <c r="I2813" s="11">
        <v>77.453027139875005</v>
      </c>
      <c r="J2813" s="3">
        <v>16.075156576200001</v>
      </c>
      <c r="K2813" s="3">
        <v>6.2630480167010001</v>
      </c>
      <c r="L2813" s="8">
        <v>0.20876826722299999</v>
      </c>
    </row>
    <row r="2814" spans="3:12" ht="24" x14ac:dyDescent="0.2">
      <c r="C2814" s="91" t="s">
        <v>61</v>
      </c>
      <c r="D2814" s="86" t="s">
        <v>17</v>
      </c>
      <c r="E2814" s="6" t="s">
        <v>62</v>
      </c>
      <c r="F2814" s="5"/>
      <c r="G2814" s="58">
        <v>354</v>
      </c>
      <c r="H2814" s="70" t="str">
        <f t="shared" si="62"/>
        <v xml:space="preserve"> </v>
      </c>
      <c r="I2814" s="12">
        <v>67.231638418079001</v>
      </c>
      <c r="J2814" s="4">
        <v>16.949152542373</v>
      </c>
      <c r="K2814" s="4">
        <v>15.254237288136</v>
      </c>
      <c r="L2814" s="13">
        <v>0.56497175141199996</v>
      </c>
    </row>
    <row r="2815" spans="3:12" ht="24" x14ac:dyDescent="0.2">
      <c r="C2815" s="90"/>
      <c r="D2815" s="87"/>
      <c r="E2815" s="1" t="s">
        <v>63</v>
      </c>
      <c r="F2815" s="2"/>
      <c r="G2815" s="59">
        <v>645</v>
      </c>
      <c r="H2815" s="71" t="str">
        <f t="shared" si="62"/>
        <v xml:space="preserve"> </v>
      </c>
      <c r="I2815" s="11">
        <v>71.317829457363999</v>
      </c>
      <c r="J2815" s="3">
        <v>15.503875968992</v>
      </c>
      <c r="K2815" s="3">
        <v>11.782945736434</v>
      </c>
      <c r="L2815" s="8">
        <v>1.3953488372089999</v>
      </c>
    </row>
    <row r="2816" spans="3:12" ht="36" x14ac:dyDescent="0.2">
      <c r="C2816" s="90"/>
      <c r="D2816" s="87"/>
      <c r="E2816" s="1" t="s">
        <v>64</v>
      </c>
      <c r="F2816" s="2"/>
      <c r="G2816" s="59">
        <v>166</v>
      </c>
      <c r="H2816" s="71" t="str">
        <f t="shared" si="62"/>
        <v xml:space="preserve"> </v>
      </c>
      <c r="I2816" s="11">
        <v>67.469879518072005</v>
      </c>
      <c r="J2816" s="3">
        <v>22.289156626505999</v>
      </c>
      <c r="K2816" s="3">
        <v>8.4337349397590007</v>
      </c>
      <c r="L2816" s="8">
        <v>1.8072289156629999</v>
      </c>
    </row>
    <row r="2817" spans="3:12" ht="36" x14ac:dyDescent="0.2">
      <c r="C2817" s="90"/>
      <c r="D2817" s="87"/>
      <c r="E2817" s="1" t="s">
        <v>65</v>
      </c>
      <c r="F2817" s="2"/>
      <c r="G2817" s="59">
        <v>110</v>
      </c>
      <c r="H2817" s="71" t="str">
        <f t="shared" si="62"/>
        <v xml:space="preserve"> </v>
      </c>
      <c r="I2817" s="11">
        <v>78.181818181818002</v>
      </c>
      <c r="J2817" s="3">
        <v>14.545454545455</v>
      </c>
      <c r="K2817" s="3">
        <v>7.2727272727269998</v>
      </c>
      <c r="L2817" s="14">
        <v>0</v>
      </c>
    </row>
    <row r="2818" spans="3:12" ht="36" x14ac:dyDescent="0.2">
      <c r="C2818" s="90"/>
      <c r="D2818" s="87"/>
      <c r="E2818" s="1" t="s">
        <v>66</v>
      </c>
      <c r="F2818" s="2"/>
      <c r="G2818" s="59">
        <v>239</v>
      </c>
      <c r="H2818" s="71" t="str">
        <f t="shared" si="62"/>
        <v xml:space="preserve"> </v>
      </c>
      <c r="I2818" s="11">
        <v>71.966527196653004</v>
      </c>
      <c r="J2818" s="3">
        <v>20.92050209205</v>
      </c>
      <c r="K2818" s="3">
        <v>6.2761506276150003</v>
      </c>
      <c r="L2818" s="8">
        <v>0.836820083682</v>
      </c>
    </row>
    <row r="2819" spans="3:12" ht="24" x14ac:dyDescent="0.2">
      <c r="C2819" s="90"/>
      <c r="D2819" s="87"/>
      <c r="E2819" s="1" t="s">
        <v>67</v>
      </c>
      <c r="F2819" s="2"/>
      <c r="G2819" s="59">
        <v>143</v>
      </c>
      <c r="H2819" s="71" t="str">
        <f t="shared" si="62"/>
        <v xml:space="preserve"> </v>
      </c>
      <c r="I2819" s="11">
        <v>69.230769230768999</v>
      </c>
      <c r="J2819" s="3">
        <v>20.279720279719999</v>
      </c>
      <c r="K2819" s="3">
        <v>9.0909090909089993</v>
      </c>
      <c r="L2819" s="8">
        <v>1.398601398601</v>
      </c>
    </row>
    <row r="2820" spans="3:12" ht="24" x14ac:dyDescent="0.2">
      <c r="C2820" s="90"/>
      <c r="D2820" s="87"/>
      <c r="E2820" s="1" t="s">
        <v>68</v>
      </c>
      <c r="F2820" s="2"/>
      <c r="G2820" s="59">
        <v>56</v>
      </c>
      <c r="H2820" s="71" t="str">
        <f t="shared" si="62"/>
        <v xml:space="preserve"> </v>
      </c>
      <c r="I2820" s="11">
        <v>66.071428571428996</v>
      </c>
      <c r="J2820" s="3">
        <v>17.857142857143</v>
      </c>
      <c r="K2820" s="3">
        <v>12.5</v>
      </c>
      <c r="L2820" s="8">
        <v>3.5714285714290002</v>
      </c>
    </row>
    <row r="2821" spans="3:12" ht="24" x14ac:dyDescent="0.2">
      <c r="C2821" s="90"/>
      <c r="D2821" s="87"/>
      <c r="E2821" s="1" t="s">
        <v>69</v>
      </c>
      <c r="F2821" s="2"/>
      <c r="G2821" s="59">
        <v>51</v>
      </c>
      <c r="H2821" s="71" t="str">
        <f t="shared" si="62"/>
        <v xml:space="preserve"> </v>
      </c>
      <c r="I2821" s="11">
        <v>72.549019607842993</v>
      </c>
      <c r="J2821" s="3">
        <v>15.686274509804001</v>
      </c>
      <c r="K2821" s="3">
        <v>9.8039215686270005</v>
      </c>
      <c r="L2821" s="8">
        <v>1.9607843137250001</v>
      </c>
    </row>
    <row r="2822" spans="3:12" ht="24" x14ac:dyDescent="0.2">
      <c r="C2822" s="90"/>
      <c r="D2822" s="87"/>
      <c r="E2822" s="1" t="s">
        <v>70</v>
      </c>
      <c r="F2822" s="2"/>
      <c r="G2822" s="59">
        <v>312</v>
      </c>
      <c r="H2822" s="71" t="str">
        <f t="shared" si="62"/>
        <v xml:space="preserve"> </v>
      </c>
      <c r="I2822" s="11">
        <v>70.192307692308006</v>
      </c>
      <c r="J2822" s="3">
        <v>22.115384615385</v>
      </c>
      <c r="K2822" s="3">
        <v>6.7307692307689999</v>
      </c>
      <c r="L2822" s="8">
        <v>0.96153846153800004</v>
      </c>
    </row>
    <row r="2823" spans="3:12" x14ac:dyDescent="0.2">
      <c r="C2823" s="90"/>
      <c r="D2823" s="87"/>
      <c r="E2823" s="1" t="s">
        <v>32</v>
      </c>
      <c r="F2823" s="2"/>
      <c r="G2823" s="59">
        <v>51</v>
      </c>
      <c r="H2823" s="71" t="str">
        <f t="shared" si="62"/>
        <v xml:space="preserve"> </v>
      </c>
      <c r="I2823" s="11">
        <v>50.980392156862997</v>
      </c>
      <c r="J2823" s="3">
        <v>19.607843137254999</v>
      </c>
      <c r="K2823" s="3">
        <v>29.411764705882</v>
      </c>
      <c r="L2823" s="14">
        <v>0</v>
      </c>
    </row>
    <row r="2824" spans="3:12" ht="24" x14ac:dyDescent="0.2">
      <c r="C2824" s="90"/>
      <c r="D2824" s="87"/>
      <c r="E2824" s="1" t="s">
        <v>71</v>
      </c>
      <c r="F2824" s="2"/>
      <c r="G2824" s="59">
        <v>1237</v>
      </c>
      <c r="H2824" s="71" t="str">
        <f t="shared" si="62"/>
        <v xml:space="preserve"> </v>
      </c>
      <c r="I2824" s="11">
        <v>67.825383993532995</v>
      </c>
      <c r="J2824" s="3">
        <v>18.350848827808999</v>
      </c>
      <c r="K2824" s="3">
        <v>12.287793047696001</v>
      </c>
      <c r="L2824" s="8">
        <v>1.5359741309620001</v>
      </c>
    </row>
    <row r="2825" spans="3:12" ht="24" x14ac:dyDescent="0.2">
      <c r="C2825" s="90"/>
      <c r="D2825" s="87"/>
      <c r="E2825" s="1" t="s">
        <v>72</v>
      </c>
      <c r="F2825" s="2"/>
      <c r="G2825" s="59">
        <v>1015</v>
      </c>
      <c r="H2825" s="71" t="str">
        <f t="shared" si="62"/>
        <v xml:space="preserve"> </v>
      </c>
      <c r="I2825" s="11">
        <v>59.507389162561999</v>
      </c>
      <c r="J2825" s="3">
        <v>17.536945812808</v>
      </c>
      <c r="K2825" s="3">
        <v>20.985221674877</v>
      </c>
      <c r="L2825" s="8">
        <v>1.9704433497539999</v>
      </c>
    </row>
    <row r="2826" spans="3:12" x14ac:dyDescent="0.2">
      <c r="C2826" s="90"/>
      <c r="D2826" s="87"/>
      <c r="E2826" s="1" t="s">
        <v>22</v>
      </c>
      <c r="F2826" s="2"/>
      <c r="G2826" s="59">
        <v>183</v>
      </c>
      <c r="H2826" s="71" t="str">
        <f t="shared" si="62"/>
        <v xml:space="preserve"> </v>
      </c>
      <c r="I2826" s="11">
        <v>46.994535519126003</v>
      </c>
      <c r="J2826" s="3">
        <v>19.125683060109001</v>
      </c>
      <c r="K2826" s="3">
        <v>27.868852459016001</v>
      </c>
      <c r="L2826" s="8">
        <v>6.0109289617490003</v>
      </c>
    </row>
    <row r="2827" spans="3:12" x14ac:dyDescent="0.2">
      <c r="C2827" s="91" t="s">
        <v>73</v>
      </c>
      <c r="D2827" s="86" t="s">
        <v>17</v>
      </c>
      <c r="E2827" s="6" t="s">
        <v>74</v>
      </c>
      <c r="F2827" s="5"/>
      <c r="G2827" s="58">
        <v>247</v>
      </c>
      <c r="H2827" s="70" t="str">
        <f t="shared" si="62"/>
        <v xml:space="preserve"> </v>
      </c>
      <c r="I2827" s="12">
        <v>55.870445344129998</v>
      </c>
      <c r="J2827" s="4">
        <v>21.457489878543001</v>
      </c>
      <c r="K2827" s="4">
        <v>19.838056680162001</v>
      </c>
      <c r="L2827" s="13">
        <v>2.834008097166</v>
      </c>
    </row>
    <row r="2828" spans="3:12" x14ac:dyDescent="0.2">
      <c r="C2828" s="90"/>
      <c r="D2828" s="87"/>
      <c r="E2828" s="1" t="s">
        <v>75</v>
      </c>
      <c r="F2828" s="2"/>
      <c r="G2828" s="59">
        <v>531</v>
      </c>
      <c r="H2828" s="71" t="str">
        <f t="shared" si="62"/>
        <v xml:space="preserve"> </v>
      </c>
      <c r="I2828" s="11">
        <v>69.114877589453997</v>
      </c>
      <c r="J2828" s="3">
        <v>20.150659133710001</v>
      </c>
      <c r="K2828" s="3">
        <v>9.6045197740110009</v>
      </c>
      <c r="L2828" s="8">
        <v>1.129943502825</v>
      </c>
    </row>
    <row r="2829" spans="3:12" x14ac:dyDescent="0.2">
      <c r="C2829" s="90"/>
      <c r="D2829" s="87"/>
      <c r="E2829" s="1" t="s">
        <v>76</v>
      </c>
      <c r="F2829" s="2"/>
      <c r="G2829" s="59">
        <v>58</v>
      </c>
      <c r="H2829" s="71" t="str">
        <f t="shared" si="62"/>
        <v xml:space="preserve"> </v>
      </c>
      <c r="I2829" s="11">
        <v>74.137931034483003</v>
      </c>
      <c r="J2829" s="3">
        <v>15.517241379310001</v>
      </c>
      <c r="K2829" s="3">
        <v>10.344827586207</v>
      </c>
      <c r="L2829" s="14">
        <v>0</v>
      </c>
    </row>
    <row r="2830" spans="3:12" x14ac:dyDescent="0.2">
      <c r="C2830" s="90"/>
      <c r="D2830" s="87"/>
      <c r="E2830" s="1" t="s">
        <v>77</v>
      </c>
      <c r="F2830" s="2"/>
      <c r="G2830" s="59">
        <v>400</v>
      </c>
      <c r="H2830" s="71" t="str">
        <f t="shared" si="62"/>
        <v xml:space="preserve"> </v>
      </c>
      <c r="I2830" s="11">
        <v>68.5</v>
      </c>
      <c r="J2830" s="3">
        <v>17.5</v>
      </c>
      <c r="K2830" s="3">
        <v>13.25</v>
      </c>
      <c r="L2830" s="8">
        <v>0.75</v>
      </c>
    </row>
    <row r="2831" spans="3:12" ht="24" x14ac:dyDescent="0.2">
      <c r="C2831" s="90"/>
      <c r="D2831" s="87"/>
      <c r="E2831" s="1" t="s">
        <v>78</v>
      </c>
      <c r="F2831" s="2"/>
      <c r="G2831" s="59">
        <v>422</v>
      </c>
      <c r="H2831" s="71" t="str">
        <f t="shared" si="62"/>
        <v xml:space="preserve"> </v>
      </c>
      <c r="I2831" s="11">
        <v>74.644549763032998</v>
      </c>
      <c r="J2831" s="3">
        <v>14.218009478673</v>
      </c>
      <c r="K2831" s="3">
        <v>10.189573459716</v>
      </c>
      <c r="L2831" s="8">
        <v>0.94786729857800001</v>
      </c>
    </row>
    <row r="2832" spans="3:12" ht="24" x14ac:dyDescent="0.2">
      <c r="C2832" s="90"/>
      <c r="D2832" s="87"/>
      <c r="E2832" s="1" t="s">
        <v>79</v>
      </c>
      <c r="F2832" s="2"/>
      <c r="G2832" s="59">
        <v>102</v>
      </c>
      <c r="H2832" s="71" t="str">
        <f t="shared" si="62"/>
        <v xml:space="preserve"> </v>
      </c>
      <c r="I2832" s="11">
        <v>74.509803921569002</v>
      </c>
      <c r="J2832" s="3">
        <v>15.686274509804001</v>
      </c>
      <c r="K2832" s="3">
        <v>8.8235294117649996</v>
      </c>
      <c r="L2832" s="8">
        <v>0.98039215686299996</v>
      </c>
    </row>
    <row r="2833" spans="3:12" ht="24" x14ac:dyDescent="0.2">
      <c r="C2833" s="90"/>
      <c r="D2833" s="87"/>
      <c r="E2833" s="1" t="s">
        <v>80</v>
      </c>
      <c r="F2833" s="2"/>
      <c r="G2833" s="59">
        <v>44</v>
      </c>
      <c r="H2833" s="71" t="str">
        <f t="shared" si="62"/>
        <v>*</v>
      </c>
      <c r="I2833" s="11">
        <v>86.363636363636004</v>
      </c>
      <c r="J2833" s="3">
        <v>13.636363636364001</v>
      </c>
      <c r="K2833" s="7">
        <v>0</v>
      </c>
      <c r="L2833" s="14">
        <v>0</v>
      </c>
    </row>
    <row r="2834" spans="3:12" ht="24" x14ac:dyDescent="0.2">
      <c r="C2834" s="90"/>
      <c r="D2834" s="87"/>
      <c r="E2834" s="1" t="s">
        <v>81</v>
      </c>
      <c r="F2834" s="2"/>
      <c r="G2834" s="59">
        <v>99</v>
      </c>
      <c r="H2834" s="71" t="str">
        <f t="shared" ref="H2834:H2897" si="63">IF(G2834&lt;49,"*"," ")</f>
        <v xml:space="preserve"> </v>
      </c>
      <c r="I2834" s="11">
        <v>71.717171717171993</v>
      </c>
      <c r="J2834" s="3">
        <v>17.171717171716999</v>
      </c>
      <c r="K2834" s="3">
        <v>11.111111111111001</v>
      </c>
      <c r="L2834" s="14">
        <v>0</v>
      </c>
    </row>
    <row r="2835" spans="3:12" ht="24" x14ac:dyDescent="0.2">
      <c r="C2835" s="90"/>
      <c r="D2835" s="87"/>
      <c r="E2835" s="1" t="s">
        <v>82</v>
      </c>
      <c r="F2835" s="2"/>
      <c r="G2835" s="59">
        <v>128</v>
      </c>
      <c r="H2835" s="71" t="str">
        <f t="shared" si="63"/>
        <v xml:space="preserve"> </v>
      </c>
      <c r="I2835" s="11">
        <v>78.90625</v>
      </c>
      <c r="J2835" s="3">
        <v>16.40625</v>
      </c>
      <c r="K2835" s="3">
        <v>3.90625</v>
      </c>
      <c r="L2835" s="8">
        <v>0.78125</v>
      </c>
    </row>
    <row r="2836" spans="3:12" x14ac:dyDescent="0.2">
      <c r="C2836" s="90"/>
      <c r="D2836" s="87"/>
      <c r="E2836" s="1" t="s">
        <v>83</v>
      </c>
      <c r="F2836" s="2"/>
      <c r="G2836" s="59">
        <v>47</v>
      </c>
      <c r="H2836" s="71" t="str">
        <f t="shared" si="63"/>
        <v>*</v>
      </c>
      <c r="I2836" s="11">
        <v>70.212765957447004</v>
      </c>
      <c r="J2836" s="3">
        <v>19.148936170212998</v>
      </c>
      <c r="K2836" s="3">
        <v>10.638297872340001</v>
      </c>
      <c r="L2836" s="14">
        <v>0</v>
      </c>
    </row>
    <row r="2837" spans="3:12" ht="24" x14ac:dyDescent="0.2">
      <c r="C2837" s="90"/>
      <c r="D2837" s="87"/>
      <c r="E2837" s="1" t="s">
        <v>84</v>
      </c>
      <c r="F2837" s="2"/>
      <c r="G2837" s="59">
        <v>151</v>
      </c>
      <c r="H2837" s="71" t="str">
        <f t="shared" si="63"/>
        <v xml:space="preserve"> </v>
      </c>
      <c r="I2837" s="11">
        <v>72.185430463575997</v>
      </c>
      <c r="J2837" s="3">
        <v>19.205298013244999</v>
      </c>
      <c r="K2837" s="3">
        <v>7.2847682119210004</v>
      </c>
      <c r="L2837" s="8">
        <v>1.324503311258</v>
      </c>
    </row>
    <row r="2838" spans="3:12" ht="24" x14ac:dyDescent="0.2">
      <c r="C2838" s="90"/>
      <c r="D2838" s="87"/>
      <c r="E2838" s="1" t="s">
        <v>85</v>
      </c>
      <c r="F2838" s="2"/>
      <c r="G2838" s="59">
        <v>60</v>
      </c>
      <c r="H2838" s="71" t="str">
        <f t="shared" si="63"/>
        <v xml:space="preserve"> </v>
      </c>
      <c r="I2838" s="11">
        <v>76.666666666666998</v>
      </c>
      <c r="J2838" s="3">
        <v>13.333333333333</v>
      </c>
      <c r="K2838" s="3">
        <v>8.333333333333</v>
      </c>
      <c r="L2838" s="8">
        <v>1.666666666667</v>
      </c>
    </row>
    <row r="2839" spans="3:12" x14ac:dyDescent="0.2">
      <c r="C2839" s="90"/>
      <c r="D2839" s="87"/>
      <c r="E2839" s="1" t="s">
        <v>32</v>
      </c>
      <c r="F2839" s="2"/>
      <c r="G2839" s="59">
        <v>49</v>
      </c>
      <c r="H2839" s="71" t="s">
        <v>673</v>
      </c>
      <c r="I2839" s="11">
        <v>55.102040816326998</v>
      </c>
      <c r="J2839" s="3">
        <v>20.408163265306001</v>
      </c>
      <c r="K2839" s="3">
        <v>22.448979591836999</v>
      </c>
      <c r="L2839" s="8">
        <v>2.040816326531</v>
      </c>
    </row>
    <row r="2840" spans="3:12" ht="24" x14ac:dyDescent="0.2">
      <c r="C2840" s="90"/>
      <c r="D2840" s="87"/>
      <c r="E2840" s="1" t="s">
        <v>86</v>
      </c>
      <c r="F2840" s="2"/>
      <c r="G2840" s="59">
        <v>1336</v>
      </c>
      <c r="H2840" s="71" t="str">
        <f t="shared" si="63"/>
        <v xml:space="preserve"> </v>
      </c>
      <c r="I2840" s="11">
        <v>67.589820359281006</v>
      </c>
      <c r="J2840" s="3">
        <v>18.263473053892</v>
      </c>
      <c r="K2840" s="3">
        <v>12.649700598801999</v>
      </c>
      <c r="L2840" s="8">
        <v>1.4970059880240001</v>
      </c>
    </row>
    <row r="2841" spans="3:12" ht="24" x14ac:dyDescent="0.2">
      <c r="C2841" s="90"/>
      <c r="D2841" s="87"/>
      <c r="E2841" s="1" t="s">
        <v>87</v>
      </c>
      <c r="F2841" s="2"/>
      <c r="G2841" s="59">
        <v>311</v>
      </c>
      <c r="H2841" s="71" t="str">
        <f t="shared" si="63"/>
        <v xml:space="preserve"> </v>
      </c>
      <c r="I2841" s="11">
        <v>69.774919614148004</v>
      </c>
      <c r="J2841" s="3">
        <v>21.221864951768001</v>
      </c>
      <c r="K2841" s="3">
        <v>9.0032154340839998</v>
      </c>
      <c r="L2841" s="14">
        <v>0</v>
      </c>
    </row>
    <row r="2842" spans="3:12" ht="24" x14ac:dyDescent="0.2">
      <c r="C2842" s="90"/>
      <c r="D2842" s="87"/>
      <c r="E2842" s="1" t="s">
        <v>88</v>
      </c>
      <c r="F2842" s="2"/>
      <c r="G2842" s="59">
        <v>620</v>
      </c>
      <c r="H2842" s="71" t="str">
        <f t="shared" si="63"/>
        <v xml:space="preserve"> </v>
      </c>
      <c r="I2842" s="11">
        <v>54.354838709676997</v>
      </c>
      <c r="J2842" s="3">
        <v>16.612903225806001</v>
      </c>
      <c r="K2842" s="3">
        <v>26.290322580645</v>
      </c>
      <c r="L2842" s="8">
        <v>2.7419354838709999</v>
      </c>
    </row>
    <row r="2843" spans="3:12" x14ac:dyDescent="0.2">
      <c r="C2843" s="90"/>
      <c r="D2843" s="87"/>
      <c r="E2843" s="1" t="s">
        <v>22</v>
      </c>
      <c r="F2843" s="2"/>
      <c r="G2843" s="59">
        <v>168</v>
      </c>
      <c r="H2843" s="71" t="str">
        <f t="shared" si="63"/>
        <v xml:space="preserve"> </v>
      </c>
      <c r="I2843" s="11">
        <v>42.857142857143003</v>
      </c>
      <c r="J2843" s="3">
        <v>16.071428571428999</v>
      </c>
      <c r="K2843" s="3">
        <v>33.333333333333002</v>
      </c>
      <c r="L2843" s="8">
        <v>7.7380952380950001</v>
      </c>
    </row>
    <row r="2844" spans="3:12" ht="24" x14ac:dyDescent="0.2">
      <c r="C2844" s="91" t="s">
        <v>89</v>
      </c>
      <c r="D2844" s="86" t="s">
        <v>17</v>
      </c>
      <c r="E2844" s="6" t="s">
        <v>90</v>
      </c>
      <c r="F2844" s="5"/>
      <c r="G2844" s="58">
        <v>166</v>
      </c>
      <c r="H2844" s="70" t="str">
        <f t="shared" si="63"/>
        <v xml:space="preserve"> </v>
      </c>
      <c r="I2844" s="12">
        <v>65.060240963854994</v>
      </c>
      <c r="J2844" s="4">
        <v>22.289156626505999</v>
      </c>
      <c r="K2844" s="4">
        <v>11.44578313253</v>
      </c>
      <c r="L2844" s="13">
        <v>1.204819277108</v>
      </c>
    </row>
    <row r="2845" spans="3:12" ht="48" x14ac:dyDescent="0.2">
      <c r="C2845" s="90"/>
      <c r="D2845" s="87"/>
      <c r="E2845" s="1" t="s">
        <v>91</v>
      </c>
      <c r="F2845" s="2"/>
      <c r="G2845" s="59">
        <v>97</v>
      </c>
      <c r="H2845" s="71" t="str">
        <f t="shared" si="63"/>
        <v xml:space="preserve"> </v>
      </c>
      <c r="I2845" s="11">
        <v>64.948453608246993</v>
      </c>
      <c r="J2845" s="3">
        <v>19.587628865978999</v>
      </c>
      <c r="K2845" s="3">
        <v>11.340206185567</v>
      </c>
      <c r="L2845" s="8">
        <v>4.1237113402060004</v>
      </c>
    </row>
    <row r="2846" spans="3:12" ht="36" x14ac:dyDescent="0.2">
      <c r="C2846" s="90"/>
      <c r="D2846" s="87"/>
      <c r="E2846" s="1" t="s">
        <v>92</v>
      </c>
      <c r="F2846" s="2"/>
      <c r="G2846" s="59">
        <v>88</v>
      </c>
      <c r="H2846" s="71" t="str">
        <f t="shared" si="63"/>
        <v xml:space="preserve"> </v>
      </c>
      <c r="I2846" s="11">
        <v>76.136363636363996</v>
      </c>
      <c r="J2846" s="3">
        <v>19.318181818182001</v>
      </c>
      <c r="K2846" s="3">
        <v>4.5454545454549997</v>
      </c>
      <c r="L2846" s="14">
        <v>0</v>
      </c>
    </row>
    <row r="2847" spans="3:12" ht="48" x14ac:dyDescent="0.2">
      <c r="C2847" s="90"/>
      <c r="D2847" s="87"/>
      <c r="E2847" s="1" t="s">
        <v>93</v>
      </c>
      <c r="F2847" s="2"/>
      <c r="G2847" s="59">
        <v>157</v>
      </c>
      <c r="H2847" s="71" t="str">
        <f t="shared" si="63"/>
        <v xml:space="preserve"> </v>
      </c>
      <c r="I2847" s="11">
        <v>63.057324840763997</v>
      </c>
      <c r="J2847" s="3">
        <v>21.656050955413999</v>
      </c>
      <c r="K2847" s="3">
        <v>13.375796178344</v>
      </c>
      <c r="L2847" s="8">
        <v>1.9108280254779999</v>
      </c>
    </row>
    <row r="2848" spans="3:12" x14ac:dyDescent="0.2">
      <c r="C2848" s="90"/>
      <c r="D2848" s="87"/>
      <c r="E2848" s="1" t="s">
        <v>94</v>
      </c>
      <c r="F2848" s="2"/>
      <c r="G2848" s="59">
        <v>9</v>
      </c>
      <c r="H2848" s="71" t="str">
        <f t="shared" si="63"/>
        <v>*</v>
      </c>
      <c r="I2848" s="11">
        <v>88.888888888888999</v>
      </c>
      <c r="J2848" s="3">
        <v>11.111111111111001</v>
      </c>
      <c r="K2848" s="7">
        <v>0</v>
      </c>
      <c r="L2848" s="14">
        <v>0</v>
      </c>
    </row>
    <row r="2849" spans="3:12" x14ac:dyDescent="0.2">
      <c r="C2849" s="90"/>
      <c r="D2849" s="87"/>
      <c r="E2849" s="1" t="s">
        <v>95</v>
      </c>
      <c r="F2849" s="2"/>
      <c r="G2849" s="59">
        <v>5</v>
      </c>
      <c r="H2849" s="71" t="str">
        <f t="shared" si="63"/>
        <v>*</v>
      </c>
      <c r="I2849" s="11">
        <v>100</v>
      </c>
      <c r="J2849" s="7">
        <v>0</v>
      </c>
      <c r="K2849" s="7">
        <v>0</v>
      </c>
      <c r="L2849" s="14">
        <v>0</v>
      </c>
    </row>
    <row r="2850" spans="3:12" x14ac:dyDescent="0.2">
      <c r="C2850" s="90"/>
      <c r="D2850" s="87"/>
      <c r="E2850" s="1" t="s">
        <v>32</v>
      </c>
      <c r="F2850" s="2"/>
      <c r="G2850" s="59">
        <v>41</v>
      </c>
      <c r="H2850" s="71" t="str">
        <f t="shared" si="63"/>
        <v>*</v>
      </c>
      <c r="I2850" s="11">
        <v>60.975609756098002</v>
      </c>
      <c r="J2850" s="3">
        <v>19.512195121950999</v>
      </c>
      <c r="K2850" s="3">
        <v>19.512195121950999</v>
      </c>
      <c r="L2850" s="14">
        <v>0</v>
      </c>
    </row>
    <row r="2851" spans="3:12" ht="24" x14ac:dyDescent="0.2">
      <c r="C2851" s="90"/>
      <c r="D2851" s="87"/>
      <c r="E2851" s="1" t="s">
        <v>96</v>
      </c>
      <c r="F2851" s="2"/>
      <c r="G2851" s="59">
        <v>455</v>
      </c>
      <c r="H2851" s="71" t="str">
        <f t="shared" si="63"/>
        <v xml:space="preserve"> </v>
      </c>
      <c r="I2851" s="11">
        <v>65.714285714286007</v>
      </c>
      <c r="J2851" s="3">
        <v>20.219780219779999</v>
      </c>
      <c r="K2851" s="3">
        <v>12.527472527473</v>
      </c>
      <c r="L2851" s="8">
        <v>1.538461538462</v>
      </c>
    </row>
    <row r="2852" spans="3:12" ht="24" x14ac:dyDescent="0.2">
      <c r="C2852" s="90"/>
      <c r="D2852" s="87"/>
      <c r="E2852" s="1" t="s">
        <v>87</v>
      </c>
      <c r="F2852" s="2"/>
      <c r="G2852" s="59">
        <v>623</v>
      </c>
      <c r="H2852" s="71" t="str">
        <f t="shared" si="63"/>
        <v xml:space="preserve"> </v>
      </c>
      <c r="I2852" s="11">
        <v>73.194221508827994</v>
      </c>
      <c r="J2852" s="3">
        <v>17.495987158908999</v>
      </c>
      <c r="K2852" s="3">
        <v>8.6677367576240005</v>
      </c>
      <c r="L2852" s="8">
        <v>0.64205457463899995</v>
      </c>
    </row>
    <row r="2853" spans="3:12" ht="24" x14ac:dyDescent="0.2">
      <c r="C2853" s="90"/>
      <c r="D2853" s="87"/>
      <c r="E2853" s="1" t="s">
        <v>88</v>
      </c>
      <c r="F2853" s="2"/>
      <c r="G2853" s="59">
        <v>1112</v>
      </c>
      <c r="H2853" s="71" t="str">
        <f t="shared" si="63"/>
        <v xml:space="preserve"> </v>
      </c>
      <c r="I2853" s="11">
        <v>58.003597122301997</v>
      </c>
      <c r="J2853" s="3">
        <v>18.075539568345</v>
      </c>
      <c r="K2853" s="3">
        <v>21.852517985612</v>
      </c>
      <c r="L2853" s="8">
        <v>2.0683453237410001</v>
      </c>
    </row>
    <row r="2854" spans="3:12" x14ac:dyDescent="0.2">
      <c r="C2854" s="90"/>
      <c r="D2854" s="87"/>
      <c r="E2854" s="1" t="s">
        <v>22</v>
      </c>
      <c r="F2854" s="2"/>
      <c r="G2854" s="59">
        <v>245</v>
      </c>
      <c r="H2854" s="71" t="str">
        <f t="shared" si="63"/>
        <v xml:space="preserve"> </v>
      </c>
      <c r="I2854" s="11">
        <v>52.653061224490003</v>
      </c>
      <c r="J2854" s="3">
        <v>15.510204081633001</v>
      </c>
      <c r="K2854" s="3">
        <v>25.306122448979998</v>
      </c>
      <c r="L2854" s="8">
        <v>6.5306122448980002</v>
      </c>
    </row>
    <row r="2855" spans="3:12" x14ac:dyDescent="0.2">
      <c r="C2855" s="91" t="s">
        <v>97</v>
      </c>
      <c r="D2855" s="86" t="s">
        <v>17</v>
      </c>
      <c r="E2855" s="6" t="s">
        <v>98</v>
      </c>
      <c r="F2855" s="5"/>
      <c r="G2855" s="58">
        <v>83</v>
      </c>
      <c r="H2855" s="70" t="str">
        <f t="shared" si="63"/>
        <v xml:space="preserve"> </v>
      </c>
      <c r="I2855" s="12">
        <v>83.132530120482002</v>
      </c>
      <c r="J2855" s="4">
        <v>9.638554216867</v>
      </c>
      <c r="K2855" s="4">
        <v>4.819277108434</v>
      </c>
      <c r="L2855" s="13">
        <v>2.409638554217</v>
      </c>
    </row>
    <row r="2856" spans="3:12" x14ac:dyDescent="0.2">
      <c r="C2856" s="90"/>
      <c r="D2856" s="87"/>
      <c r="E2856" s="1" t="s">
        <v>99</v>
      </c>
      <c r="F2856" s="2"/>
      <c r="G2856" s="59">
        <v>401</v>
      </c>
      <c r="H2856" s="71" t="str">
        <f t="shared" si="63"/>
        <v xml:space="preserve"> </v>
      </c>
      <c r="I2856" s="11">
        <v>72.319201995011994</v>
      </c>
      <c r="J2856" s="3">
        <v>18.952618453865</v>
      </c>
      <c r="K2856" s="3">
        <v>7.4812967581049996</v>
      </c>
      <c r="L2856" s="8">
        <v>1.2468827930169999</v>
      </c>
    </row>
    <row r="2857" spans="3:12" x14ac:dyDescent="0.2">
      <c r="C2857" s="90"/>
      <c r="D2857" s="87"/>
      <c r="E2857" s="1" t="s">
        <v>100</v>
      </c>
      <c r="F2857" s="2"/>
      <c r="G2857" s="59">
        <v>686</v>
      </c>
      <c r="H2857" s="71" t="str">
        <f t="shared" si="63"/>
        <v xml:space="preserve"> </v>
      </c>
      <c r="I2857" s="11">
        <v>66.180758017493005</v>
      </c>
      <c r="J2857" s="3">
        <v>19.241982507288999</v>
      </c>
      <c r="K2857" s="3">
        <v>13.119533527697</v>
      </c>
      <c r="L2857" s="8">
        <v>1.4577259475219999</v>
      </c>
    </row>
    <row r="2858" spans="3:12" x14ac:dyDescent="0.2">
      <c r="C2858" s="90"/>
      <c r="D2858" s="87"/>
      <c r="E2858" s="1" t="s">
        <v>101</v>
      </c>
      <c r="F2858" s="2"/>
      <c r="G2858" s="59">
        <v>1118</v>
      </c>
      <c r="H2858" s="71" t="str">
        <f t="shared" si="63"/>
        <v xml:space="preserve"> </v>
      </c>
      <c r="I2858" s="11">
        <v>57.871198568872998</v>
      </c>
      <c r="J2858" s="3">
        <v>17.352415026833999</v>
      </c>
      <c r="K2858" s="3">
        <v>22.540250447226999</v>
      </c>
      <c r="L2858" s="8">
        <v>2.2361359570660002</v>
      </c>
    </row>
    <row r="2859" spans="3:12" x14ac:dyDescent="0.2">
      <c r="C2859" s="90"/>
      <c r="D2859" s="87"/>
      <c r="E2859" s="1" t="s">
        <v>22</v>
      </c>
      <c r="F2859" s="2"/>
      <c r="G2859" s="59">
        <v>147</v>
      </c>
      <c r="H2859" s="71" t="str">
        <f t="shared" si="63"/>
        <v xml:space="preserve"> </v>
      </c>
      <c r="I2859" s="11">
        <v>46.938775510204003</v>
      </c>
      <c r="J2859" s="3">
        <v>20.408163265306001</v>
      </c>
      <c r="K2859" s="3">
        <v>27.210884353741001</v>
      </c>
      <c r="L2859" s="8">
        <v>5.4421768707479998</v>
      </c>
    </row>
    <row r="2860" spans="3:12" x14ac:dyDescent="0.2">
      <c r="C2860" s="91" t="s">
        <v>102</v>
      </c>
      <c r="D2860" s="86" t="s">
        <v>17</v>
      </c>
      <c r="E2860" s="6" t="s">
        <v>103</v>
      </c>
      <c r="F2860" s="5"/>
      <c r="G2860" s="58">
        <v>562</v>
      </c>
      <c r="H2860" s="70" t="str">
        <f t="shared" si="63"/>
        <v xml:space="preserve"> </v>
      </c>
      <c r="I2860" s="12">
        <v>72.775800711743997</v>
      </c>
      <c r="J2860" s="4">
        <v>15.480427046262999</v>
      </c>
      <c r="K2860" s="4">
        <v>10.498220640569</v>
      </c>
      <c r="L2860" s="13">
        <v>1.2455516014229999</v>
      </c>
    </row>
    <row r="2861" spans="3:12" x14ac:dyDescent="0.2">
      <c r="C2861" s="90"/>
      <c r="D2861" s="87"/>
      <c r="E2861" s="1" t="s">
        <v>104</v>
      </c>
      <c r="F2861" s="2"/>
      <c r="G2861" s="59">
        <v>1221</v>
      </c>
      <c r="H2861" s="71" t="str">
        <f t="shared" si="63"/>
        <v xml:space="preserve"> </v>
      </c>
      <c r="I2861" s="11">
        <v>66.257166257166006</v>
      </c>
      <c r="J2861" s="3">
        <v>18.099918099918</v>
      </c>
      <c r="K2861" s="3">
        <v>13.595413595414</v>
      </c>
      <c r="L2861" s="8">
        <v>2.0475020475019998</v>
      </c>
    </row>
    <row r="2862" spans="3:12" x14ac:dyDescent="0.2">
      <c r="C2862" s="90"/>
      <c r="D2862" s="87"/>
      <c r="E2862" s="1" t="s">
        <v>105</v>
      </c>
      <c r="F2862" s="2"/>
      <c r="G2862" s="59">
        <v>430</v>
      </c>
      <c r="H2862" s="71" t="str">
        <f t="shared" si="63"/>
        <v xml:space="preserve"> </v>
      </c>
      <c r="I2862" s="11">
        <v>50.465116279070003</v>
      </c>
      <c r="J2862" s="3">
        <v>20.232558139535001</v>
      </c>
      <c r="K2862" s="3">
        <v>26.976744186047</v>
      </c>
      <c r="L2862" s="8">
        <v>2.3255813953489999</v>
      </c>
    </row>
    <row r="2863" spans="3:12" x14ac:dyDescent="0.2">
      <c r="C2863" s="90"/>
      <c r="D2863" s="87"/>
      <c r="E2863" s="1" t="s">
        <v>106</v>
      </c>
      <c r="F2863" s="2"/>
      <c r="G2863" s="59">
        <v>63</v>
      </c>
      <c r="H2863" s="71" t="str">
        <f t="shared" si="63"/>
        <v xml:space="preserve"> </v>
      </c>
      <c r="I2863" s="11">
        <v>23.809523809523998</v>
      </c>
      <c r="J2863" s="3">
        <v>22.222222222222001</v>
      </c>
      <c r="K2863" s="3">
        <v>50.793650793650997</v>
      </c>
      <c r="L2863" s="8">
        <v>3.1746031746029999</v>
      </c>
    </row>
    <row r="2864" spans="3:12" x14ac:dyDescent="0.2">
      <c r="C2864" s="90"/>
      <c r="D2864" s="87"/>
      <c r="E2864" s="1" t="s">
        <v>22</v>
      </c>
      <c r="F2864" s="2"/>
      <c r="G2864" s="59">
        <v>159</v>
      </c>
      <c r="H2864" s="71" t="str">
        <f t="shared" si="63"/>
        <v xml:space="preserve"> </v>
      </c>
      <c r="I2864" s="11">
        <v>49.685534591195001</v>
      </c>
      <c r="J2864" s="3">
        <v>19.496855345912</v>
      </c>
      <c r="K2864" s="3">
        <v>27.044025157233001</v>
      </c>
      <c r="L2864" s="8">
        <v>3.7735849056599999</v>
      </c>
    </row>
    <row r="2865" spans="3:12" x14ac:dyDescent="0.2">
      <c r="C2865" s="90"/>
      <c r="D2865" s="87"/>
      <c r="E2865" s="1" t="s">
        <v>107</v>
      </c>
      <c r="F2865" s="2"/>
      <c r="G2865" s="59">
        <v>1783</v>
      </c>
      <c r="H2865" s="71" t="str">
        <f t="shared" si="63"/>
        <v xml:space="preserve"> </v>
      </c>
      <c r="I2865" s="11">
        <v>68.311833987661004</v>
      </c>
      <c r="J2865" s="3">
        <v>17.274256870443001</v>
      </c>
      <c r="K2865" s="3">
        <v>12.619181155355999</v>
      </c>
      <c r="L2865" s="8">
        <v>1.7947279865400001</v>
      </c>
    </row>
    <row r="2866" spans="3:12" x14ac:dyDescent="0.2">
      <c r="C2866" s="90"/>
      <c r="D2866" s="87"/>
      <c r="E2866" s="1" t="s">
        <v>108</v>
      </c>
      <c r="F2866" s="2"/>
      <c r="G2866" s="59">
        <v>493</v>
      </c>
      <c r="H2866" s="71" t="str">
        <f t="shared" si="63"/>
        <v xml:space="preserve"> </v>
      </c>
      <c r="I2866" s="11">
        <v>47.058823529412003</v>
      </c>
      <c r="J2866" s="3">
        <v>20.486815415822001</v>
      </c>
      <c r="K2866" s="3">
        <v>30.020283975659002</v>
      </c>
      <c r="L2866" s="8">
        <v>2.434077079108</v>
      </c>
    </row>
    <row r="2867" spans="3:12" x14ac:dyDescent="0.2">
      <c r="C2867" s="91" t="s">
        <v>109</v>
      </c>
      <c r="D2867" s="86" t="s">
        <v>17</v>
      </c>
      <c r="E2867" s="6" t="s">
        <v>110</v>
      </c>
      <c r="F2867" s="5"/>
      <c r="G2867" s="58">
        <v>551</v>
      </c>
      <c r="H2867" s="70" t="str">
        <f t="shared" si="63"/>
        <v xml:space="preserve"> </v>
      </c>
      <c r="I2867" s="12">
        <v>74.047186932849002</v>
      </c>
      <c r="J2867" s="4">
        <v>16.152450090744001</v>
      </c>
      <c r="K2867" s="4">
        <v>8.8929219600730001</v>
      </c>
      <c r="L2867" s="13">
        <v>0.90744101633399998</v>
      </c>
    </row>
    <row r="2868" spans="3:12" ht="24" x14ac:dyDescent="0.2">
      <c r="C2868" s="90"/>
      <c r="D2868" s="87"/>
      <c r="E2868" s="1" t="s">
        <v>111</v>
      </c>
      <c r="F2868" s="2"/>
      <c r="G2868" s="59">
        <v>298</v>
      </c>
      <c r="H2868" s="71" t="str">
        <f t="shared" si="63"/>
        <v xml:space="preserve"> </v>
      </c>
      <c r="I2868" s="11">
        <v>76.174496644295004</v>
      </c>
      <c r="J2868" s="3">
        <v>14.429530201342001</v>
      </c>
      <c r="K2868" s="3">
        <v>8.3892617449659994</v>
      </c>
      <c r="L2868" s="8">
        <v>1.0067114093959999</v>
      </c>
    </row>
    <row r="2869" spans="3:12" ht="24" x14ac:dyDescent="0.2">
      <c r="C2869" s="90"/>
      <c r="D2869" s="87"/>
      <c r="E2869" s="1" t="s">
        <v>112</v>
      </c>
      <c r="F2869" s="2"/>
      <c r="G2869" s="59">
        <v>954</v>
      </c>
      <c r="H2869" s="71" t="str">
        <f t="shared" si="63"/>
        <v xml:space="preserve"> </v>
      </c>
      <c r="I2869" s="11">
        <v>74.947589098532006</v>
      </c>
      <c r="J2869" s="3">
        <v>15.199161425577</v>
      </c>
      <c r="K2869" s="3">
        <v>9.0146750524110004</v>
      </c>
      <c r="L2869" s="8">
        <v>0.83857442348</v>
      </c>
    </row>
    <row r="2870" spans="3:12" x14ac:dyDescent="0.2">
      <c r="C2870" s="90"/>
      <c r="D2870" s="87"/>
      <c r="E2870" s="1" t="s">
        <v>113</v>
      </c>
      <c r="F2870" s="2"/>
      <c r="G2870" s="59">
        <v>616</v>
      </c>
      <c r="H2870" s="71" t="str">
        <f t="shared" si="63"/>
        <v xml:space="preserve"> </v>
      </c>
      <c r="I2870" s="11">
        <v>74.188311688311998</v>
      </c>
      <c r="J2870" s="3">
        <v>13.961038961039</v>
      </c>
      <c r="K2870" s="3">
        <v>10.227272727273</v>
      </c>
      <c r="L2870" s="8">
        <v>1.6233766233769999</v>
      </c>
    </row>
    <row r="2871" spans="3:12" x14ac:dyDescent="0.2">
      <c r="C2871" s="90"/>
      <c r="D2871" s="87"/>
      <c r="E2871" s="1" t="s">
        <v>114</v>
      </c>
      <c r="F2871" s="2"/>
      <c r="G2871" s="59">
        <v>986</v>
      </c>
      <c r="H2871" s="71" t="str">
        <f t="shared" si="63"/>
        <v xml:space="preserve"> </v>
      </c>
      <c r="I2871" s="11">
        <v>67.951318458418001</v>
      </c>
      <c r="J2871" s="3">
        <v>17.038539553753001</v>
      </c>
      <c r="K2871" s="3">
        <v>13.488843813387</v>
      </c>
      <c r="L2871" s="8">
        <v>1.521298174442</v>
      </c>
    </row>
    <row r="2872" spans="3:12" ht="24" x14ac:dyDescent="0.2">
      <c r="C2872" s="90"/>
      <c r="D2872" s="87"/>
      <c r="E2872" s="1" t="s">
        <v>115</v>
      </c>
      <c r="F2872" s="2"/>
      <c r="G2872" s="59">
        <v>938</v>
      </c>
      <c r="H2872" s="71" t="str">
        <f t="shared" si="63"/>
        <v xml:space="preserve"> </v>
      </c>
      <c r="I2872" s="11">
        <v>70.149253731342995</v>
      </c>
      <c r="J2872" s="3">
        <v>17.590618336887001</v>
      </c>
      <c r="K2872" s="3">
        <v>10.660980810234999</v>
      </c>
      <c r="L2872" s="8">
        <v>1.5991471215349999</v>
      </c>
    </row>
    <row r="2873" spans="3:12" ht="24" x14ac:dyDescent="0.2">
      <c r="C2873" s="90"/>
      <c r="D2873" s="87"/>
      <c r="E2873" s="1" t="s">
        <v>116</v>
      </c>
      <c r="F2873" s="2"/>
      <c r="G2873" s="59">
        <v>771</v>
      </c>
      <c r="H2873" s="71" t="str">
        <f t="shared" si="63"/>
        <v xml:space="preserve"> </v>
      </c>
      <c r="I2873" s="11">
        <v>62.127107652398998</v>
      </c>
      <c r="J2873" s="3">
        <v>20.363164721141001</v>
      </c>
      <c r="K2873" s="3">
        <v>16.083009079118</v>
      </c>
      <c r="L2873" s="8">
        <v>1.426718547341</v>
      </c>
    </row>
    <row r="2874" spans="3:12" ht="24" x14ac:dyDescent="0.2">
      <c r="C2874" s="90"/>
      <c r="D2874" s="87"/>
      <c r="E2874" s="1" t="s">
        <v>117</v>
      </c>
      <c r="F2874" s="2"/>
      <c r="G2874" s="59">
        <v>223</v>
      </c>
      <c r="H2874" s="71" t="str">
        <f t="shared" si="63"/>
        <v xml:space="preserve"> </v>
      </c>
      <c r="I2874" s="11">
        <v>74.887892376682004</v>
      </c>
      <c r="J2874" s="3">
        <v>16.143497757847999</v>
      </c>
      <c r="K2874" s="3">
        <v>8.0717488789239997</v>
      </c>
      <c r="L2874" s="8">
        <v>0.89686098654699997</v>
      </c>
    </row>
    <row r="2875" spans="3:12" x14ac:dyDescent="0.2">
      <c r="C2875" s="90"/>
      <c r="D2875" s="87"/>
      <c r="E2875" s="1" t="s">
        <v>118</v>
      </c>
      <c r="F2875" s="2"/>
      <c r="G2875" s="59">
        <v>710</v>
      </c>
      <c r="H2875" s="71" t="str">
        <f t="shared" si="63"/>
        <v xml:space="preserve"> </v>
      </c>
      <c r="I2875" s="11">
        <v>76.478873239436993</v>
      </c>
      <c r="J2875" s="3">
        <v>15.774647887324001</v>
      </c>
      <c r="K2875" s="3">
        <v>6.4788732394370001</v>
      </c>
      <c r="L2875" s="8">
        <v>1.267605633803</v>
      </c>
    </row>
    <row r="2876" spans="3:12" x14ac:dyDescent="0.2">
      <c r="C2876" s="90"/>
      <c r="D2876" s="87"/>
      <c r="E2876" s="1" t="s">
        <v>119</v>
      </c>
      <c r="F2876" s="2"/>
      <c r="G2876" s="59">
        <v>565</v>
      </c>
      <c r="H2876" s="71" t="str">
        <f t="shared" si="63"/>
        <v xml:space="preserve"> </v>
      </c>
      <c r="I2876" s="11">
        <v>73.274336283186003</v>
      </c>
      <c r="J2876" s="3">
        <v>14.867256637168</v>
      </c>
      <c r="K2876" s="3">
        <v>10.796460176990999</v>
      </c>
      <c r="L2876" s="8">
        <v>1.0619469026549999</v>
      </c>
    </row>
    <row r="2877" spans="3:12" x14ac:dyDescent="0.2">
      <c r="C2877" s="90"/>
      <c r="D2877" s="87"/>
      <c r="E2877" s="1" t="s">
        <v>120</v>
      </c>
      <c r="F2877" s="2"/>
      <c r="G2877" s="59">
        <v>443</v>
      </c>
      <c r="H2877" s="71" t="str">
        <f t="shared" si="63"/>
        <v xml:space="preserve"> </v>
      </c>
      <c r="I2877" s="11">
        <v>70.654627539502997</v>
      </c>
      <c r="J2877" s="3">
        <v>16.930022573363001</v>
      </c>
      <c r="K2877" s="3">
        <v>10.609480812640999</v>
      </c>
      <c r="L2877" s="8">
        <v>1.8058690744920001</v>
      </c>
    </row>
    <row r="2878" spans="3:12" x14ac:dyDescent="0.2">
      <c r="C2878" s="90"/>
      <c r="D2878" s="87"/>
      <c r="E2878" s="1" t="s">
        <v>121</v>
      </c>
      <c r="F2878" s="2"/>
      <c r="G2878" s="59">
        <v>977</v>
      </c>
      <c r="H2878" s="71" t="str">
        <f t="shared" si="63"/>
        <v xml:space="preserve"> </v>
      </c>
      <c r="I2878" s="11">
        <v>66.837256908905005</v>
      </c>
      <c r="J2878" s="3">
        <v>17.809621289662001</v>
      </c>
      <c r="K2878" s="3">
        <v>13.408393039918</v>
      </c>
      <c r="L2878" s="8">
        <v>1.944728761515</v>
      </c>
    </row>
    <row r="2879" spans="3:12" x14ac:dyDescent="0.2">
      <c r="C2879" s="90"/>
      <c r="D2879" s="87"/>
      <c r="E2879" s="1" t="s">
        <v>122</v>
      </c>
      <c r="F2879" s="2"/>
      <c r="G2879" s="59">
        <v>179</v>
      </c>
      <c r="H2879" s="71" t="str">
        <f t="shared" si="63"/>
        <v xml:space="preserve"> </v>
      </c>
      <c r="I2879" s="11">
        <v>75.418994413408001</v>
      </c>
      <c r="J2879" s="3">
        <v>12.290502793296</v>
      </c>
      <c r="K2879" s="3">
        <v>12.290502793296</v>
      </c>
      <c r="L2879" s="14">
        <v>0</v>
      </c>
    </row>
    <row r="2880" spans="3:12" x14ac:dyDescent="0.2">
      <c r="C2880" s="90"/>
      <c r="D2880" s="87"/>
      <c r="E2880" s="1" t="s">
        <v>32</v>
      </c>
      <c r="F2880" s="2"/>
      <c r="G2880" s="59">
        <v>22</v>
      </c>
      <c r="H2880" s="71" t="str">
        <f t="shared" si="63"/>
        <v>*</v>
      </c>
      <c r="I2880" s="11">
        <v>72.727272727273004</v>
      </c>
      <c r="J2880" s="3">
        <v>9.0909090909089993</v>
      </c>
      <c r="K2880" s="3">
        <v>13.636363636364001</v>
      </c>
      <c r="L2880" s="8">
        <v>4.5454545454549997</v>
      </c>
    </row>
    <row r="2881" spans="3:12" x14ac:dyDescent="0.2">
      <c r="C2881" s="90"/>
      <c r="D2881" s="87"/>
      <c r="E2881" s="1" t="s">
        <v>22</v>
      </c>
      <c r="F2881" s="2"/>
      <c r="G2881" s="59">
        <v>13</v>
      </c>
      <c r="H2881" s="71" t="str">
        <f t="shared" si="63"/>
        <v>*</v>
      </c>
      <c r="I2881" s="11">
        <v>53.846153846154003</v>
      </c>
      <c r="J2881" s="3">
        <v>38.461538461537998</v>
      </c>
      <c r="K2881" s="7">
        <v>0</v>
      </c>
      <c r="L2881" s="8">
        <v>7.6923076923079998</v>
      </c>
    </row>
    <row r="2882" spans="3:12" ht="24" x14ac:dyDescent="0.2">
      <c r="C2882" s="91" t="s">
        <v>123</v>
      </c>
      <c r="D2882" s="86" t="s">
        <v>17</v>
      </c>
      <c r="E2882" s="6" t="s">
        <v>124</v>
      </c>
      <c r="F2882" s="5"/>
      <c r="G2882" s="58">
        <v>55</v>
      </c>
      <c r="H2882" s="70" t="str">
        <f t="shared" si="63"/>
        <v xml:space="preserve"> </v>
      </c>
      <c r="I2882" s="12">
        <v>76.363636363636004</v>
      </c>
      <c r="J2882" s="4">
        <v>18.181818181817999</v>
      </c>
      <c r="K2882" s="4">
        <v>5.4545454545450003</v>
      </c>
      <c r="L2882" s="33">
        <v>0</v>
      </c>
    </row>
    <row r="2883" spans="3:12" ht="24" x14ac:dyDescent="0.2">
      <c r="C2883" s="92"/>
      <c r="D2883" s="87"/>
      <c r="E2883" s="1" t="s">
        <v>125</v>
      </c>
      <c r="F2883" s="2"/>
      <c r="G2883" s="59">
        <v>205</v>
      </c>
      <c r="H2883" s="71" t="str">
        <f t="shared" si="63"/>
        <v xml:space="preserve"> </v>
      </c>
      <c r="I2883" s="11">
        <v>76.585365853658999</v>
      </c>
      <c r="J2883" s="3">
        <v>14.634146341463</v>
      </c>
      <c r="K2883" s="3">
        <v>7.80487804878</v>
      </c>
      <c r="L2883" s="8">
        <v>0.97560975609800005</v>
      </c>
    </row>
    <row r="2884" spans="3:12" ht="24" x14ac:dyDescent="0.2">
      <c r="C2884" s="92"/>
      <c r="D2884" s="87"/>
      <c r="E2884" s="1" t="s">
        <v>126</v>
      </c>
      <c r="F2884" s="2"/>
      <c r="G2884" s="59">
        <v>114</v>
      </c>
      <c r="H2884" s="71" t="str">
        <f t="shared" si="63"/>
        <v xml:space="preserve"> </v>
      </c>
      <c r="I2884" s="11">
        <v>68.421052631579002</v>
      </c>
      <c r="J2884" s="3">
        <v>19.298245614035</v>
      </c>
      <c r="K2884" s="3">
        <v>10.526315789473999</v>
      </c>
      <c r="L2884" s="8">
        <v>1.7543859649119999</v>
      </c>
    </row>
    <row r="2885" spans="3:12" ht="24" x14ac:dyDescent="0.2">
      <c r="C2885" s="92"/>
      <c r="D2885" s="87"/>
      <c r="E2885" s="1" t="s">
        <v>127</v>
      </c>
      <c r="F2885" s="2"/>
      <c r="G2885" s="59">
        <v>187</v>
      </c>
      <c r="H2885" s="71" t="str">
        <f t="shared" si="63"/>
        <v xml:space="preserve"> </v>
      </c>
      <c r="I2885" s="11">
        <v>73.262032085561003</v>
      </c>
      <c r="J2885" s="3">
        <v>17.647058823529001</v>
      </c>
      <c r="K2885" s="3">
        <v>8.5561497326199998</v>
      </c>
      <c r="L2885" s="8">
        <v>0.53475935828900001</v>
      </c>
    </row>
    <row r="2886" spans="3:12" ht="24" x14ac:dyDescent="0.2">
      <c r="C2886" s="92"/>
      <c r="D2886" s="87"/>
      <c r="E2886" s="1" t="s">
        <v>128</v>
      </c>
      <c r="F2886" s="2"/>
      <c r="G2886" s="59">
        <v>1599</v>
      </c>
      <c r="H2886" s="71" t="str">
        <f t="shared" si="63"/>
        <v xml:space="preserve"> </v>
      </c>
      <c r="I2886" s="11">
        <v>68.292682926829002</v>
      </c>
      <c r="J2886" s="3">
        <v>18.136335209506001</v>
      </c>
      <c r="K2886" s="3">
        <v>12.195121951220001</v>
      </c>
      <c r="L2886" s="8">
        <v>1.3758599124449999</v>
      </c>
    </row>
    <row r="2887" spans="3:12" ht="24" x14ac:dyDescent="0.2">
      <c r="C2887" s="92"/>
      <c r="D2887" s="87"/>
      <c r="E2887" s="1" t="s">
        <v>129</v>
      </c>
      <c r="F2887" s="2"/>
      <c r="G2887" s="59">
        <v>1199</v>
      </c>
      <c r="H2887" s="71" t="str">
        <f t="shared" si="63"/>
        <v xml:space="preserve"> </v>
      </c>
      <c r="I2887" s="11">
        <v>67.389491242701993</v>
      </c>
      <c r="J2887" s="3">
        <v>17.597998331943</v>
      </c>
      <c r="K2887" s="3">
        <v>13.094245204337</v>
      </c>
      <c r="L2887" s="8">
        <v>1.918265221018</v>
      </c>
    </row>
    <row r="2888" spans="3:12" ht="24" x14ac:dyDescent="0.2">
      <c r="C2888" s="92"/>
      <c r="D2888" s="87"/>
      <c r="E2888" s="1" t="s">
        <v>130</v>
      </c>
      <c r="F2888" s="2"/>
      <c r="G2888" s="59">
        <v>950</v>
      </c>
      <c r="H2888" s="71" t="str">
        <f t="shared" si="63"/>
        <v xml:space="preserve"> </v>
      </c>
      <c r="I2888" s="11">
        <v>64.736842105262994</v>
      </c>
      <c r="J2888" s="3">
        <v>18.526315789474001</v>
      </c>
      <c r="K2888" s="3">
        <v>15.368421052632</v>
      </c>
      <c r="L2888" s="8">
        <v>1.368421052632</v>
      </c>
    </row>
    <row r="2889" spans="3:12" x14ac:dyDescent="0.2">
      <c r="C2889" s="92"/>
      <c r="D2889" s="87"/>
      <c r="E2889" s="1" t="s">
        <v>131</v>
      </c>
      <c r="F2889" s="2"/>
      <c r="G2889" s="59">
        <v>424</v>
      </c>
      <c r="H2889" s="71" t="str">
        <f t="shared" si="63"/>
        <v xml:space="preserve"> </v>
      </c>
      <c r="I2889" s="11">
        <v>70.283018867924994</v>
      </c>
      <c r="J2889" s="3">
        <v>17.452830188678998</v>
      </c>
      <c r="K2889" s="3">
        <v>10.141509433962</v>
      </c>
      <c r="L2889" s="8">
        <v>2.1226415094340001</v>
      </c>
    </row>
    <row r="2890" spans="3:12" ht="24" x14ac:dyDescent="0.2">
      <c r="C2890" s="92"/>
      <c r="D2890" s="87"/>
      <c r="E2890" s="1" t="s">
        <v>132</v>
      </c>
      <c r="F2890" s="2"/>
      <c r="G2890" s="59">
        <v>213</v>
      </c>
      <c r="H2890" s="71" t="str">
        <f t="shared" si="63"/>
        <v xml:space="preserve"> </v>
      </c>
      <c r="I2890" s="11">
        <v>59.624413145539997</v>
      </c>
      <c r="J2890" s="3">
        <v>20.187793427230002</v>
      </c>
      <c r="K2890" s="3">
        <v>18.309859154929999</v>
      </c>
      <c r="L2890" s="8">
        <v>1.8779342723000001</v>
      </c>
    </row>
    <row r="2891" spans="3:12" ht="24" x14ac:dyDescent="0.2">
      <c r="C2891" s="92"/>
      <c r="D2891" s="87"/>
      <c r="E2891" s="1" t="s">
        <v>133</v>
      </c>
      <c r="F2891" s="2"/>
      <c r="G2891" s="59">
        <v>214</v>
      </c>
      <c r="H2891" s="71" t="str">
        <f t="shared" si="63"/>
        <v xml:space="preserve"> </v>
      </c>
      <c r="I2891" s="11">
        <v>43.92523364486</v>
      </c>
      <c r="J2891" s="3">
        <v>23.364485981308</v>
      </c>
      <c r="K2891" s="3">
        <v>28.504672897195999</v>
      </c>
      <c r="L2891" s="8">
        <v>4.2056074766359997</v>
      </c>
    </row>
    <row r="2892" spans="3:12" ht="24" x14ac:dyDescent="0.2">
      <c r="C2892" s="92"/>
      <c r="D2892" s="87"/>
      <c r="E2892" s="1" t="s">
        <v>134</v>
      </c>
      <c r="F2892" s="2"/>
      <c r="G2892" s="59">
        <v>15</v>
      </c>
      <c r="H2892" s="71" t="str">
        <f t="shared" si="63"/>
        <v>*</v>
      </c>
      <c r="I2892" s="11">
        <v>26.666666666666998</v>
      </c>
      <c r="J2892" s="3">
        <v>13.333333333333</v>
      </c>
      <c r="K2892" s="3">
        <v>60</v>
      </c>
      <c r="L2892" s="14">
        <v>0</v>
      </c>
    </row>
    <row r="2893" spans="3:12" ht="24" x14ac:dyDescent="0.2">
      <c r="C2893" s="92"/>
      <c r="D2893" s="87"/>
      <c r="E2893" s="1" t="s">
        <v>135</v>
      </c>
      <c r="F2893" s="2"/>
      <c r="G2893" s="59">
        <v>587</v>
      </c>
      <c r="H2893" s="71" t="str">
        <f t="shared" si="63"/>
        <v xml:space="preserve"> </v>
      </c>
      <c r="I2893" s="11">
        <v>67.291311754684997</v>
      </c>
      <c r="J2893" s="3">
        <v>20.783645655876999</v>
      </c>
      <c r="K2893" s="3">
        <v>10.902896081772001</v>
      </c>
      <c r="L2893" s="8">
        <v>1.0221465076659999</v>
      </c>
    </row>
    <row r="2894" spans="3:12" x14ac:dyDescent="0.2">
      <c r="C2894" s="92"/>
      <c r="D2894" s="87"/>
      <c r="E2894" s="1" t="s">
        <v>136</v>
      </c>
      <c r="F2894" s="2"/>
      <c r="G2894" s="59">
        <v>63</v>
      </c>
      <c r="H2894" s="71" t="str">
        <f t="shared" si="63"/>
        <v xml:space="preserve"> </v>
      </c>
      <c r="I2894" s="11">
        <v>65.079365079365004</v>
      </c>
      <c r="J2894" s="3">
        <v>9.5238095238099998</v>
      </c>
      <c r="K2894" s="3">
        <v>25.396825396825001</v>
      </c>
      <c r="L2894" s="14">
        <v>0</v>
      </c>
    </row>
    <row r="2895" spans="3:12" x14ac:dyDescent="0.2">
      <c r="C2895" s="92"/>
      <c r="D2895" s="87"/>
      <c r="E2895" s="1" t="s">
        <v>137</v>
      </c>
      <c r="F2895" s="2"/>
      <c r="G2895" s="59">
        <v>290</v>
      </c>
      <c r="H2895" s="71" t="str">
        <f t="shared" si="63"/>
        <v xml:space="preserve"> </v>
      </c>
      <c r="I2895" s="11">
        <v>52.758620689654997</v>
      </c>
      <c r="J2895" s="3">
        <v>16.206896551724</v>
      </c>
      <c r="K2895" s="3">
        <v>28.620689655172001</v>
      </c>
      <c r="L2895" s="8">
        <v>2.413793103448</v>
      </c>
    </row>
    <row r="2896" spans="3:12" x14ac:dyDescent="0.2">
      <c r="C2896" s="92"/>
      <c r="D2896" s="87"/>
      <c r="E2896" s="1" t="s">
        <v>22</v>
      </c>
      <c r="F2896" s="2"/>
      <c r="G2896" s="59">
        <v>42</v>
      </c>
      <c r="H2896" s="71" t="str">
        <f t="shared" si="63"/>
        <v>*</v>
      </c>
      <c r="I2896" s="11">
        <v>42.857142857143003</v>
      </c>
      <c r="J2896" s="3">
        <v>19.047619047619001</v>
      </c>
      <c r="K2896" s="3">
        <v>30.952380952380999</v>
      </c>
      <c r="L2896" s="8">
        <v>7.1428571428570002</v>
      </c>
    </row>
    <row r="2897" spans="2:12" ht="24" x14ac:dyDescent="0.2">
      <c r="C2897" s="92"/>
      <c r="D2897" s="87"/>
      <c r="E2897" s="1" t="s">
        <v>138</v>
      </c>
      <c r="F2897" s="2"/>
      <c r="G2897" s="59">
        <v>246</v>
      </c>
      <c r="H2897" s="71" t="str">
        <f t="shared" si="63"/>
        <v xml:space="preserve"> </v>
      </c>
      <c r="I2897" s="11">
        <v>76.829268292682997</v>
      </c>
      <c r="J2897" s="3">
        <v>15.447154471545</v>
      </c>
      <c r="K2897" s="3">
        <v>6.9105691056909997</v>
      </c>
      <c r="L2897" s="8">
        <v>0.81300813008100004</v>
      </c>
    </row>
    <row r="2898" spans="2:12" ht="24" x14ac:dyDescent="0.2">
      <c r="C2898" s="92"/>
      <c r="D2898" s="87"/>
      <c r="E2898" s="1" t="s">
        <v>139</v>
      </c>
      <c r="F2898" s="2"/>
      <c r="G2898" s="59">
        <v>248</v>
      </c>
      <c r="H2898" s="71" t="str">
        <f t="shared" ref="H2898:H2900" si="64">IF(G2898&lt;49,"*"," ")</f>
        <v xml:space="preserve"> </v>
      </c>
      <c r="I2898" s="11">
        <v>71.774193548387004</v>
      </c>
      <c r="J2898" s="3">
        <v>18.548387096774</v>
      </c>
      <c r="K2898" s="3">
        <v>8.4677419354839998</v>
      </c>
      <c r="L2898" s="8">
        <v>1.2096774193549999</v>
      </c>
    </row>
    <row r="2899" spans="2:12" ht="24" x14ac:dyDescent="0.2">
      <c r="C2899" s="92"/>
      <c r="D2899" s="87"/>
      <c r="E2899" s="1" t="s">
        <v>140</v>
      </c>
      <c r="F2899" s="2"/>
      <c r="G2899" s="59">
        <v>1582</v>
      </c>
      <c r="H2899" s="71" t="str">
        <f t="shared" si="64"/>
        <v xml:space="preserve"> </v>
      </c>
      <c r="I2899" s="11">
        <v>65.486725663716996</v>
      </c>
      <c r="J2899" s="3">
        <v>17.825537294564</v>
      </c>
      <c r="K2899" s="3">
        <v>14.981036662453</v>
      </c>
      <c r="L2899" s="8">
        <v>1.7067003792669999</v>
      </c>
    </row>
    <row r="2900" spans="2:12" ht="24" x14ac:dyDescent="0.2">
      <c r="C2900" s="93"/>
      <c r="D2900" s="88"/>
      <c r="E2900" s="27" t="s">
        <v>141</v>
      </c>
      <c r="F2900" s="30"/>
      <c r="G2900" s="60">
        <v>414</v>
      </c>
      <c r="H2900" s="72" t="str">
        <f t="shared" si="64"/>
        <v xml:space="preserve"> </v>
      </c>
      <c r="I2900" s="35">
        <v>51.207729468598998</v>
      </c>
      <c r="J2900" s="16">
        <v>21.497584541062999</v>
      </c>
      <c r="K2900" s="16">
        <v>24.3961352657</v>
      </c>
      <c r="L2900" s="36">
        <v>2.898550724638</v>
      </c>
    </row>
    <row r="2901" spans="2:12" x14ac:dyDescent="0.2">
      <c r="G2901" s="61"/>
      <c r="H2901" s="73"/>
    </row>
    <row r="2902" spans="2:12" x14ac:dyDescent="0.2">
      <c r="B2902" s="22" t="str">
        <f xml:space="preserve"> HYPERLINK("#'目次'!B28", "[22]")</f>
        <v>[22]</v>
      </c>
      <c r="C2902" s="17" t="s">
        <v>309</v>
      </c>
      <c r="G2902" s="61"/>
      <c r="H2902" s="73"/>
    </row>
    <row r="2903" spans="2:12" x14ac:dyDescent="0.2">
      <c r="G2903" s="61"/>
      <c r="H2903" s="73"/>
    </row>
    <row r="2904" spans="2:12" x14ac:dyDescent="0.2">
      <c r="G2904" s="61"/>
      <c r="H2904" s="73"/>
    </row>
    <row r="2905" spans="2:12" x14ac:dyDescent="0.2">
      <c r="C2905" s="17" t="s">
        <v>12</v>
      </c>
      <c r="G2905" s="61"/>
      <c r="H2905" s="73"/>
    </row>
    <row r="2906" spans="2:12" ht="24" x14ac:dyDescent="0.2">
      <c r="C2906" s="82"/>
      <c r="D2906" s="83"/>
      <c r="E2906" s="83"/>
      <c r="F2906" s="83"/>
      <c r="G2906" s="55" t="s">
        <v>13</v>
      </c>
      <c r="H2906" s="68"/>
      <c r="I2906" s="20" t="s">
        <v>304</v>
      </c>
      <c r="J2906" s="10" t="s">
        <v>305</v>
      </c>
      <c r="K2906" s="10" t="s">
        <v>306</v>
      </c>
      <c r="L2906" s="23" t="s">
        <v>22</v>
      </c>
    </row>
    <row r="2907" spans="2:12" x14ac:dyDescent="0.2">
      <c r="C2907" s="84"/>
      <c r="D2907" s="85"/>
      <c r="E2907" s="85"/>
      <c r="F2907" s="85"/>
      <c r="G2907" s="56"/>
      <c r="H2907" s="69"/>
      <c r="I2907" s="24"/>
      <c r="J2907" s="9"/>
      <c r="K2907" s="9"/>
      <c r="L2907" s="21"/>
    </row>
    <row r="2908" spans="2:12" x14ac:dyDescent="0.2">
      <c r="C2908" s="28"/>
      <c r="D2908" s="29"/>
      <c r="E2908" s="32" t="s">
        <v>13</v>
      </c>
      <c r="F2908" s="31"/>
      <c r="G2908" s="57">
        <v>2435</v>
      </c>
      <c r="H2908" s="66" t="str">
        <f t="shared" ref="H2908:H2971" si="65">IF(G2908&lt;49,"*"," ")</f>
        <v xml:space="preserve"> </v>
      </c>
      <c r="I2908" s="15">
        <v>74.332648870637001</v>
      </c>
      <c r="J2908" s="15">
        <v>11.457905544148</v>
      </c>
      <c r="K2908" s="15">
        <v>12.772073921971</v>
      </c>
      <c r="L2908" s="34">
        <v>1.4373716632439999</v>
      </c>
    </row>
    <row r="2909" spans="2:12" x14ac:dyDescent="0.2">
      <c r="C2909" s="89" t="s">
        <v>16</v>
      </c>
      <c r="D2909" s="86" t="s">
        <v>17</v>
      </c>
      <c r="E2909" s="6" t="s">
        <v>18</v>
      </c>
      <c r="F2909" s="5"/>
      <c r="G2909" s="58">
        <v>344</v>
      </c>
      <c r="H2909" s="70" t="str">
        <f t="shared" si="65"/>
        <v xml:space="preserve"> </v>
      </c>
      <c r="I2909" s="12">
        <v>84.011627906976997</v>
      </c>
      <c r="J2909" s="4">
        <v>7.5581395348839999</v>
      </c>
      <c r="K2909" s="4">
        <v>7.5581395348839999</v>
      </c>
      <c r="L2909" s="13">
        <v>0.87209302325600002</v>
      </c>
    </row>
    <row r="2910" spans="2:12" x14ac:dyDescent="0.2">
      <c r="C2910" s="90"/>
      <c r="D2910" s="87"/>
      <c r="E2910" s="1" t="s">
        <v>19</v>
      </c>
      <c r="F2910" s="2"/>
      <c r="G2910" s="59">
        <v>1502</v>
      </c>
      <c r="H2910" s="71" t="str">
        <f t="shared" si="65"/>
        <v xml:space="preserve"> </v>
      </c>
      <c r="I2910" s="11">
        <v>78.229027962716003</v>
      </c>
      <c r="J2910" s="3">
        <v>10.918774966711</v>
      </c>
      <c r="K2910" s="3">
        <v>9.6537949400799992</v>
      </c>
      <c r="L2910" s="8">
        <v>1.1984021304929999</v>
      </c>
    </row>
    <row r="2911" spans="2:12" x14ac:dyDescent="0.2">
      <c r="C2911" s="90"/>
      <c r="D2911" s="87"/>
      <c r="E2911" s="1" t="s">
        <v>20</v>
      </c>
      <c r="F2911" s="2"/>
      <c r="G2911" s="59">
        <v>465</v>
      </c>
      <c r="H2911" s="71" t="str">
        <f t="shared" si="65"/>
        <v xml:space="preserve"> </v>
      </c>
      <c r="I2911" s="11">
        <v>62.365591397849002</v>
      </c>
      <c r="J2911" s="3">
        <v>14.408602150538</v>
      </c>
      <c r="K2911" s="3">
        <v>21.505376344085999</v>
      </c>
      <c r="L2911" s="8">
        <v>1.7204301075270001</v>
      </c>
    </row>
    <row r="2912" spans="2:12" x14ac:dyDescent="0.2">
      <c r="C2912" s="90"/>
      <c r="D2912" s="87"/>
      <c r="E2912" s="1" t="s">
        <v>21</v>
      </c>
      <c r="F2912" s="2"/>
      <c r="G2912" s="59">
        <v>107</v>
      </c>
      <c r="H2912" s="71" t="str">
        <f t="shared" si="65"/>
        <v xml:space="preserve"> </v>
      </c>
      <c r="I2912" s="11">
        <v>44.859813084111998</v>
      </c>
      <c r="J2912" s="3">
        <v>16.822429906541998</v>
      </c>
      <c r="K2912" s="3">
        <v>33.644859813083997</v>
      </c>
      <c r="L2912" s="8">
        <v>4.6728971962620003</v>
      </c>
    </row>
    <row r="2913" spans="3:12" x14ac:dyDescent="0.2">
      <c r="C2913" s="90"/>
      <c r="D2913" s="87"/>
      <c r="E2913" s="1" t="s">
        <v>22</v>
      </c>
      <c r="F2913" s="2"/>
      <c r="G2913" s="59">
        <v>17</v>
      </c>
      <c r="H2913" s="71" t="str">
        <f t="shared" si="65"/>
        <v>*</v>
      </c>
      <c r="I2913" s="11">
        <v>47.058823529412003</v>
      </c>
      <c r="J2913" s="3">
        <v>23.529411764706001</v>
      </c>
      <c r="K2913" s="3">
        <v>23.529411764706001</v>
      </c>
      <c r="L2913" s="8">
        <v>5.8823529411760003</v>
      </c>
    </row>
    <row r="2914" spans="3:12" x14ac:dyDescent="0.2">
      <c r="C2914" s="91" t="s">
        <v>23</v>
      </c>
      <c r="D2914" s="86" t="s">
        <v>17</v>
      </c>
      <c r="E2914" s="6" t="s">
        <v>24</v>
      </c>
      <c r="F2914" s="5"/>
      <c r="G2914" s="58">
        <v>383</v>
      </c>
      <c r="H2914" s="70" t="str">
        <f t="shared" si="65"/>
        <v xml:space="preserve"> </v>
      </c>
      <c r="I2914" s="12">
        <v>78.590078328982003</v>
      </c>
      <c r="J2914" s="4">
        <v>10.182767624021</v>
      </c>
      <c r="K2914" s="4">
        <v>9.9216710182769994</v>
      </c>
      <c r="L2914" s="13">
        <v>1.305483028721</v>
      </c>
    </row>
    <row r="2915" spans="3:12" x14ac:dyDescent="0.2">
      <c r="C2915" s="90"/>
      <c r="D2915" s="87"/>
      <c r="E2915" s="1" t="s">
        <v>25</v>
      </c>
      <c r="F2915" s="2"/>
      <c r="G2915" s="59">
        <v>333</v>
      </c>
      <c r="H2915" s="71" t="str">
        <f t="shared" si="65"/>
        <v xml:space="preserve"> </v>
      </c>
      <c r="I2915" s="11">
        <v>81.681681681681994</v>
      </c>
      <c r="J2915" s="3">
        <v>12.612612612613001</v>
      </c>
      <c r="K2915" s="3">
        <v>4.8048048048050003</v>
      </c>
      <c r="L2915" s="8">
        <v>0.90090090090099995</v>
      </c>
    </row>
    <row r="2916" spans="3:12" ht="24" x14ac:dyDescent="0.2">
      <c r="C2916" s="90"/>
      <c r="D2916" s="87"/>
      <c r="E2916" s="1" t="s">
        <v>26</v>
      </c>
      <c r="F2916" s="2"/>
      <c r="G2916" s="59">
        <v>464</v>
      </c>
      <c r="H2916" s="71" t="str">
        <f t="shared" si="65"/>
        <v xml:space="preserve"> </v>
      </c>
      <c r="I2916" s="11">
        <v>79.310344827585993</v>
      </c>
      <c r="J2916" s="3">
        <v>10.344827586207</v>
      </c>
      <c r="K2916" s="3">
        <v>8.6206896551720007</v>
      </c>
      <c r="L2916" s="8">
        <v>1.7241379310339999</v>
      </c>
    </row>
    <row r="2917" spans="3:12" ht="24" x14ac:dyDescent="0.2">
      <c r="C2917" s="90"/>
      <c r="D2917" s="87"/>
      <c r="E2917" s="1" t="s">
        <v>27</v>
      </c>
      <c r="F2917" s="2"/>
      <c r="G2917" s="59">
        <v>163</v>
      </c>
      <c r="H2917" s="71" t="str">
        <f t="shared" si="65"/>
        <v xml:space="preserve"> </v>
      </c>
      <c r="I2917" s="11">
        <v>78.527607361963007</v>
      </c>
      <c r="J2917" s="3">
        <v>8.5889570552149994</v>
      </c>
      <c r="K2917" s="3">
        <v>11.656441717790999</v>
      </c>
      <c r="L2917" s="8">
        <v>1.2269938650309999</v>
      </c>
    </row>
    <row r="2918" spans="3:12" x14ac:dyDescent="0.2">
      <c r="C2918" s="90"/>
      <c r="D2918" s="87"/>
      <c r="E2918" s="1" t="s">
        <v>28</v>
      </c>
      <c r="F2918" s="2"/>
      <c r="G2918" s="59">
        <v>161</v>
      </c>
      <c r="H2918" s="71" t="str">
        <f t="shared" si="65"/>
        <v xml:space="preserve"> </v>
      </c>
      <c r="I2918" s="11">
        <v>77.018633540373003</v>
      </c>
      <c r="J2918" s="3">
        <v>10.55900621118</v>
      </c>
      <c r="K2918" s="3">
        <v>12.422360248446999</v>
      </c>
      <c r="L2918" s="14">
        <v>0</v>
      </c>
    </row>
    <row r="2919" spans="3:12" x14ac:dyDescent="0.2">
      <c r="C2919" s="90"/>
      <c r="D2919" s="87"/>
      <c r="E2919" s="1" t="s">
        <v>29</v>
      </c>
      <c r="F2919" s="2"/>
      <c r="G2919" s="59">
        <v>1174</v>
      </c>
      <c r="H2919" s="71" t="str">
        <f t="shared" si="65"/>
        <v xml:space="preserve"> </v>
      </c>
      <c r="I2919" s="11">
        <v>76.490630323679994</v>
      </c>
      <c r="J2919" s="3">
        <v>11.328790459965999</v>
      </c>
      <c r="K2919" s="3">
        <v>10.817717206133</v>
      </c>
      <c r="L2919" s="8">
        <v>1.3628620102210001</v>
      </c>
    </row>
    <row r="2920" spans="3:12" x14ac:dyDescent="0.2">
      <c r="C2920" s="90"/>
      <c r="D2920" s="87"/>
      <c r="E2920" s="1" t="s">
        <v>30</v>
      </c>
      <c r="F2920" s="2"/>
      <c r="G2920" s="59">
        <v>1349</v>
      </c>
      <c r="H2920" s="71" t="str">
        <f t="shared" si="65"/>
        <v xml:space="preserve"> </v>
      </c>
      <c r="I2920" s="11">
        <v>78.280207561156004</v>
      </c>
      <c r="J2920" s="3">
        <v>10.971089696070999</v>
      </c>
      <c r="K2920" s="3">
        <v>9.7108969607120006</v>
      </c>
      <c r="L2920" s="8">
        <v>1.037805782061</v>
      </c>
    </row>
    <row r="2921" spans="3:12" x14ac:dyDescent="0.2">
      <c r="C2921" s="90"/>
      <c r="D2921" s="87"/>
      <c r="E2921" s="1" t="s">
        <v>31</v>
      </c>
      <c r="F2921" s="2"/>
      <c r="G2921" s="59">
        <v>2034</v>
      </c>
      <c r="H2921" s="71" t="str">
        <f t="shared" si="65"/>
        <v xml:space="preserve"> </v>
      </c>
      <c r="I2921" s="11">
        <v>76.106194690264999</v>
      </c>
      <c r="J2921" s="3">
        <v>11.406096361849</v>
      </c>
      <c r="K2921" s="3">
        <v>11.406096361849</v>
      </c>
      <c r="L2921" s="8">
        <v>1.0816125860370001</v>
      </c>
    </row>
    <row r="2922" spans="3:12" x14ac:dyDescent="0.2">
      <c r="C2922" s="90"/>
      <c r="D2922" s="87"/>
      <c r="E2922" s="1" t="s">
        <v>32</v>
      </c>
      <c r="F2922" s="2"/>
      <c r="G2922" s="59">
        <v>68</v>
      </c>
      <c r="H2922" s="71" t="str">
        <f t="shared" si="65"/>
        <v xml:space="preserve"> </v>
      </c>
      <c r="I2922" s="11">
        <v>52.941176470587997</v>
      </c>
      <c r="J2922" s="3">
        <v>7.352941176471</v>
      </c>
      <c r="K2922" s="3">
        <v>39.705882352941003</v>
      </c>
      <c r="L2922" s="14">
        <v>0</v>
      </c>
    </row>
    <row r="2923" spans="3:12" x14ac:dyDescent="0.2">
      <c r="C2923" s="90"/>
      <c r="D2923" s="87"/>
      <c r="E2923" s="1" t="s">
        <v>22</v>
      </c>
      <c r="F2923" s="2"/>
      <c r="G2923" s="59">
        <v>17</v>
      </c>
      <c r="H2923" s="71" t="str">
        <f t="shared" si="65"/>
        <v>*</v>
      </c>
      <c r="I2923" s="11">
        <v>47.058823529412003</v>
      </c>
      <c r="J2923" s="3">
        <v>17.647058823529001</v>
      </c>
      <c r="K2923" s="3">
        <v>35.294117647058997</v>
      </c>
      <c r="L2923" s="14">
        <v>0</v>
      </c>
    </row>
    <row r="2924" spans="3:12" x14ac:dyDescent="0.2">
      <c r="C2924" s="91" t="s">
        <v>33</v>
      </c>
      <c r="D2924" s="86" t="s">
        <v>17</v>
      </c>
      <c r="E2924" s="6" t="s">
        <v>34</v>
      </c>
      <c r="F2924" s="5"/>
      <c r="G2924" s="58">
        <v>120</v>
      </c>
      <c r="H2924" s="70" t="str">
        <f t="shared" si="65"/>
        <v xml:space="preserve"> </v>
      </c>
      <c r="I2924" s="12">
        <v>84.166666666666998</v>
      </c>
      <c r="J2924" s="4">
        <v>8.333333333333</v>
      </c>
      <c r="K2924" s="4">
        <v>7.5</v>
      </c>
      <c r="L2924" s="33">
        <v>0</v>
      </c>
    </row>
    <row r="2925" spans="3:12" x14ac:dyDescent="0.2">
      <c r="C2925" s="90"/>
      <c r="D2925" s="87"/>
      <c r="E2925" s="1" t="s">
        <v>35</v>
      </c>
      <c r="F2925" s="2"/>
      <c r="G2925" s="59">
        <v>932</v>
      </c>
      <c r="H2925" s="71" t="str">
        <f t="shared" si="65"/>
        <v xml:space="preserve"> </v>
      </c>
      <c r="I2925" s="11">
        <v>77.682403433475997</v>
      </c>
      <c r="J2925" s="3">
        <v>11.158798283262</v>
      </c>
      <c r="K2925" s="3">
        <v>9.2274678111590003</v>
      </c>
      <c r="L2925" s="8">
        <v>1.931330472103</v>
      </c>
    </row>
    <row r="2926" spans="3:12" x14ac:dyDescent="0.2">
      <c r="C2926" s="90"/>
      <c r="D2926" s="87"/>
      <c r="E2926" s="1" t="s">
        <v>36</v>
      </c>
      <c r="F2926" s="2"/>
      <c r="G2926" s="59">
        <v>854</v>
      </c>
      <c r="H2926" s="71" t="str">
        <f t="shared" si="65"/>
        <v xml:space="preserve"> </v>
      </c>
      <c r="I2926" s="11">
        <v>76.463700234192004</v>
      </c>
      <c r="J2926" s="3">
        <v>11.124121779858999</v>
      </c>
      <c r="K2926" s="3">
        <v>11.475409836066</v>
      </c>
      <c r="L2926" s="8">
        <v>0.93676814988299995</v>
      </c>
    </row>
    <row r="2927" spans="3:12" ht="24" x14ac:dyDescent="0.2">
      <c r="C2927" s="90"/>
      <c r="D2927" s="87"/>
      <c r="E2927" s="1" t="s">
        <v>37</v>
      </c>
      <c r="F2927" s="2"/>
      <c r="G2927" s="59">
        <v>356</v>
      </c>
      <c r="H2927" s="71" t="str">
        <f t="shared" si="65"/>
        <v xml:space="preserve"> </v>
      </c>
      <c r="I2927" s="11">
        <v>67.977528089887997</v>
      </c>
      <c r="J2927" s="3">
        <v>13.76404494382</v>
      </c>
      <c r="K2927" s="3">
        <v>17.134831460674</v>
      </c>
      <c r="L2927" s="8">
        <v>1.123595505618</v>
      </c>
    </row>
    <row r="2928" spans="3:12" x14ac:dyDescent="0.2">
      <c r="C2928" s="90"/>
      <c r="D2928" s="87"/>
      <c r="E2928" s="1" t="s">
        <v>38</v>
      </c>
      <c r="F2928" s="2"/>
      <c r="G2928" s="59">
        <v>157</v>
      </c>
      <c r="H2928" s="71" t="str">
        <f t="shared" si="65"/>
        <v xml:space="preserve"> </v>
      </c>
      <c r="I2928" s="11">
        <v>52.229299363057002</v>
      </c>
      <c r="J2928" s="3">
        <v>10.828025477707</v>
      </c>
      <c r="K2928" s="3">
        <v>34.394904458599001</v>
      </c>
      <c r="L2928" s="8">
        <v>2.5477707006369998</v>
      </c>
    </row>
    <row r="2929" spans="3:12" x14ac:dyDescent="0.2">
      <c r="C2929" s="90"/>
      <c r="D2929" s="87"/>
      <c r="E2929" s="1" t="s">
        <v>22</v>
      </c>
      <c r="F2929" s="2"/>
      <c r="G2929" s="59">
        <v>16</v>
      </c>
      <c r="H2929" s="71" t="str">
        <f t="shared" si="65"/>
        <v>*</v>
      </c>
      <c r="I2929" s="11">
        <v>50</v>
      </c>
      <c r="J2929" s="3">
        <v>25</v>
      </c>
      <c r="K2929" s="3">
        <v>18.75</v>
      </c>
      <c r="L2929" s="8">
        <v>6.25</v>
      </c>
    </row>
    <row r="2930" spans="3:12" x14ac:dyDescent="0.2">
      <c r="C2930" s="91" t="s">
        <v>39</v>
      </c>
      <c r="D2930" s="86" t="s">
        <v>17</v>
      </c>
      <c r="E2930" s="6" t="s">
        <v>40</v>
      </c>
      <c r="F2930" s="5"/>
      <c r="G2930" s="58">
        <v>350</v>
      </c>
      <c r="H2930" s="70" t="str">
        <f t="shared" si="65"/>
        <v xml:space="preserve"> </v>
      </c>
      <c r="I2930" s="12">
        <v>83.142857142856997</v>
      </c>
      <c r="J2930" s="4">
        <v>10.857142857143</v>
      </c>
      <c r="K2930" s="4">
        <v>5.1428571428570002</v>
      </c>
      <c r="L2930" s="13">
        <v>0.85714285714299998</v>
      </c>
    </row>
    <row r="2931" spans="3:12" ht="24" x14ac:dyDescent="0.2">
      <c r="C2931" s="90"/>
      <c r="D2931" s="87"/>
      <c r="E2931" s="1" t="s">
        <v>41</v>
      </c>
      <c r="F2931" s="2"/>
      <c r="G2931" s="59">
        <v>1147</v>
      </c>
      <c r="H2931" s="71" t="str">
        <f t="shared" si="65"/>
        <v xml:space="preserve"> </v>
      </c>
      <c r="I2931" s="11">
        <v>79.424585876199004</v>
      </c>
      <c r="J2931" s="3">
        <v>10.462074978204001</v>
      </c>
      <c r="K2931" s="3">
        <v>8.4568439407150002</v>
      </c>
      <c r="L2931" s="8">
        <v>1.6564952048820001</v>
      </c>
    </row>
    <row r="2932" spans="3:12" x14ac:dyDescent="0.2">
      <c r="C2932" s="90"/>
      <c r="D2932" s="87"/>
      <c r="E2932" s="1" t="s">
        <v>42</v>
      </c>
      <c r="F2932" s="2"/>
      <c r="G2932" s="59">
        <v>816</v>
      </c>
      <c r="H2932" s="71" t="str">
        <f t="shared" si="65"/>
        <v xml:space="preserve"> </v>
      </c>
      <c r="I2932" s="11">
        <v>66.911764705882007</v>
      </c>
      <c r="J2932" s="3">
        <v>13.112745098038999</v>
      </c>
      <c r="K2932" s="3">
        <v>18.995098039216</v>
      </c>
      <c r="L2932" s="8">
        <v>0.98039215686299996</v>
      </c>
    </row>
    <row r="2933" spans="3:12" x14ac:dyDescent="0.2">
      <c r="C2933" s="90"/>
      <c r="D2933" s="87"/>
      <c r="E2933" s="1" t="s">
        <v>43</v>
      </c>
      <c r="F2933" s="2"/>
      <c r="G2933" s="59">
        <v>78</v>
      </c>
      <c r="H2933" s="71" t="str">
        <f t="shared" si="65"/>
        <v xml:space="preserve"> </v>
      </c>
      <c r="I2933" s="11">
        <v>48.717948717949</v>
      </c>
      <c r="J2933" s="3">
        <v>8.9743589743589993</v>
      </c>
      <c r="K2933" s="3">
        <v>38.461538461537998</v>
      </c>
      <c r="L2933" s="8">
        <v>3.8461538461539999</v>
      </c>
    </row>
    <row r="2934" spans="3:12" x14ac:dyDescent="0.2">
      <c r="C2934" s="90"/>
      <c r="D2934" s="87"/>
      <c r="E2934" s="1" t="s">
        <v>22</v>
      </c>
      <c r="F2934" s="2"/>
      <c r="G2934" s="59">
        <v>44</v>
      </c>
      <c r="H2934" s="71" t="str">
        <f t="shared" si="65"/>
        <v>*</v>
      </c>
      <c r="I2934" s="11">
        <v>54.545454545455001</v>
      </c>
      <c r="J2934" s="3">
        <v>15.909090909091001</v>
      </c>
      <c r="K2934" s="3">
        <v>25</v>
      </c>
      <c r="L2934" s="8">
        <v>4.5454545454549997</v>
      </c>
    </row>
    <row r="2935" spans="3:12" x14ac:dyDescent="0.2">
      <c r="C2935" s="91" t="s">
        <v>44</v>
      </c>
      <c r="D2935" s="86" t="s">
        <v>17</v>
      </c>
      <c r="E2935" s="6" t="s">
        <v>45</v>
      </c>
      <c r="F2935" s="5"/>
      <c r="G2935" s="58">
        <v>1358</v>
      </c>
      <c r="H2935" s="70" t="str">
        <f t="shared" si="65"/>
        <v xml:space="preserve"> </v>
      </c>
      <c r="I2935" s="12">
        <v>85.272459499264002</v>
      </c>
      <c r="J2935" s="4">
        <v>9.278350515464</v>
      </c>
      <c r="K2935" s="4">
        <v>4.4182621502210004</v>
      </c>
      <c r="L2935" s="13">
        <v>1.0309278350519999</v>
      </c>
    </row>
    <row r="2936" spans="3:12" x14ac:dyDescent="0.2">
      <c r="C2936" s="90"/>
      <c r="D2936" s="87"/>
      <c r="E2936" s="1" t="s">
        <v>46</v>
      </c>
      <c r="F2936" s="2"/>
      <c r="G2936" s="59">
        <v>735</v>
      </c>
      <c r="H2936" s="71" t="str">
        <f t="shared" si="65"/>
        <v xml:space="preserve"> </v>
      </c>
      <c r="I2936" s="11">
        <v>69.251700680271995</v>
      </c>
      <c r="J2936" s="3">
        <v>14.557823129252</v>
      </c>
      <c r="K2936" s="3">
        <v>13.469387755102</v>
      </c>
      <c r="L2936" s="8">
        <v>2.7210884353739999</v>
      </c>
    </row>
    <row r="2937" spans="3:12" x14ac:dyDescent="0.2">
      <c r="C2937" s="90"/>
      <c r="D2937" s="87"/>
      <c r="E2937" s="1" t="s">
        <v>47</v>
      </c>
      <c r="F2937" s="2"/>
      <c r="G2937" s="59">
        <v>177</v>
      </c>
      <c r="H2937" s="71" t="str">
        <f t="shared" si="65"/>
        <v xml:space="preserve"> </v>
      </c>
      <c r="I2937" s="11">
        <v>51.977401129943999</v>
      </c>
      <c r="J2937" s="3">
        <v>14.689265536722999</v>
      </c>
      <c r="K2937" s="3">
        <v>33.333333333333002</v>
      </c>
      <c r="L2937" s="14">
        <v>0</v>
      </c>
    </row>
    <row r="2938" spans="3:12" x14ac:dyDescent="0.2">
      <c r="C2938" s="90"/>
      <c r="D2938" s="87"/>
      <c r="E2938" s="1" t="s">
        <v>48</v>
      </c>
      <c r="F2938" s="2"/>
      <c r="G2938" s="59">
        <v>128</v>
      </c>
      <c r="H2938" s="71" t="str">
        <f t="shared" si="65"/>
        <v xml:space="preserve"> </v>
      </c>
      <c r="I2938" s="11">
        <v>21.09375</v>
      </c>
      <c r="J2938" s="3">
        <v>10.15625</v>
      </c>
      <c r="K2938" s="3">
        <v>67.96875</v>
      </c>
      <c r="L2938" s="8">
        <v>0.78125</v>
      </c>
    </row>
    <row r="2939" spans="3:12" x14ac:dyDescent="0.2">
      <c r="C2939" s="90"/>
      <c r="D2939" s="87"/>
      <c r="E2939" s="1" t="s">
        <v>22</v>
      </c>
      <c r="F2939" s="2"/>
      <c r="G2939" s="59">
        <v>37</v>
      </c>
      <c r="H2939" s="71" t="str">
        <f t="shared" si="65"/>
        <v>*</v>
      </c>
      <c r="I2939" s="11">
        <v>64.864864864864998</v>
      </c>
      <c r="J2939" s="3">
        <v>18.918918918919001</v>
      </c>
      <c r="K2939" s="3">
        <v>16.216216216216001</v>
      </c>
      <c r="L2939" s="14">
        <v>0</v>
      </c>
    </row>
    <row r="2940" spans="3:12" ht="24" x14ac:dyDescent="0.2">
      <c r="C2940" s="91" t="s">
        <v>49</v>
      </c>
      <c r="D2940" s="86" t="s">
        <v>17</v>
      </c>
      <c r="E2940" s="6" t="s">
        <v>50</v>
      </c>
      <c r="F2940" s="5"/>
      <c r="G2940" s="58">
        <v>141</v>
      </c>
      <c r="H2940" s="70" t="str">
        <f t="shared" si="65"/>
        <v xml:space="preserve"> </v>
      </c>
      <c r="I2940" s="12">
        <v>80.851063829786995</v>
      </c>
      <c r="J2940" s="4">
        <v>12.765957446809001</v>
      </c>
      <c r="K2940" s="4">
        <v>5.6737588652479998</v>
      </c>
      <c r="L2940" s="13">
        <v>0.70921985815599997</v>
      </c>
    </row>
    <row r="2941" spans="3:12" ht="36" x14ac:dyDescent="0.2">
      <c r="C2941" s="90"/>
      <c r="D2941" s="87"/>
      <c r="E2941" s="1" t="s">
        <v>51</v>
      </c>
      <c r="F2941" s="2"/>
      <c r="G2941" s="59">
        <v>349</v>
      </c>
      <c r="H2941" s="71" t="str">
        <f t="shared" si="65"/>
        <v xml:space="preserve"> </v>
      </c>
      <c r="I2941" s="11">
        <v>88.538681948423999</v>
      </c>
      <c r="J2941" s="3">
        <v>7.7363896848140001</v>
      </c>
      <c r="K2941" s="3">
        <v>3.4383954154729999</v>
      </c>
      <c r="L2941" s="8">
        <v>0.28653295128900003</v>
      </c>
    </row>
    <row r="2942" spans="3:12" ht="48" x14ac:dyDescent="0.2">
      <c r="C2942" s="90"/>
      <c r="D2942" s="87"/>
      <c r="E2942" s="1" t="s">
        <v>52</v>
      </c>
      <c r="F2942" s="2"/>
      <c r="G2942" s="59">
        <v>1860</v>
      </c>
      <c r="H2942" s="71" t="str">
        <f t="shared" si="65"/>
        <v xml:space="preserve"> </v>
      </c>
      <c r="I2942" s="11">
        <v>80.806451612903004</v>
      </c>
      <c r="J2942" s="3">
        <v>9.9462365591400008</v>
      </c>
      <c r="K2942" s="3">
        <v>8.2795698924730008</v>
      </c>
      <c r="L2942" s="8">
        <v>0.967741935484</v>
      </c>
    </row>
    <row r="2943" spans="3:12" ht="24" x14ac:dyDescent="0.2">
      <c r="C2943" s="90"/>
      <c r="D2943" s="87"/>
      <c r="E2943" s="1" t="s">
        <v>53</v>
      </c>
      <c r="F2943" s="2"/>
      <c r="G2943" s="59">
        <v>719</v>
      </c>
      <c r="H2943" s="71" t="str">
        <f t="shared" si="65"/>
        <v xml:space="preserve"> </v>
      </c>
      <c r="I2943" s="11">
        <v>90.125173852572999</v>
      </c>
      <c r="J2943" s="3">
        <v>6.3977746870649996</v>
      </c>
      <c r="K2943" s="3">
        <v>3.3379694019469999</v>
      </c>
      <c r="L2943" s="8">
        <v>0.13908205841400001</v>
      </c>
    </row>
    <row r="2944" spans="3:12" ht="48" x14ac:dyDescent="0.2">
      <c r="C2944" s="90"/>
      <c r="D2944" s="87"/>
      <c r="E2944" s="1" t="s">
        <v>54</v>
      </c>
      <c r="F2944" s="2"/>
      <c r="G2944" s="59">
        <v>404</v>
      </c>
      <c r="H2944" s="71" t="str">
        <f t="shared" si="65"/>
        <v xml:space="preserve"> </v>
      </c>
      <c r="I2944" s="11">
        <v>89.356435643563998</v>
      </c>
      <c r="J2944" s="3">
        <v>4.9504950495050002</v>
      </c>
      <c r="K2944" s="3">
        <v>5.1980198019800001</v>
      </c>
      <c r="L2944" s="8">
        <v>0.49504950495</v>
      </c>
    </row>
    <row r="2945" spans="3:12" ht="36" x14ac:dyDescent="0.2">
      <c r="C2945" s="90"/>
      <c r="D2945" s="87"/>
      <c r="E2945" s="1" t="s">
        <v>55</v>
      </c>
      <c r="F2945" s="2"/>
      <c r="G2945" s="59">
        <v>41</v>
      </c>
      <c r="H2945" s="71" t="str">
        <f t="shared" si="65"/>
        <v>*</v>
      </c>
      <c r="I2945" s="11">
        <v>85.365853658537006</v>
      </c>
      <c r="J2945" s="3">
        <v>9.7560975609760003</v>
      </c>
      <c r="K2945" s="3">
        <v>2.4390243902440001</v>
      </c>
      <c r="L2945" s="8">
        <v>2.4390243902440001</v>
      </c>
    </row>
    <row r="2946" spans="3:12" ht="36" x14ac:dyDescent="0.2">
      <c r="C2946" s="90"/>
      <c r="D2946" s="87"/>
      <c r="E2946" s="1" t="s">
        <v>56</v>
      </c>
      <c r="F2946" s="2"/>
      <c r="G2946" s="59">
        <v>168</v>
      </c>
      <c r="H2946" s="71" t="str">
        <f t="shared" si="65"/>
        <v xml:space="preserve"> </v>
      </c>
      <c r="I2946" s="11">
        <v>89.880952380951996</v>
      </c>
      <c r="J2946" s="3">
        <v>5.3571428571429998</v>
      </c>
      <c r="K2946" s="3">
        <v>4.166666666667</v>
      </c>
      <c r="L2946" s="8">
        <v>0.59523809523799998</v>
      </c>
    </row>
    <row r="2947" spans="3:12" ht="36" x14ac:dyDescent="0.2">
      <c r="C2947" s="90"/>
      <c r="D2947" s="87"/>
      <c r="E2947" s="1" t="s">
        <v>57</v>
      </c>
      <c r="F2947" s="2"/>
      <c r="G2947" s="59">
        <v>146</v>
      </c>
      <c r="H2947" s="71" t="str">
        <f t="shared" si="65"/>
        <v xml:space="preserve"> </v>
      </c>
      <c r="I2947" s="11">
        <v>91.095890410959001</v>
      </c>
      <c r="J2947" s="3">
        <v>5.4794520547949999</v>
      </c>
      <c r="K2947" s="3">
        <v>2.7397260273969999</v>
      </c>
      <c r="L2947" s="8">
        <v>0.68493150684899995</v>
      </c>
    </row>
    <row r="2948" spans="3:12" x14ac:dyDescent="0.2">
      <c r="C2948" s="90"/>
      <c r="D2948" s="87"/>
      <c r="E2948" s="1" t="s">
        <v>58</v>
      </c>
      <c r="F2948" s="2"/>
      <c r="G2948" s="59">
        <v>364</v>
      </c>
      <c r="H2948" s="71" t="str">
        <f t="shared" si="65"/>
        <v xml:space="preserve"> </v>
      </c>
      <c r="I2948" s="11">
        <v>45.604395604395997</v>
      </c>
      <c r="J2948" s="3">
        <v>17.307692307692001</v>
      </c>
      <c r="K2948" s="3">
        <v>33.791208791209002</v>
      </c>
      <c r="L2948" s="8">
        <v>3.2967032967029999</v>
      </c>
    </row>
    <row r="2949" spans="3:12" x14ac:dyDescent="0.2">
      <c r="C2949" s="90"/>
      <c r="D2949" s="87"/>
      <c r="E2949" s="1" t="s">
        <v>22</v>
      </c>
      <c r="F2949" s="2"/>
      <c r="G2949" s="59">
        <v>134</v>
      </c>
      <c r="H2949" s="71" t="str">
        <f t="shared" si="65"/>
        <v xml:space="preserve"> </v>
      </c>
      <c r="I2949" s="11">
        <v>58.208955223880999</v>
      </c>
      <c r="J2949" s="3">
        <v>14.925373134328</v>
      </c>
      <c r="K2949" s="3">
        <v>23.134328358209</v>
      </c>
      <c r="L2949" s="8">
        <v>3.731343283582</v>
      </c>
    </row>
    <row r="2950" spans="3:12" ht="24" x14ac:dyDescent="0.2">
      <c r="C2950" s="90"/>
      <c r="D2950" s="87"/>
      <c r="E2950" s="1" t="s">
        <v>59</v>
      </c>
      <c r="F2950" s="2"/>
      <c r="G2950" s="59">
        <v>1920</v>
      </c>
      <c r="H2950" s="71" t="str">
        <f t="shared" si="65"/>
        <v xml:space="preserve"> </v>
      </c>
      <c r="I2950" s="11">
        <v>80.9375</v>
      </c>
      <c r="J2950" s="3">
        <v>9.947916666667</v>
      </c>
      <c r="K2950" s="3">
        <v>8.177083333333</v>
      </c>
      <c r="L2950" s="8">
        <v>0.9375</v>
      </c>
    </row>
    <row r="2951" spans="3:12" ht="24" x14ac:dyDescent="0.2">
      <c r="C2951" s="90"/>
      <c r="D2951" s="87"/>
      <c r="E2951" s="1" t="s">
        <v>60</v>
      </c>
      <c r="F2951" s="2"/>
      <c r="G2951" s="59">
        <v>479</v>
      </c>
      <c r="H2951" s="71" t="str">
        <f t="shared" si="65"/>
        <v xml:space="preserve"> </v>
      </c>
      <c r="I2951" s="11">
        <v>89.770354906053996</v>
      </c>
      <c r="J2951" s="3">
        <v>5.0104384133610003</v>
      </c>
      <c r="K2951" s="3">
        <v>4.801670146138</v>
      </c>
      <c r="L2951" s="8">
        <v>0.41753653444700001</v>
      </c>
    </row>
    <row r="2952" spans="3:12" ht="24" x14ac:dyDescent="0.2">
      <c r="C2952" s="91" t="s">
        <v>61</v>
      </c>
      <c r="D2952" s="86" t="s">
        <v>17</v>
      </c>
      <c r="E2952" s="6" t="s">
        <v>62</v>
      </c>
      <c r="F2952" s="5"/>
      <c r="G2952" s="58">
        <v>354</v>
      </c>
      <c r="H2952" s="70" t="str">
        <f t="shared" si="65"/>
        <v xml:space="preserve"> </v>
      </c>
      <c r="I2952" s="12">
        <v>84.463276836158002</v>
      </c>
      <c r="J2952" s="4">
        <v>7.6271186440680001</v>
      </c>
      <c r="K2952" s="4">
        <v>7.6271186440680001</v>
      </c>
      <c r="L2952" s="13">
        <v>0.28248587570599998</v>
      </c>
    </row>
    <row r="2953" spans="3:12" ht="24" x14ac:dyDescent="0.2">
      <c r="C2953" s="90"/>
      <c r="D2953" s="87"/>
      <c r="E2953" s="1" t="s">
        <v>63</v>
      </c>
      <c r="F2953" s="2"/>
      <c r="G2953" s="59">
        <v>645</v>
      </c>
      <c r="H2953" s="71" t="str">
        <f t="shared" si="65"/>
        <v xml:space="preserve"> </v>
      </c>
      <c r="I2953" s="11">
        <v>82.635658914729007</v>
      </c>
      <c r="J2953" s="3">
        <v>11.162790697674</v>
      </c>
      <c r="K2953" s="3">
        <v>5.1162790697669998</v>
      </c>
      <c r="L2953" s="8">
        <v>1.0852713178290001</v>
      </c>
    </row>
    <row r="2954" spans="3:12" ht="36" x14ac:dyDescent="0.2">
      <c r="C2954" s="90"/>
      <c r="D2954" s="87"/>
      <c r="E2954" s="1" t="s">
        <v>64</v>
      </c>
      <c r="F2954" s="2"/>
      <c r="G2954" s="59">
        <v>166</v>
      </c>
      <c r="H2954" s="71" t="str">
        <f t="shared" si="65"/>
        <v xml:space="preserve"> </v>
      </c>
      <c r="I2954" s="11">
        <v>84.939759036145006</v>
      </c>
      <c r="J2954" s="3">
        <v>10.240963855422001</v>
      </c>
      <c r="K2954" s="3">
        <v>3.0120481927710001</v>
      </c>
      <c r="L2954" s="8">
        <v>1.8072289156629999</v>
      </c>
    </row>
    <row r="2955" spans="3:12" ht="36" x14ac:dyDescent="0.2">
      <c r="C2955" s="90"/>
      <c r="D2955" s="87"/>
      <c r="E2955" s="1" t="s">
        <v>65</v>
      </c>
      <c r="F2955" s="2"/>
      <c r="G2955" s="59">
        <v>110</v>
      </c>
      <c r="H2955" s="71" t="str">
        <f t="shared" si="65"/>
        <v xml:space="preserve"> </v>
      </c>
      <c r="I2955" s="11">
        <v>86.363636363636004</v>
      </c>
      <c r="J2955" s="3">
        <v>8.1818181818180005</v>
      </c>
      <c r="K2955" s="3">
        <v>3.636363636364</v>
      </c>
      <c r="L2955" s="8">
        <v>1.818181818182</v>
      </c>
    </row>
    <row r="2956" spans="3:12" ht="36" x14ac:dyDescent="0.2">
      <c r="C2956" s="90"/>
      <c r="D2956" s="87"/>
      <c r="E2956" s="1" t="s">
        <v>66</v>
      </c>
      <c r="F2956" s="2"/>
      <c r="G2956" s="59">
        <v>239</v>
      </c>
      <c r="H2956" s="71" t="str">
        <f t="shared" si="65"/>
        <v xml:space="preserve"> </v>
      </c>
      <c r="I2956" s="11">
        <v>86.610878661087995</v>
      </c>
      <c r="J2956" s="3">
        <v>10.460251046025</v>
      </c>
      <c r="K2956" s="3">
        <v>2.092050209205</v>
      </c>
      <c r="L2956" s="8">
        <v>0.836820083682</v>
      </c>
    </row>
    <row r="2957" spans="3:12" ht="24" x14ac:dyDescent="0.2">
      <c r="C2957" s="90"/>
      <c r="D2957" s="87"/>
      <c r="E2957" s="1" t="s">
        <v>67</v>
      </c>
      <c r="F2957" s="2"/>
      <c r="G2957" s="59">
        <v>143</v>
      </c>
      <c r="H2957" s="71" t="str">
        <f t="shared" si="65"/>
        <v xml:space="preserve"> </v>
      </c>
      <c r="I2957" s="11">
        <v>79.720279720280004</v>
      </c>
      <c r="J2957" s="3">
        <v>13.286713286713001</v>
      </c>
      <c r="K2957" s="3">
        <v>5.594405594406</v>
      </c>
      <c r="L2957" s="8">
        <v>1.398601398601</v>
      </c>
    </row>
    <row r="2958" spans="3:12" ht="24" x14ac:dyDescent="0.2">
      <c r="C2958" s="90"/>
      <c r="D2958" s="87"/>
      <c r="E2958" s="1" t="s">
        <v>68</v>
      </c>
      <c r="F2958" s="2"/>
      <c r="G2958" s="59">
        <v>56</v>
      </c>
      <c r="H2958" s="71" t="str">
        <f t="shared" si="65"/>
        <v xml:space="preserve"> </v>
      </c>
      <c r="I2958" s="11">
        <v>80.357142857143003</v>
      </c>
      <c r="J2958" s="3">
        <v>7.1428571428570002</v>
      </c>
      <c r="K2958" s="3">
        <v>10.714285714286</v>
      </c>
      <c r="L2958" s="8">
        <v>1.785714285714</v>
      </c>
    </row>
    <row r="2959" spans="3:12" ht="24" x14ac:dyDescent="0.2">
      <c r="C2959" s="90"/>
      <c r="D2959" s="87"/>
      <c r="E2959" s="1" t="s">
        <v>69</v>
      </c>
      <c r="F2959" s="2"/>
      <c r="G2959" s="59">
        <v>51</v>
      </c>
      <c r="H2959" s="71" t="str">
        <f t="shared" si="65"/>
        <v xml:space="preserve"> </v>
      </c>
      <c r="I2959" s="11">
        <v>78.431372549019997</v>
      </c>
      <c r="J2959" s="3">
        <v>13.725490196078001</v>
      </c>
      <c r="K2959" s="3">
        <v>3.9215686274510002</v>
      </c>
      <c r="L2959" s="8">
        <v>3.9215686274510002</v>
      </c>
    </row>
    <row r="2960" spans="3:12" ht="24" x14ac:dyDescent="0.2">
      <c r="C2960" s="90"/>
      <c r="D2960" s="87"/>
      <c r="E2960" s="1" t="s">
        <v>70</v>
      </c>
      <c r="F2960" s="2"/>
      <c r="G2960" s="59">
        <v>312</v>
      </c>
      <c r="H2960" s="71" t="str">
        <f t="shared" si="65"/>
        <v xml:space="preserve"> </v>
      </c>
      <c r="I2960" s="11">
        <v>83.012820512820994</v>
      </c>
      <c r="J2960" s="3">
        <v>10.897435897436001</v>
      </c>
      <c r="K2960" s="3">
        <v>4.8076923076920002</v>
      </c>
      <c r="L2960" s="8">
        <v>1.2820512820509999</v>
      </c>
    </row>
    <row r="2961" spans="3:12" x14ac:dyDescent="0.2">
      <c r="C2961" s="90"/>
      <c r="D2961" s="87"/>
      <c r="E2961" s="1" t="s">
        <v>32</v>
      </c>
      <c r="F2961" s="2"/>
      <c r="G2961" s="59">
        <v>51</v>
      </c>
      <c r="H2961" s="71" t="str">
        <f t="shared" si="65"/>
        <v xml:space="preserve"> </v>
      </c>
      <c r="I2961" s="11">
        <v>62.745098039216003</v>
      </c>
      <c r="J2961" s="3">
        <v>13.725490196078001</v>
      </c>
      <c r="K2961" s="3">
        <v>21.568627450979999</v>
      </c>
      <c r="L2961" s="8">
        <v>1.9607843137250001</v>
      </c>
    </row>
    <row r="2962" spans="3:12" ht="24" x14ac:dyDescent="0.2">
      <c r="C2962" s="90"/>
      <c r="D2962" s="87"/>
      <c r="E2962" s="1" t="s">
        <v>71</v>
      </c>
      <c r="F2962" s="2"/>
      <c r="G2962" s="59">
        <v>1237</v>
      </c>
      <c r="H2962" s="71" t="str">
        <f t="shared" si="65"/>
        <v xml:space="preserve"> </v>
      </c>
      <c r="I2962" s="11">
        <v>81.406628940985996</v>
      </c>
      <c r="J2962" s="3">
        <v>10.994341147939</v>
      </c>
      <c r="K2962" s="3">
        <v>6.5481002425219996</v>
      </c>
      <c r="L2962" s="8">
        <v>1.0509296685530001</v>
      </c>
    </row>
    <row r="2963" spans="3:12" ht="24" x14ac:dyDescent="0.2">
      <c r="C2963" s="90"/>
      <c r="D2963" s="87"/>
      <c r="E2963" s="1" t="s">
        <v>72</v>
      </c>
      <c r="F2963" s="2"/>
      <c r="G2963" s="59">
        <v>1015</v>
      </c>
      <c r="H2963" s="71" t="str">
        <f t="shared" si="65"/>
        <v xml:space="preserve"> </v>
      </c>
      <c r="I2963" s="11">
        <v>68.965517241379004</v>
      </c>
      <c r="J2963" s="3">
        <v>12.019704433497999</v>
      </c>
      <c r="K2963" s="3">
        <v>17.832512315271</v>
      </c>
      <c r="L2963" s="8">
        <v>1.1822660098519999</v>
      </c>
    </row>
    <row r="2964" spans="3:12" x14ac:dyDescent="0.2">
      <c r="C2964" s="90"/>
      <c r="D2964" s="87"/>
      <c r="E2964" s="1" t="s">
        <v>22</v>
      </c>
      <c r="F2964" s="2"/>
      <c r="G2964" s="59">
        <v>183</v>
      </c>
      <c r="H2964" s="71" t="str">
        <f t="shared" si="65"/>
        <v xml:space="preserve"> </v>
      </c>
      <c r="I2964" s="11">
        <v>56.284153005463999</v>
      </c>
      <c r="J2964" s="3">
        <v>11.475409836066</v>
      </c>
      <c r="K2964" s="3">
        <v>26.775956284153001</v>
      </c>
      <c r="L2964" s="8">
        <v>5.4644808743170001</v>
      </c>
    </row>
    <row r="2965" spans="3:12" x14ac:dyDescent="0.2">
      <c r="C2965" s="91" t="s">
        <v>73</v>
      </c>
      <c r="D2965" s="86" t="s">
        <v>17</v>
      </c>
      <c r="E2965" s="6" t="s">
        <v>74</v>
      </c>
      <c r="F2965" s="5"/>
      <c r="G2965" s="58">
        <v>247</v>
      </c>
      <c r="H2965" s="70" t="str">
        <f t="shared" si="65"/>
        <v xml:space="preserve"> </v>
      </c>
      <c r="I2965" s="12">
        <v>71.659919028339999</v>
      </c>
      <c r="J2965" s="4">
        <v>15.384615384615</v>
      </c>
      <c r="K2965" s="4">
        <v>10.526315789473999</v>
      </c>
      <c r="L2965" s="13">
        <v>2.4291497975710001</v>
      </c>
    </row>
    <row r="2966" spans="3:12" x14ac:dyDescent="0.2">
      <c r="C2966" s="90"/>
      <c r="D2966" s="87"/>
      <c r="E2966" s="1" t="s">
        <v>75</v>
      </c>
      <c r="F2966" s="2"/>
      <c r="G2966" s="59">
        <v>531</v>
      </c>
      <c r="H2966" s="71" t="str">
        <f t="shared" si="65"/>
        <v xml:space="preserve"> </v>
      </c>
      <c r="I2966" s="11">
        <v>81.355932203389997</v>
      </c>
      <c r="J2966" s="3">
        <v>12.994350282486</v>
      </c>
      <c r="K2966" s="3">
        <v>4.7080979284369997</v>
      </c>
      <c r="L2966" s="8">
        <v>0.94161958568699999</v>
      </c>
    </row>
    <row r="2967" spans="3:12" x14ac:dyDescent="0.2">
      <c r="C2967" s="90"/>
      <c r="D2967" s="87"/>
      <c r="E2967" s="1" t="s">
        <v>76</v>
      </c>
      <c r="F2967" s="2"/>
      <c r="G2967" s="59">
        <v>58</v>
      </c>
      <c r="H2967" s="71" t="str">
        <f t="shared" si="65"/>
        <v xml:space="preserve"> </v>
      </c>
      <c r="I2967" s="11">
        <v>77.586206896552</v>
      </c>
      <c r="J2967" s="3">
        <v>17.241379310345</v>
      </c>
      <c r="K2967" s="3">
        <v>3.4482758620689999</v>
      </c>
      <c r="L2967" s="8">
        <v>1.7241379310339999</v>
      </c>
    </row>
    <row r="2968" spans="3:12" x14ac:dyDescent="0.2">
      <c r="C2968" s="90"/>
      <c r="D2968" s="87"/>
      <c r="E2968" s="1" t="s">
        <v>77</v>
      </c>
      <c r="F2968" s="2"/>
      <c r="G2968" s="59">
        <v>400</v>
      </c>
      <c r="H2968" s="71" t="str">
        <f t="shared" si="65"/>
        <v xml:space="preserve"> </v>
      </c>
      <c r="I2968" s="11">
        <v>84.5</v>
      </c>
      <c r="J2968" s="3">
        <v>7.75</v>
      </c>
      <c r="K2968" s="3">
        <v>7.25</v>
      </c>
      <c r="L2968" s="8">
        <v>0.5</v>
      </c>
    </row>
    <row r="2969" spans="3:12" ht="24" x14ac:dyDescent="0.2">
      <c r="C2969" s="90"/>
      <c r="D2969" s="87"/>
      <c r="E2969" s="1" t="s">
        <v>78</v>
      </c>
      <c r="F2969" s="2"/>
      <c r="G2969" s="59">
        <v>422</v>
      </c>
      <c r="H2969" s="71" t="str">
        <f t="shared" si="65"/>
        <v xml:space="preserve"> </v>
      </c>
      <c r="I2969" s="11">
        <v>82.464454976303003</v>
      </c>
      <c r="J2969" s="3">
        <v>12.322274881517</v>
      </c>
      <c r="K2969" s="3">
        <v>4.5023696682459997</v>
      </c>
      <c r="L2969" s="8">
        <v>0.71090047393400002</v>
      </c>
    </row>
    <row r="2970" spans="3:12" ht="24" x14ac:dyDescent="0.2">
      <c r="C2970" s="90"/>
      <c r="D2970" s="87"/>
      <c r="E2970" s="1" t="s">
        <v>79</v>
      </c>
      <c r="F2970" s="2"/>
      <c r="G2970" s="59">
        <v>102</v>
      </c>
      <c r="H2970" s="71" t="str">
        <f t="shared" si="65"/>
        <v xml:space="preserve"> </v>
      </c>
      <c r="I2970" s="11">
        <v>82.352941176471006</v>
      </c>
      <c r="J2970" s="3">
        <v>12.745098039216</v>
      </c>
      <c r="K2970" s="3">
        <v>2.9411764705880001</v>
      </c>
      <c r="L2970" s="8">
        <v>1.9607843137250001</v>
      </c>
    </row>
    <row r="2971" spans="3:12" ht="24" x14ac:dyDescent="0.2">
      <c r="C2971" s="90"/>
      <c r="D2971" s="87"/>
      <c r="E2971" s="1" t="s">
        <v>80</v>
      </c>
      <c r="F2971" s="2"/>
      <c r="G2971" s="59">
        <v>44</v>
      </c>
      <c r="H2971" s="71" t="str">
        <f t="shared" si="65"/>
        <v>*</v>
      </c>
      <c r="I2971" s="11">
        <v>95.454545454544999</v>
      </c>
      <c r="J2971" s="3">
        <v>2.2727272727269998</v>
      </c>
      <c r="K2971" s="7">
        <v>0</v>
      </c>
      <c r="L2971" s="8">
        <v>2.2727272727269998</v>
      </c>
    </row>
    <row r="2972" spans="3:12" ht="24" x14ac:dyDescent="0.2">
      <c r="C2972" s="90"/>
      <c r="D2972" s="87"/>
      <c r="E2972" s="1" t="s">
        <v>81</v>
      </c>
      <c r="F2972" s="2"/>
      <c r="G2972" s="59">
        <v>99</v>
      </c>
      <c r="H2972" s="71" t="str">
        <f t="shared" ref="H2972:H3035" si="66">IF(G2972&lt;49,"*"," ")</f>
        <v xml:space="preserve"> </v>
      </c>
      <c r="I2972" s="11">
        <v>83.838383838384004</v>
      </c>
      <c r="J2972" s="3">
        <v>8.0808080808079996</v>
      </c>
      <c r="K2972" s="3">
        <v>7.0707070707069999</v>
      </c>
      <c r="L2972" s="8">
        <v>1.010101010101</v>
      </c>
    </row>
    <row r="2973" spans="3:12" ht="24" x14ac:dyDescent="0.2">
      <c r="C2973" s="90"/>
      <c r="D2973" s="87"/>
      <c r="E2973" s="1" t="s">
        <v>82</v>
      </c>
      <c r="F2973" s="2"/>
      <c r="G2973" s="59">
        <v>128</v>
      </c>
      <c r="H2973" s="71" t="str">
        <f t="shared" si="66"/>
        <v xml:space="preserve"> </v>
      </c>
      <c r="I2973" s="11">
        <v>89.0625</v>
      </c>
      <c r="J2973" s="3">
        <v>7.8125</v>
      </c>
      <c r="K2973" s="3">
        <v>1.5625</v>
      </c>
      <c r="L2973" s="8">
        <v>1.5625</v>
      </c>
    </row>
    <row r="2974" spans="3:12" x14ac:dyDescent="0.2">
      <c r="C2974" s="90"/>
      <c r="D2974" s="87"/>
      <c r="E2974" s="1" t="s">
        <v>83</v>
      </c>
      <c r="F2974" s="2"/>
      <c r="G2974" s="59">
        <v>47</v>
      </c>
      <c r="H2974" s="71" t="str">
        <f t="shared" si="66"/>
        <v>*</v>
      </c>
      <c r="I2974" s="11">
        <v>82.978723404255007</v>
      </c>
      <c r="J2974" s="3">
        <v>10.638297872340001</v>
      </c>
      <c r="K2974" s="3">
        <v>4.2553191489359996</v>
      </c>
      <c r="L2974" s="8">
        <v>2.1276595744679998</v>
      </c>
    </row>
    <row r="2975" spans="3:12" ht="24" x14ac:dyDescent="0.2">
      <c r="C2975" s="90"/>
      <c r="D2975" s="87"/>
      <c r="E2975" s="1" t="s">
        <v>84</v>
      </c>
      <c r="F2975" s="2"/>
      <c r="G2975" s="59">
        <v>151</v>
      </c>
      <c r="H2975" s="71" t="str">
        <f t="shared" si="66"/>
        <v xml:space="preserve"> </v>
      </c>
      <c r="I2975" s="11">
        <v>84.105960264901</v>
      </c>
      <c r="J2975" s="3">
        <v>9.9337748344369992</v>
      </c>
      <c r="K2975" s="3">
        <v>4.6357615894039998</v>
      </c>
      <c r="L2975" s="8">
        <v>1.324503311258</v>
      </c>
    </row>
    <row r="2976" spans="3:12" ht="24" x14ac:dyDescent="0.2">
      <c r="C2976" s="90"/>
      <c r="D2976" s="87"/>
      <c r="E2976" s="1" t="s">
        <v>85</v>
      </c>
      <c r="F2976" s="2"/>
      <c r="G2976" s="59">
        <v>60</v>
      </c>
      <c r="H2976" s="71" t="str">
        <f t="shared" si="66"/>
        <v xml:space="preserve"> </v>
      </c>
      <c r="I2976" s="11">
        <v>83.333333333333002</v>
      </c>
      <c r="J2976" s="3">
        <v>8.333333333333</v>
      </c>
      <c r="K2976" s="3">
        <v>6.666666666667</v>
      </c>
      <c r="L2976" s="8">
        <v>1.666666666667</v>
      </c>
    </row>
    <row r="2977" spans="3:12" x14ac:dyDescent="0.2">
      <c r="C2977" s="90"/>
      <c r="D2977" s="87"/>
      <c r="E2977" s="1" t="s">
        <v>32</v>
      </c>
      <c r="F2977" s="2"/>
      <c r="G2977" s="59">
        <v>49</v>
      </c>
      <c r="H2977" s="71" t="s">
        <v>673</v>
      </c>
      <c r="I2977" s="11">
        <v>67.346938775509997</v>
      </c>
      <c r="J2977" s="3">
        <v>12.244897959184</v>
      </c>
      <c r="K2977" s="3">
        <v>18.367346938775999</v>
      </c>
      <c r="L2977" s="8">
        <v>2.040816326531</v>
      </c>
    </row>
    <row r="2978" spans="3:12" ht="24" x14ac:dyDescent="0.2">
      <c r="C2978" s="90"/>
      <c r="D2978" s="87"/>
      <c r="E2978" s="1" t="s">
        <v>86</v>
      </c>
      <c r="F2978" s="2"/>
      <c r="G2978" s="59">
        <v>1336</v>
      </c>
      <c r="H2978" s="71" t="str">
        <f t="shared" si="66"/>
        <v xml:space="preserve"> </v>
      </c>
      <c r="I2978" s="11">
        <v>80.763473053892</v>
      </c>
      <c r="J2978" s="3">
        <v>10.62874251497</v>
      </c>
      <c r="K2978" s="3">
        <v>7.7095808383230002</v>
      </c>
      <c r="L2978" s="8">
        <v>0.89820359281399997</v>
      </c>
    </row>
    <row r="2979" spans="3:12" ht="24" x14ac:dyDescent="0.2">
      <c r="C2979" s="90"/>
      <c r="D2979" s="87"/>
      <c r="E2979" s="1" t="s">
        <v>87</v>
      </c>
      <c r="F2979" s="2"/>
      <c r="G2979" s="59">
        <v>311</v>
      </c>
      <c r="H2979" s="71" t="str">
        <f t="shared" si="66"/>
        <v xml:space="preserve"> </v>
      </c>
      <c r="I2979" s="11">
        <v>81.350482315112998</v>
      </c>
      <c r="J2979" s="3">
        <v>11.575562700965</v>
      </c>
      <c r="K2979" s="3">
        <v>6.7524115755630003</v>
      </c>
      <c r="L2979" s="8">
        <v>0.32154340836</v>
      </c>
    </row>
    <row r="2980" spans="3:12" ht="24" x14ac:dyDescent="0.2">
      <c r="C2980" s="90"/>
      <c r="D2980" s="87"/>
      <c r="E2980" s="1" t="s">
        <v>88</v>
      </c>
      <c r="F2980" s="2"/>
      <c r="G2980" s="59">
        <v>620</v>
      </c>
      <c r="H2980" s="71" t="str">
        <f t="shared" si="66"/>
        <v xml:space="preserve"> </v>
      </c>
      <c r="I2980" s="11">
        <v>62.419354838709999</v>
      </c>
      <c r="J2980" s="3">
        <v>13.387096774193999</v>
      </c>
      <c r="K2980" s="3">
        <v>22.419354838709999</v>
      </c>
      <c r="L2980" s="8">
        <v>1.7741935483869999</v>
      </c>
    </row>
    <row r="2981" spans="3:12" x14ac:dyDescent="0.2">
      <c r="C2981" s="90"/>
      <c r="D2981" s="87"/>
      <c r="E2981" s="1" t="s">
        <v>22</v>
      </c>
      <c r="F2981" s="2"/>
      <c r="G2981" s="59">
        <v>168</v>
      </c>
      <c r="H2981" s="71" t="str">
        <f t="shared" si="66"/>
        <v xml:space="preserve"> </v>
      </c>
      <c r="I2981" s="11">
        <v>54.166666666666998</v>
      </c>
      <c r="J2981" s="3">
        <v>10.714285714286</v>
      </c>
      <c r="K2981" s="3">
        <v>28.571428571428999</v>
      </c>
      <c r="L2981" s="8">
        <v>6.5476190476190004</v>
      </c>
    </row>
    <row r="2982" spans="3:12" ht="24" x14ac:dyDescent="0.2">
      <c r="C2982" s="91" t="s">
        <v>89</v>
      </c>
      <c r="D2982" s="86" t="s">
        <v>17</v>
      </c>
      <c r="E2982" s="6" t="s">
        <v>90</v>
      </c>
      <c r="F2982" s="5"/>
      <c r="G2982" s="58">
        <v>166</v>
      </c>
      <c r="H2982" s="70" t="str">
        <f t="shared" si="66"/>
        <v xml:space="preserve"> </v>
      </c>
      <c r="I2982" s="12">
        <v>84.337349397590003</v>
      </c>
      <c r="J2982" s="4">
        <v>8.4337349397590007</v>
      </c>
      <c r="K2982" s="4">
        <v>5.4216867469879997</v>
      </c>
      <c r="L2982" s="13">
        <v>1.8072289156629999</v>
      </c>
    </row>
    <row r="2983" spans="3:12" ht="48" x14ac:dyDescent="0.2">
      <c r="C2983" s="90"/>
      <c r="D2983" s="87"/>
      <c r="E2983" s="1" t="s">
        <v>91</v>
      </c>
      <c r="F2983" s="2"/>
      <c r="G2983" s="59">
        <v>97</v>
      </c>
      <c r="H2983" s="71" t="str">
        <f t="shared" si="66"/>
        <v xml:space="preserve"> </v>
      </c>
      <c r="I2983" s="11">
        <v>80.412371134021001</v>
      </c>
      <c r="J2983" s="3">
        <v>11.340206185567</v>
      </c>
      <c r="K2983" s="3">
        <v>5.1546391752579996</v>
      </c>
      <c r="L2983" s="8">
        <v>3.0927835051549999</v>
      </c>
    </row>
    <row r="2984" spans="3:12" ht="36" x14ac:dyDescent="0.2">
      <c r="C2984" s="90"/>
      <c r="D2984" s="87"/>
      <c r="E2984" s="1" t="s">
        <v>92</v>
      </c>
      <c r="F2984" s="2"/>
      <c r="G2984" s="59">
        <v>88</v>
      </c>
      <c r="H2984" s="71" t="str">
        <f t="shared" si="66"/>
        <v xml:space="preserve"> </v>
      </c>
      <c r="I2984" s="11">
        <v>87.5</v>
      </c>
      <c r="J2984" s="3">
        <v>7.9545454545450003</v>
      </c>
      <c r="K2984" s="3">
        <v>2.2727272727269998</v>
      </c>
      <c r="L2984" s="8">
        <v>2.2727272727269998</v>
      </c>
    </row>
    <row r="2985" spans="3:12" ht="48" x14ac:dyDescent="0.2">
      <c r="C2985" s="90"/>
      <c r="D2985" s="87"/>
      <c r="E2985" s="1" t="s">
        <v>93</v>
      </c>
      <c r="F2985" s="2"/>
      <c r="G2985" s="59">
        <v>157</v>
      </c>
      <c r="H2985" s="71" t="str">
        <f t="shared" si="66"/>
        <v xml:space="preserve"> </v>
      </c>
      <c r="I2985" s="11">
        <v>79.617834394903994</v>
      </c>
      <c r="J2985" s="3">
        <v>10.191082802547999</v>
      </c>
      <c r="K2985" s="3">
        <v>8.9171974522290007</v>
      </c>
      <c r="L2985" s="8">
        <v>1.2738853503180001</v>
      </c>
    </row>
    <row r="2986" spans="3:12" x14ac:dyDescent="0.2">
      <c r="C2986" s="90"/>
      <c r="D2986" s="87"/>
      <c r="E2986" s="1" t="s">
        <v>94</v>
      </c>
      <c r="F2986" s="2"/>
      <c r="G2986" s="59">
        <v>9</v>
      </c>
      <c r="H2986" s="71" t="str">
        <f t="shared" si="66"/>
        <v>*</v>
      </c>
      <c r="I2986" s="11">
        <v>77.777777777777999</v>
      </c>
      <c r="J2986" s="7">
        <v>0</v>
      </c>
      <c r="K2986" s="3">
        <v>11.111111111111001</v>
      </c>
      <c r="L2986" s="8">
        <v>11.111111111111001</v>
      </c>
    </row>
    <row r="2987" spans="3:12" x14ac:dyDescent="0.2">
      <c r="C2987" s="90"/>
      <c r="D2987" s="87"/>
      <c r="E2987" s="1" t="s">
        <v>95</v>
      </c>
      <c r="F2987" s="2"/>
      <c r="G2987" s="59">
        <v>5</v>
      </c>
      <c r="H2987" s="71" t="str">
        <f t="shared" si="66"/>
        <v>*</v>
      </c>
      <c r="I2987" s="11">
        <v>80</v>
      </c>
      <c r="J2987" s="7">
        <v>0</v>
      </c>
      <c r="K2987" s="7">
        <v>0</v>
      </c>
      <c r="L2987" s="8">
        <v>20</v>
      </c>
    </row>
    <row r="2988" spans="3:12" x14ac:dyDescent="0.2">
      <c r="C2988" s="90"/>
      <c r="D2988" s="87"/>
      <c r="E2988" s="1" t="s">
        <v>32</v>
      </c>
      <c r="F2988" s="2"/>
      <c r="G2988" s="59">
        <v>41</v>
      </c>
      <c r="H2988" s="71" t="str">
        <f t="shared" si="66"/>
        <v>*</v>
      </c>
      <c r="I2988" s="11">
        <v>78.048780487805004</v>
      </c>
      <c r="J2988" s="3">
        <v>12.195121951220001</v>
      </c>
      <c r="K2988" s="3">
        <v>7.3170731707319998</v>
      </c>
      <c r="L2988" s="8">
        <v>2.4390243902440001</v>
      </c>
    </row>
    <row r="2989" spans="3:12" ht="24" x14ac:dyDescent="0.2">
      <c r="C2989" s="90"/>
      <c r="D2989" s="87"/>
      <c r="E2989" s="1" t="s">
        <v>96</v>
      </c>
      <c r="F2989" s="2"/>
      <c r="G2989" s="59">
        <v>455</v>
      </c>
      <c r="H2989" s="71" t="str">
        <f t="shared" si="66"/>
        <v xml:space="preserve"> </v>
      </c>
      <c r="I2989" s="11">
        <v>82.417582417581997</v>
      </c>
      <c r="J2989" s="3">
        <v>9.4505494505489995</v>
      </c>
      <c r="K2989" s="3">
        <v>6.8131868131870004</v>
      </c>
      <c r="L2989" s="8">
        <v>1.318681318681</v>
      </c>
    </row>
    <row r="2990" spans="3:12" ht="24" x14ac:dyDescent="0.2">
      <c r="C2990" s="90"/>
      <c r="D2990" s="87"/>
      <c r="E2990" s="1" t="s">
        <v>87</v>
      </c>
      <c r="F2990" s="2"/>
      <c r="G2990" s="59">
        <v>623</v>
      </c>
      <c r="H2990" s="71" t="str">
        <f t="shared" si="66"/>
        <v xml:space="preserve"> </v>
      </c>
      <c r="I2990" s="11">
        <v>83.306581059389998</v>
      </c>
      <c r="J2990" s="3">
        <v>10.272873194222001</v>
      </c>
      <c r="K2990" s="3">
        <v>5.9390048154089996</v>
      </c>
      <c r="L2990" s="8">
        <v>0.48154093097900003</v>
      </c>
    </row>
    <row r="2991" spans="3:12" ht="24" x14ac:dyDescent="0.2">
      <c r="C2991" s="90"/>
      <c r="D2991" s="87"/>
      <c r="E2991" s="1" t="s">
        <v>88</v>
      </c>
      <c r="F2991" s="2"/>
      <c r="G2991" s="59">
        <v>1112</v>
      </c>
      <c r="H2991" s="71" t="str">
        <f t="shared" si="66"/>
        <v xml:space="preserve"> </v>
      </c>
      <c r="I2991" s="11">
        <v>68.615107913668993</v>
      </c>
      <c r="J2991" s="3">
        <v>12.859712230215999</v>
      </c>
      <c r="K2991" s="3">
        <v>17.266187050359999</v>
      </c>
      <c r="L2991" s="8">
        <v>1.2589928057549999</v>
      </c>
    </row>
    <row r="2992" spans="3:12" x14ac:dyDescent="0.2">
      <c r="C2992" s="90"/>
      <c r="D2992" s="87"/>
      <c r="E2992" s="1" t="s">
        <v>22</v>
      </c>
      <c r="F2992" s="2"/>
      <c r="G2992" s="59">
        <v>245</v>
      </c>
      <c r="H2992" s="71" t="str">
        <f t="shared" si="66"/>
        <v xml:space="preserve"> </v>
      </c>
      <c r="I2992" s="11">
        <v>62.448979591837002</v>
      </c>
      <c r="J2992" s="3">
        <v>11.836734693878</v>
      </c>
      <c r="K2992" s="3">
        <v>20.816326530611999</v>
      </c>
      <c r="L2992" s="8">
        <v>4.8979591836729997</v>
      </c>
    </row>
    <row r="2993" spans="3:12" x14ac:dyDescent="0.2">
      <c r="C2993" s="91" t="s">
        <v>97</v>
      </c>
      <c r="D2993" s="86" t="s">
        <v>17</v>
      </c>
      <c r="E2993" s="6" t="s">
        <v>98</v>
      </c>
      <c r="F2993" s="5"/>
      <c r="G2993" s="58">
        <v>83</v>
      </c>
      <c r="H2993" s="70" t="str">
        <f t="shared" si="66"/>
        <v xml:space="preserve"> </v>
      </c>
      <c r="I2993" s="12">
        <v>81.927710843373006</v>
      </c>
      <c r="J2993" s="4">
        <v>8.4337349397590007</v>
      </c>
      <c r="K2993" s="4">
        <v>6.0240963855420002</v>
      </c>
      <c r="L2993" s="13">
        <v>3.6144578313250002</v>
      </c>
    </row>
    <row r="2994" spans="3:12" x14ac:dyDescent="0.2">
      <c r="C2994" s="90"/>
      <c r="D2994" s="87"/>
      <c r="E2994" s="1" t="s">
        <v>99</v>
      </c>
      <c r="F2994" s="2"/>
      <c r="G2994" s="59">
        <v>401</v>
      </c>
      <c r="H2994" s="71" t="str">
        <f t="shared" si="66"/>
        <v xml:space="preserve"> </v>
      </c>
      <c r="I2994" s="11">
        <v>86.783042394014998</v>
      </c>
      <c r="J2994" s="3">
        <v>7.7306733167079997</v>
      </c>
      <c r="K2994" s="3">
        <v>4.7381546134660004</v>
      </c>
      <c r="L2994" s="8">
        <v>0.74812967581000001</v>
      </c>
    </row>
    <row r="2995" spans="3:12" x14ac:dyDescent="0.2">
      <c r="C2995" s="90"/>
      <c r="D2995" s="87"/>
      <c r="E2995" s="1" t="s">
        <v>100</v>
      </c>
      <c r="F2995" s="2"/>
      <c r="G2995" s="59">
        <v>686</v>
      </c>
      <c r="H2995" s="71" t="str">
        <f t="shared" si="66"/>
        <v xml:space="preserve"> </v>
      </c>
      <c r="I2995" s="11">
        <v>80.174927113703006</v>
      </c>
      <c r="J2995" s="3">
        <v>11.370262390671</v>
      </c>
      <c r="K2995" s="3">
        <v>7.5801749271140002</v>
      </c>
      <c r="L2995" s="8">
        <v>0.87463556851299995</v>
      </c>
    </row>
    <row r="2996" spans="3:12" x14ac:dyDescent="0.2">
      <c r="C2996" s="90"/>
      <c r="D2996" s="87"/>
      <c r="E2996" s="1" t="s">
        <v>101</v>
      </c>
      <c r="F2996" s="2"/>
      <c r="G2996" s="59">
        <v>1118</v>
      </c>
      <c r="H2996" s="71" t="str">
        <f t="shared" si="66"/>
        <v xml:space="preserve"> </v>
      </c>
      <c r="I2996" s="11">
        <v>68.067978533095001</v>
      </c>
      <c r="J2996" s="3">
        <v>12.432915921288</v>
      </c>
      <c r="K2996" s="3">
        <v>18.067978533095001</v>
      </c>
      <c r="L2996" s="8">
        <v>1.4311270125219999</v>
      </c>
    </row>
    <row r="2997" spans="3:12" x14ac:dyDescent="0.2">
      <c r="C2997" s="90"/>
      <c r="D2997" s="87"/>
      <c r="E2997" s="1" t="s">
        <v>22</v>
      </c>
      <c r="F2997" s="2"/>
      <c r="G2997" s="59">
        <v>147</v>
      </c>
      <c r="H2997" s="71" t="str">
        <f t="shared" si="66"/>
        <v xml:space="preserve"> </v>
      </c>
      <c r="I2997" s="11">
        <v>56.462585034013998</v>
      </c>
      <c r="J2997" s="3">
        <v>16.326530612245001</v>
      </c>
      <c r="K2997" s="3">
        <v>22.448979591836999</v>
      </c>
      <c r="L2997" s="8">
        <v>4.7619047619049999</v>
      </c>
    </row>
    <row r="2998" spans="3:12" x14ac:dyDescent="0.2">
      <c r="C2998" s="91" t="s">
        <v>102</v>
      </c>
      <c r="D2998" s="86" t="s">
        <v>17</v>
      </c>
      <c r="E2998" s="6" t="s">
        <v>103</v>
      </c>
      <c r="F2998" s="5"/>
      <c r="G2998" s="58">
        <v>562</v>
      </c>
      <c r="H2998" s="70" t="str">
        <f t="shared" si="66"/>
        <v xml:space="preserve"> </v>
      </c>
      <c r="I2998" s="12">
        <v>82.384341637011005</v>
      </c>
      <c r="J2998" s="4">
        <v>10.498220640569</v>
      </c>
      <c r="K2998" s="4">
        <v>5.6939501779360002</v>
      </c>
      <c r="L2998" s="13">
        <v>1.4234875444840001</v>
      </c>
    </row>
    <row r="2999" spans="3:12" x14ac:dyDescent="0.2">
      <c r="C2999" s="90"/>
      <c r="D2999" s="87"/>
      <c r="E2999" s="1" t="s">
        <v>104</v>
      </c>
      <c r="F2999" s="2"/>
      <c r="G2999" s="59">
        <v>1221</v>
      </c>
      <c r="H2999" s="71" t="str">
        <f t="shared" si="66"/>
        <v xml:space="preserve"> </v>
      </c>
      <c r="I2999" s="11">
        <v>79.688779688780002</v>
      </c>
      <c r="J2999" s="3">
        <v>10.155610155610001</v>
      </c>
      <c r="K2999" s="3">
        <v>9.172809172809</v>
      </c>
      <c r="L2999" s="8">
        <v>0.98280098280100003</v>
      </c>
    </row>
    <row r="3000" spans="3:12" x14ac:dyDescent="0.2">
      <c r="C3000" s="90"/>
      <c r="D3000" s="87"/>
      <c r="E3000" s="1" t="s">
        <v>105</v>
      </c>
      <c r="F3000" s="2"/>
      <c r="G3000" s="59">
        <v>430</v>
      </c>
      <c r="H3000" s="71" t="str">
        <f t="shared" si="66"/>
        <v xml:space="preserve"> </v>
      </c>
      <c r="I3000" s="11">
        <v>60.232558139535001</v>
      </c>
      <c r="J3000" s="3">
        <v>15.813953488372</v>
      </c>
      <c r="K3000" s="3">
        <v>22.325581395349001</v>
      </c>
      <c r="L3000" s="8">
        <v>1.627906976744</v>
      </c>
    </row>
    <row r="3001" spans="3:12" x14ac:dyDescent="0.2">
      <c r="C3001" s="90"/>
      <c r="D3001" s="87"/>
      <c r="E3001" s="1" t="s">
        <v>106</v>
      </c>
      <c r="F3001" s="2"/>
      <c r="G3001" s="59">
        <v>63</v>
      </c>
      <c r="H3001" s="71" t="str">
        <f t="shared" si="66"/>
        <v xml:space="preserve"> </v>
      </c>
      <c r="I3001" s="11">
        <v>31.746031746031999</v>
      </c>
      <c r="J3001" s="3">
        <v>14.285714285714</v>
      </c>
      <c r="K3001" s="3">
        <v>52.380952380952003</v>
      </c>
      <c r="L3001" s="8">
        <v>1.587301587302</v>
      </c>
    </row>
    <row r="3002" spans="3:12" x14ac:dyDescent="0.2">
      <c r="C3002" s="90"/>
      <c r="D3002" s="87"/>
      <c r="E3002" s="1" t="s">
        <v>22</v>
      </c>
      <c r="F3002" s="2"/>
      <c r="G3002" s="59">
        <v>159</v>
      </c>
      <c r="H3002" s="71" t="str">
        <f t="shared" si="66"/>
        <v xml:space="preserve"> </v>
      </c>
      <c r="I3002" s="11">
        <v>59.748427672955998</v>
      </c>
      <c r="J3002" s="3">
        <v>11.949685534591</v>
      </c>
      <c r="K3002" s="3">
        <v>23.899371069181999</v>
      </c>
      <c r="L3002" s="8">
        <v>4.4025157232699996</v>
      </c>
    </row>
    <row r="3003" spans="3:12" x14ac:dyDescent="0.2">
      <c r="C3003" s="90"/>
      <c r="D3003" s="87"/>
      <c r="E3003" s="1" t="s">
        <v>107</v>
      </c>
      <c r="F3003" s="2"/>
      <c r="G3003" s="59">
        <v>1783</v>
      </c>
      <c r="H3003" s="71" t="str">
        <f t="shared" si="66"/>
        <v xml:space="preserve"> </v>
      </c>
      <c r="I3003" s="11">
        <v>80.538418395961997</v>
      </c>
      <c r="J3003" s="3">
        <v>10.263600673022999</v>
      </c>
      <c r="K3003" s="3">
        <v>8.0762759394279993</v>
      </c>
      <c r="L3003" s="8">
        <v>1.1217049915870001</v>
      </c>
    </row>
    <row r="3004" spans="3:12" x14ac:dyDescent="0.2">
      <c r="C3004" s="90"/>
      <c r="D3004" s="87"/>
      <c r="E3004" s="1" t="s">
        <v>108</v>
      </c>
      <c r="F3004" s="2"/>
      <c r="G3004" s="59">
        <v>493</v>
      </c>
      <c r="H3004" s="71" t="str">
        <f t="shared" si="66"/>
        <v xml:space="preserve"> </v>
      </c>
      <c r="I3004" s="11">
        <v>56.592292089249</v>
      </c>
      <c r="J3004" s="3">
        <v>15.618661257606</v>
      </c>
      <c r="K3004" s="3">
        <v>26.166328600406001</v>
      </c>
      <c r="L3004" s="8">
        <v>1.6227180527380001</v>
      </c>
    </row>
    <row r="3005" spans="3:12" x14ac:dyDescent="0.2">
      <c r="C3005" s="91" t="s">
        <v>109</v>
      </c>
      <c r="D3005" s="86" t="s">
        <v>17</v>
      </c>
      <c r="E3005" s="6" t="s">
        <v>110</v>
      </c>
      <c r="F3005" s="5"/>
      <c r="G3005" s="58">
        <v>551</v>
      </c>
      <c r="H3005" s="70" t="str">
        <f t="shared" si="66"/>
        <v xml:space="preserve"> </v>
      </c>
      <c r="I3005" s="12">
        <v>83.847549909256003</v>
      </c>
      <c r="J3005" s="4">
        <v>9.6188747731399999</v>
      </c>
      <c r="K3005" s="4">
        <v>5.0816696914700001</v>
      </c>
      <c r="L3005" s="13">
        <v>1.451905626134</v>
      </c>
    </row>
    <row r="3006" spans="3:12" ht="24" x14ac:dyDescent="0.2">
      <c r="C3006" s="90"/>
      <c r="D3006" s="87"/>
      <c r="E3006" s="1" t="s">
        <v>111</v>
      </c>
      <c r="F3006" s="2"/>
      <c r="G3006" s="59">
        <v>298</v>
      </c>
      <c r="H3006" s="71" t="str">
        <f t="shared" si="66"/>
        <v xml:space="preserve"> </v>
      </c>
      <c r="I3006" s="11">
        <v>85.570469798657996</v>
      </c>
      <c r="J3006" s="3">
        <v>9.060402684564</v>
      </c>
      <c r="K3006" s="3">
        <v>4.0268456375839996</v>
      </c>
      <c r="L3006" s="8">
        <v>1.342281879195</v>
      </c>
    </row>
    <row r="3007" spans="3:12" ht="24" x14ac:dyDescent="0.2">
      <c r="C3007" s="90"/>
      <c r="D3007" s="87"/>
      <c r="E3007" s="1" t="s">
        <v>112</v>
      </c>
      <c r="F3007" s="2"/>
      <c r="G3007" s="59">
        <v>954</v>
      </c>
      <c r="H3007" s="71" t="str">
        <f t="shared" si="66"/>
        <v xml:space="preserve"> </v>
      </c>
      <c r="I3007" s="11">
        <v>86.792452830189006</v>
      </c>
      <c r="J3007" s="3">
        <v>7.7568134171910001</v>
      </c>
      <c r="K3007" s="3">
        <v>4.82180293501</v>
      </c>
      <c r="L3007" s="8">
        <v>0.62893081761000003</v>
      </c>
    </row>
    <row r="3008" spans="3:12" x14ac:dyDescent="0.2">
      <c r="C3008" s="90"/>
      <c r="D3008" s="87"/>
      <c r="E3008" s="1" t="s">
        <v>113</v>
      </c>
      <c r="F3008" s="2"/>
      <c r="G3008" s="59">
        <v>616</v>
      </c>
      <c r="H3008" s="71" t="str">
        <f t="shared" si="66"/>
        <v xml:space="preserve"> </v>
      </c>
      <c r="I3008" s="11">
        <v>83.928571428571004</v>
      </c>
      <c r="J3008" s="3">
        <v>9.2532467532469997</v>
      </c>
      <c r="K3008" s="3">
        <v>5.6818181818179996</v>
      </c>
      <c r="L3008" s="8">
        <v>1.136363636364</v>
      </c>
    </row>
    <row r="3009" spans="3:12" x14ac:dyDescent="0.2">
      <c r="C3009" s="90"/>
      <c r="D3009" s="87"/>
      <c r="E3009" s="1" t="s">
        <v>114</v>
      </c>
      <c r="F3009" s="2"/>
      <c r="G3009" s="59">
        <v>986</v>
      </c>
      <c r="H3009" s="71" t="str">
        <f t="shared" si="66"/>
        <v xml:space="preserve"> </v>
      </c>
      <c r="I3009" s="11">
        <v>79.817444219066999</v>
      </c>
      <c r="J3009" s="3">
        <v>10.750507099390999</v>
      </c>
      <c r="K3009" s="3">
        <v>8.2150101419879995</v>
      </c>
      <c r="L3009" s="8">
        <v>1.217038539554</v>
      </c>
    </row>
    <row r="3010" spans="3:12" ht="24" x14ac:dyDescent="0.2">
      <c r="C3010" s="90"/>
      <c r="D3010" s="87"/>
      <c r="E3010" s="1" t="s">
        <v>115</v>
      </c>
      <c r="F3010" s="2"/>
      <c r="G3010" s="59">
        <v>938</v>
      </c>
      <c r="H3010" s="71" t="str">
        <f t="shared" si="66"/>
        <v xml:space="preserve"> </v>
      </c>
      <c r="I3010" s="11">
        <v>82.089552238805993</v>
      </c>
      <c r="J3010" s="3">
        <v>10.767590618337</v>
      </c>
      <c r="K3010" s="3">
        <v>6.2899786780379996</v>
      </c>
      <c r="L3010" s="8">
        <v>0.85287846481899998</v>
      </c>
    </row>
    <row r="3011" spans="3:12" ht="24" x14ac:dyDescent="0.2">
      <c r="C3011" s="90"/>
      <c r="D3011" s="87"/>
      <c r="E3011" s="1" t="s">
        <v>116</v>
      </c>
      <c r="F3011" s="2"/>
      <c r="G3011" s="59">
        <v>771</v>
      </c>
      <c r="H3011" s="71" t="str">
        <f t="shared" si="66"/>
        <v xml:space="preserve"> </v>
      </c>
      <c r="I3011" s="11">
        <v>76.005188067445005</v>
      </c>
      <c r="J3011" s="3">
        <v>12.710765239948</v>
      </c>
      <c r="K3011" s="3">
        <v>10.505836575875</v>
      </c>
      <c r="L3011" s="8">
        <v>0.77821011673200002</v>
      </c>
    </row>
    <row r="3012" spans="3:12" ht="24" x14ac:dyDescent="0.2">
      <c r="C3012" s="90"/>
      <c r="D3012" s="87"/>
      <c r="E3012" s="1" t="s">
        <v>117</v>
      </c>
      <c r="F3012" s="2"/>
      <c r="G3012" s="59">
        <v>223</v>
      </c>
      <c r="H3012" s="71" t="str">
        <f t="shared" si="66"/>
        <v xml:space="preserve"> </v>
      </c>
      <c r="I3012" s="11">
        <v>84.753363228699996</v>
      </c>
      <c r="J3012" s="3">
        <v>10.762331838565</v>
      </c>
      <c r="K3012" s="3">
        <v>3.139013452915</v>
      </c>
      <c r="L3012" s="8">
        <v>1.3452914798210001</v>
      </c>
    </row>
    <row r="3013" spans="3:12" x14ac:dyDescent="0.2">
      <c r="C3013" s="90"/>
      <c r="D3013" s="87"/>
      <c r="E3013" s="1" t="s">
        <v>118</v>
      </c>
      <c r="F3013" s="2"/>
      <c r="G3013" s="59">
        <v>710</v>
      </c>
      <c r="H3013" s="71" t="str">
        <f t="shared" si="66"/>
        <v xml:space="preserve"> </v>
      </c>
      <c r="I3013" s="11">
        <v>85.492957746478993</v>
      </c>
      <c r="J3013" s="3">
        <v>9.7183098591549992</v>
      </c>
      <c r="K3013" s="3">
        <v>3.6619718309859999</v>
      </c>
      <c r="L3013" s="8">
        <v>1.12676056338</v>
      </c>
    </row>
    <row r="3014" spans="3:12" x14ac:dyDescent="0.2">
      <c r="C3014" s="90"/>
      <c r="D3014" s="87"/>
      <c r="E3014" s="1" t="s">
        <v>119</v>
      </c>
      <c r="F3014" s="2"/>
      <c r="G3014" s="59">
        <v>565</v>
      </c>
      <c r="H3014" s="71" t="str">
        <f t="shared" si="66"/>
        <v xml:space="preserve"> </v>
      </c>
      <c r="I3014" s="11">
        <v>84.424778761062001</v>
      </c>
      <c r="J3014" s="3">
        <v>8.8495575221239999</v>
      </c>
      <c r="K3014" s="3">
        <v>5.8407079646020001</v>
      </c>
      <c r="L3014" s="8">
        <v>0.88495575221199996</v>
      </c>
    </row>
    <row r="3015" spans="3:12" x14ac:dyDescent="0.2">
      <c r="C3015" s="90"/>
      <c r="D3015" s="87"/>
      <c r="E3015" s="1" t="s">
        <v>120</v>
      </c>
      <c r="F3015" s="2"/>
      <c r="G3015" s="59">
        <v>443</v>
      </c>
      <c r="H3015" s="71" t="str">
        <f t="shared" si="66"/>
        <v xml:space="preserve"> </v>
      </c>
      <c r="I3015" s="11">
        <v>81.941309255079005</v>
      </c>
      <c r="J3015" s="3">
        <v>11.060948081264</v>
      </c>
      <c r="K3015" s="3">
        <v>6.0948081264110003</v>
      </c>
      <c r="L3015" s="8">
        <v>0.90293453724600004</v>
      </c>
    </row>
    <row r="3016" spans="3:12" x14ac:dyDescent="0.2">
      <c r="C3016" s="90"/>
      <c r="D3016" s="87"/>
      <c r="E3016" s="1" t="s">
        <v>121</v>
      </c>
      <c r="F3016" s="2"/>
      <c r="G3016" s="59">
        <v>977</v>
      </c>
      <c r="H3016" s="71" t="str">
        <f t="shared" si="66"/>
        <v xml:space="preserve"> </v>
      </c>
      <c r="I3016" s="11">
        <v>79.119754350050997</v>
      </c>
      <c r="J3016" s="3">
        <v>10.644831115660001</v>
      </c>
      <c r="K3016" s="3">
        <v>9.0071647901740004</v>
      </c>
      <c r="L3016" s="8">
        <v>1.228249744115</v>
      </c>
    </row>
    <row r="3017" spans="3:12" x14ac:dyDescent="0.2">
      <c r="C3017" s="90"/>
      <c r="D3017" s="87"/>
      <c r="E3017" s="1" t="s">
        <v>122</v>
      </c>
      <c r="F3017" s="2"/>
      <c r="G3017" s="59">
        <v>179</v>
      </c>
      <c r="H3017" s="71" t="str">
        <f t="shared" si="66"/>
        <v xml:space="preserve"> </v>
      </c>
      <c r="I3017" s="11">
        <v>79.888268156424999</v>
      </c>
      <c r="J3017" s="3">
        <v>10.055865921788</v>
      </c>
      <c r="K3017" s="3">
        <v>8.3798882681559999</v>
      </c>
      <c r="L3017" s="8">
        <v>1.675977653631</v>
      </c>
    </row>
    <row r="3018" spans="3:12" x14ac:dyDescent="0.2">
      <c r="C3018" s="90"/>
      <c r="D3018" s="87"/>
      <c r="E3018" s="1" t="s">
        <v>32</v>
      </c>
      <c r="F3018" s="2"/>
      <c r="G3018" s="59">
        <v>22</v>
      </c>
      <c r="H3018" s="71" t="str">
        <f t="shared" si="66"/>
        <v>*</v>
      </c>
      <c r="I3018" s="11">
        <v>63.636363636364003</v>
      </c>
      <c r="J3018" s="3">
        <v>22.727272727273</v>
      </c>
      <c r="K3018" s="3">
        <v>9.0909090909089993</v>
      </c>
      <c r="L3018" s="8">
        <v>4.5454545454549997</v>
      </c>
    </row>
    <row r="3019" spans="3:12" x14ac:dyDescent="0.2">
      <c r="C3019" s="90"/>
      <c r="D3019" s="87"/>
      <c r="E3019" s="1" t="s">
        <v>22</v>
      </c>
      <c r="F3019" s="2"/>
      <c r="G3019" s="59">
        <v>13</v>
      </c>
      <c r="H3019" s="71" t="str">
        <f t="shared" si="66"/>
        <v>*</v>
      </c>
      <c r="I3019" s="11">
        <v>76.923076923077005</v>
      </c>
      <c r="J3019" s="3">
        <v>23.076923076922998</v>
      </c>
      <c r="K3019" s="7">
        <v>0</v>
      </c>
      <c r="L3019" s="14">
        <v>0</v>
      </c>
    </row>
    <row r="3020" spans="3:12" ht="24" x14ac:dyDescent="0.2">
      <c r="C3020" s="91" t="s">
        <v>123</v>
      </c>
      <c r="D3020" s="86" t="s">
        <v>17</v>
      </c>
      <c r="E3020" s="6" t="s">
        <v>124</v>
      </c>
      <c r="F3020" s="5"/>
      <c r="G3020" s="58">
        <v>55</v>
      </c>
      <c r="H3020" s="70" t="str">
        <f t="shared" si="66"/>
        <v xml:space="preserve"> </v>
      </c>
      <c r="I3020" s="12">
        <v>78.181818181818002</v>
      </c>
      <c r="J3020" s="4">
        <v>14.545454545455</v>
      </c>
      <c r="K3020" s="4">
        <v>5.4545454545450003</v>
      </c>
      <c r="L3020" s="13">
        <v>1.818181818182</v>
      </c>
    </row>
    <row r="3021" spans="3:12" ht="24" x14ac:dyDescent="0.2">
      <c r="C3021" s="92"/>
      <c r="D3021" s="87"/>
      <c r="E3021" s="1" t="s">
        <v>125</v>
      </c>
      <c r="F3021" s="2"/>
      <c r="G3021" s="59">
        <v>205</v>
      </c>
      <c r="H3021" s="71" t="str">
        <f t="shared" si="66"/>
        <v xml:space="preserve"> </v>
      </c>
      <c r="I3021" s="11">
        <v>84.390243902438996</v>
      </c>
      <c r="J3021" s="3">
        <v>8.7804878048779997</v>
      </c>
      <c r="K3021" s="3">
        <v>5.3658536585369996</v>
      </c>
      <c r="L3021" s="8">
        <v>1.4634146341459999</v>
      </c>
    </row>
    <row r="3022" spans="3:12" ht="24" x14ac:dyDescent="0.2">
      <c r="C3022" s="92"/>
      <c r="D3022" s="87"/>
      <c r="E3022" s="1" t="s">
        <v>126</v>
      </c>
      <c r="F3022" s="2"/>
      <c r="G3022" s="59">
        <v>114</v>
      </c>
      <c r="H3022" s="71" t="str">
        <f t="shared" si="66"/>
        <v xml:space="preserve"> </v>
      </c>
      <c r="I3022" s="11">
        <v>78.070175438595996</v>
      </c>
      <c r="J3022" s="3">
        <v>13.157894736842</v>
      </c>
      <c r="K3022" s="3">
        <v>7.0175438596489998</v>
      </c>
      <c r="L3022" s="8">
        <v>1.7543859649119999</v>
      </c>
    </row>
    <row r="3023" spans="3:12" ht="24" x14ac:dyDescent="0.2">
      <c r="C3023" s="92"/>
      <c r="D3023" s="87"/>
      <c r="E3023" s="1" t="s">
        <v>127</v>
      </c>
      <c r="F3023" s="2"/>
      <c r="G3023" s="59">
        <v>187</v>
      </c>
      <c r="H3023" s="71" t="str">
        <f t="shared" si="66"/>
        <v xml:space="preserve"> </v>
      </c>
      <c r="I3023" s="11">
        <v>88.235294117647001</v>
      </c>
      <c r="J3023" s="3">
        <v>8.5561497326199998</v>
      </c>
      <c r="K3023" s="3">
        <v>2.1390374331549999</v>
      </c>
      <c r="L3023" s="8">
        <v>1.069518716578</v>
      </c>
    </row>
    <row r="3024" spans="3:12" ht="24" x14ac:dyDescent="0.2">
      <c r="C3024" s="92"/>
      <c r="D3024" s="87"/>
      <c r="E3024" s="1" t="s">
        <v>128</v>
      </c>
      <c r="F3024" s="2"/>
      <c r="G3024" s="59">
        <v>1599</v>
      </c>
      <c r="H3024" s="71" t="str">
        <f t="shared" si="66"/>
        <v xml:space="preserve"> </v>
      </c>
      <c r="I3024" s="11">
        <v>80.737961225766</v>
      </c>
      <c r="J3024" s="3">
        <v>10.631644777986001</v>
      </c>
      <c r="K3024" s="3">
        <v>7.8173858661660001</v>
      </c>
      <c r="L3024" s="8">
        <v>0.81300813008100004</v>
      </c>
    </row>
    <row r="3025" spans="2:12" ht="24" x14ac:dyDescent="0.2">
      <c r="C3025" s="92"/>
      <c r="D3025" s="87"/>
      <c r="E3025" s="1" t="s">
        <v>129</v>
      </c>
      <c r="F3025" s="2"/>
      <c r="G3025" s="59">
        <v>1199</v>
      </c>
      <c r="H3025" s="71" t="str">
        <f t="shared" si="66"/>
        <v xml:space="preserve"> </v>
      </c>
      <c r="I3025" s="11">
        <v>79.149291075896997</v>
      </c>
      <c r="J3025" s="3">
        <v>10.842368640534</v>
      </c>
      <c r="K3025" s="3">
        <v>8.5070892410340004</v>
      </c>
      <c r="L3025" s="8">
        <v>1.5012510425350001</v>
      </c>
    </row>
    <row r="3026" spans="2:12" ht="24" x14ac:dyDescent="0.2">
      <c r="C3026" s="92"/>
      <c r="D3026" s="87"/>
      <c r="E3026" s="1" t="s">
        <v>130</v>
      </c>
      <c r="F3026" s="2"/>
      <c r="G3026" s="59">
        <v>950</v>
      </c>
      <c r="H3026" s="71" t="str">
        <f t="shared" si="66"/>
        <v xml:space="preserve"> </v>
      </c>
      <c r="I3026" s="11">
        <v>76</v>
      </c>
      <c r="J3026" s="3">
        <v>12.210526315789</v>
      </c>
      <c r="K3026" s="3">
        <v>11.052631578947</v>
      </c>
      <c r="L3026" s="8">
        <v>0.73684210526299998</v>
      </c>
    </row>
    <row r="3027" spans="2:12" x14ac:dyDescent="0.2">
      <c r="C3027" s="92"/>
      <c r="D3027" s="87"/>
      <c r="E3027" s="1" t="s">
        <v>131</v>
      </c>
      <c r="F3027" s="2"/>
      <c r="G3027" s="59">
        <v>424</v>
      </c>
      <c r="H3027" s="71" t="str">
        <f t="shared" si="66"/>
        <v xml:space="preserve"> </v>
      </c>
      <c r="I3027" s="11">
        <v>80.424528301886994</v>
      </c>
      <c r="J3027" s="3">
        <v>10.377358490565999</v>
      </c>
      <c r="K3027" s="3">
        <v>8.0188679245279992</v>
      </c>
      <c r="L3027" s="8">
        <v>1.1792452830189999</v>
      </c>
    </row>
    <row r="3028" spans="2:12" ht="24" x14ac:dyDescent="0.2">
      <c r="C3028" s="92"/>
      <c r="D3028" s="87"/>
      <c r="E3028" s="1" t="s">
        <v>132</v>
      </c>
      <c r="F3028" s="2"/>
      <c r="G3028" s="59">
        <v>213</v>
      </c>
      <c r="H3028" s="71" t="str">
        <f t="shared" si="66"/>
        <v xml:space="preserve"> </v>
      </c>
      <c r="I3028" s="11">
        <v>70.892018779343005</v>
      </c>
      <c r="J3028" s="3">
        <v>14.553990610329</v>
      </c>
      <c r="K3028" s="3">
        <v>13.615023474178001</v>
      </c>
      <c r="L3028" s="8">
        <v>0.93896713615000005</v>
      </c>
    </row>
    <row r="3029" spans="2:12" ht="24" x14ac:dyDescent="0.2">
      <c r="C3029" s="92"/>
      <c r="D3029" s="87"/>
      <c r="E3029" s="1" t="s">
        <v>133</v>
      </c>
      <c r="F3029" s="2"/>
      <c r="G3029" s="59">
        <v>214</v>
      </c>
      <c r="H3029" s="71" t="str">
        <f t="shared" si="66"/>
        <v xml:space="preserve"> </v>
      </c>
      <c r="I3029" s="11">
        <v>58.411214953270999</v>
      </c>
      <c r="J3029" s="3">
        <v>17.289719626168001</v>
      </c>
      <c r="K3029" s="3">
        <v>20.560747663550998</v>
      </c>
      <c r="L3029" s="8">
        <v>3.7383177570089998</v>
      </c>
    </row>
    <row r="3030" spans="2:12" ht="24" x14ac:dyDescent="0.2">
      <c r="C3030" s="92"/>
      <c r="D3030" s="87"/>
      <c r="E3030" s="1" t="s">
        <v>134</v>
      </c>
      <c r="F3030" s="2"/>
      <c r="G3030" s="59">
        <v>15</v>
      </c>
      <c r="H3030" s="71" t="str">
        <f t="shared" si="66"/>
        <v>*</v>
      </c>
      <c r="I3030" s="11">
        <v>26.666666666666998</v>
      </c>
      <c r="J3030" s="3">
        <v>20</v>
      </c>
      <c r="K3030" s="3">
        <v>46.666666666666998</v>
      </c>
      <c r="L3030" s="8">
        <v>6.666666666667</v>
      </c>
    </row>
    <row r="3031" spans="2:12" ht="24" x14ac:dyDescent="0.2">
      <c r="C3031" s="92"/>
      <c r="D3031" s="87"/>
      <c r="E3031" s="1" t="s">
        <v>135</v>
      </c>
      <c r="F3031" s="2"/>
      <c r="G3031" s="59">
        <v>587</v>
      </c>
      <c r="H3031" s="71" t="str">
        <f t="shared" si="66"/>
        <v xml:space="preserve"> </v>
      </c>
      <c r="I3031" s="11">
        <v>81.090289608177002</v>
      </c>
      <c r="J3031" s="3">
        <v>11.243611584327001</v>
      </c>
      <c r="K3031" s="3">
        <v>6.9846678023850002</v>
      </c>
      <c r="L3031" s="8">
        <v>0.68143100511099997</v>
      </c>
    </row>
    <row r="3032" spans="2:12" x14ac:dyDescent="0.2">
      <c r="C3032" s="92"/>
      <c r="D3032" s="87"/>
      <c r="E3032" s="1" t="s">
        <v>136</v>
      </c>
      <c r="F3032" s="2"/>
      <c r="G3032" s="59">
        <v>63</v>
      </c>
      <c r="H3032" s="71" t="str">
        <f t="shared" si="66"/>
        <v xml:space="preserve"> </v>
      </c>
      <c r="I3032" s="11">
        <v>66.666666666666998</v>
      </c>
      <c r="J3032" s="3">
        <v>19.047619047619001</v>
      </c>
      <c r="K3032" s="3">
        <v>12.698412698413</v>
      </c>
      <c r="L3032" s="8">
        <v>1.587301587302</v>
      </c>
    </row>
    <row r="3033" spans="2:12" x14ac:dyDescent="0.2">
      <c r="C3033" s="92"/>
      <c r="D3033" s="87"/>
      <c r="E3033" s="1" t="s">
        <v>137</v>
      </c>
      <c r="F3033" s="2"/>
      <c r="G3033" s="59">
        <v>290</v>
      </c>
      <c r="H3033" s="71" t="str">
        <f t="shared" si="66"/>
        <v xml:space="preserve"> </v>
      </c>
      <c r="I3033" s="11">
        <v>60.689655172414</v>
      </c>
      <c r="J3033" s="3">
        <v>13.103448275862</v>
      </c>
      <c r="K3033" s="3">
        <v>24.482758620689999</v>
      </c>
      <c r="L3033" s="8">
        <v>1.7241379310339999</v>
      </c>
    </row>
    <row r="3034" spans="2:12" x14ac:dyDescent="0.2">
      <c r="C3034" s="92"/>
      <c r="D3034" s="87"/>
      <c r="E3034" s="1" t="s">
        <v>22</v>
      </c>
      <c r="F3034" s="2"/>
      <c r="G3034" s="59">
        <v>42</v>
      </c>
      <c r="H3034" s="71" t="str">
        <f t="shared" si="66"/>
        <v>*</v>
      </c>
      <c r="I3034" s="11">
        <v>45.238095238094999</v>
      </c>
      <c r="J3034" s="3">
        <v>19.047619047619001</v>
      </c>
      <c r="K3034" s="3">
        <v>30.952380952380999</v>
      </c>
      <c r="L3034" s="8">
        <v>4.7619047619049999</v>
      </c>
    </row>
    <row r="3035" spans="2:12" ht="24" x14ac:dyDescent="0.2">
      <c r="C3035" s="92"/>
      <c r="D3035" s="87"/>
      <c r="E3035" s="1" t="s">
        <v>138</v>
      </c>
      <c r="F3035" s="2"/>
      <c r="G3035" s="59">
        <v>246</v>
      </c>
      <c r="H3035" s="71" t="str">
        <f t="shared" si="66"/>
        <v xml:space="preserve"> </v>
      </c>
      <c r="I3035" s="11">
        <v>84.552845528454995</v>
      </c>
      <c r="J3035" s="3">
        <v>9.3495934959350002</v>
      </c>
      <c r="K3035" s="3">
        <v>4.8780487804880002</v>
      </c>
      <c r="L3035" s="8">
        <v>1.219512195122</v>
      </c>
    </row>
    <row r="3036" spans="2:12" ht="24" x14ac:dyDescent="0.2">
      <c r="C3036" s="92"/>
      <c r="D3036" s="87"/>
      <c r="E3036" s="1" t="s">
        <v>139</v>
      </c>
      <c r="F3036" s="2"/>
      <c r="G3036" s="59">
        <v>248</v>
      </c>
      <c r="H3036" s="71" t="str">
        <f t="shared" ref="H3036:H3038" si="67">IF(G3036&lt;49,"*"," ")</f>
        <v xml:space="preserve"> </v>
      </c>
      <c r="I3036" s="11">
        <v>85.080645161289993</v>
      </c>
      <c r="J3036" s="3">
        <v>9.6774193548389995</v>
      </c>
      <c r="K3036" s="3">
        <v>4.0322580645160002</v>
      </c>
      <c r="L3036" s="8">
        <v>1.2096774193549999</v>
      </c>
    </row>
    <row r="3037" spans="2:12" ht="24" x14ac:dyDescent="0.2">
      <c r="C3037" s="92"/>
      <c r="D3037" s="87"/>
      <c r="E3037" s="1" t="s">
        <v>140</v>
      </c>
      <c r="F3037" s="2"/>
      <c r="G3037" s="59">
        <v>1582</v>
      </c>
      <c r="H3037" s="71" t="str">
        <f t="shared" si="67"/>
        <v xml:space="preserve"> </v>
      </c>
      <c r="I3037" s="11">
        <v>77.243994943109996</v>
      </c>
      <c r="J3037" s="3">
        <v>11.061946902655</v>
      </c>
      <c r="K3037" s="3">
        <v>10.366624525917</v>
      </c>
      <c r="L3037" s="8">
        <v>1.327433628319</v>
      </c>
    </row>
    <row r="3038" spans="2:12" ht="24" x14ac:dyDescent="0.2">
      <c r="C3038" s="93"/>
      <c r="D3038" s="88"/>
      <c r="E3038" s="27" t="s">
        <v>141</v>
      </c>
      <c r="F3038" s="30"/>
      <c r="G3038" s="60">
        <v>414</v>
      </c>
      <c r="H3038" s="72" t="str">
        <f t="shared" si="67"/>
        <v xml:space="preserve"> </v>
      </c>
      <c r="I3038" s="35">
        <v>63.526570048308997</v>
      </c>
      <c r="J3038" s="16">
        <v>15.942028985506999</v>
      </c>
      <c r="K3038" s="16">
        <v>18.357487922705001</v>
      </c>
      <c r="L3038" s="36">
        <v>2.1739130434780001</v>
      </c>
    </row>
    <row r="3039" spans="2:12" x14ac:dyDescent="0.2">
      <c r="G3039" s="61"/>
      <c r="H3039" s="73"/>
    </row>
    <row r="3040" spans="2:12" x14ac:dyDescent="0.2">
      <c r="B3040" s="22" t="str">
        <f xml:space="preserve"> HYPERLINK("#'目次'!B29", "[23]")</f>
        <v>[23]</v>
      </c>
      <c r="C3040" s="17" t="s">
        <v>312</v>
      </c>
      <c r="G3040" s="61"/>
      <c r="H3040" s="73"/>
    </row>
    <row r="3041" spans="3:12" x14ac:dyDescent="0.2">
      <c r="G3041" s="61"/>
      <c r="H3041" s="73"/>
    </row>
    <row r="3042" spans="3:12" x14ac:dyDescent="0.2">
      <c r="G3042" s="61"/>
      <c r="H3042" s="73"/>
    </row>
    <row r="3043" spans="3:12" x14ac:dyDescent="0.2">
      <c r="C3043" s="17" t="s">
        <v>12</v>
      </c>
      <c r="G3043" s="61"/>
      <c r="H3043" s="73"/>
    </row>
    <row r="3044" spans="3:12" ht="24" x14ac:dyDescent="0.2">
      <c r="C3044" s="82"/>
      <c r="D3044" s="83"/>
      <c r="E3044" s="83"/>
      <c r="F3044" s="83"/>
      <c r="G3044" s="55" t="s">
        <v>13</v>
      </c>
      <c r="H3044" s="68"/>
      <c r="I3044" s="20" t="s">
        <v>304</v>
      </c>
      <c r="J3044" s="10" t="s">
        <v>305</v>
      </c>
      <c r="K3044" s="10" t="s">
        <v>306</v>
      </c>
      <c r="L3044" s="23" t="s">
        <v>22</v>
      </c>
    </row>
    <row r="3045" spans="3:12" x14ac:dyDescent="0.2">
      <c r="C3045" s="84"/>
      <c r="D3045" s="85"/>
      <c r="E3045" s="85"/>
      <c r="F3045" s="85"/>
      <c r="G3045" s="56"/>
      <c r="H3045" s="69"/>
      <c r="I3045" s="24"/>
      <c r="J3045" s="9"/>
      <c r="K3045" s="9"/>
      <c r="L3045" s="21"/>
    </row>
    <row r="3046" spans="3:12" x14ac:dyDescent="0.2">
      <c r="C3046" s="28"/>
      <c r="D3046" s="29"/>
      <c r="E3046" s="32" t="s">
        <v>13</v>
      </c>
      <c r="F3046" s="31"/>
      <c r="G3046" s="57">
        <v>2435</v>
      </c>
      <c r="H3046" s="66" t="str">
        <f t="shared" ref="H3046:H3109" si="68">IF(G3046&lt;49,"*"," ")</f>
        <v xml:space="preserve"> </v>
      </c>
      <c r="I3046" s="15">
        <v>74.045174537988004</v>
      </c>
      <c r="J3046" s="15">
        <v>14.620123203285001</v>
      </c>
      <c r="K3046" s="15">
        <v>9.7741273100619992</v>
      </c>
      <c r="L3046" s="34">
        <v>1.560574948665</v>
      </c>
    </row>
    <row r="3047" spans="3:12" x14ac:dyDescent="0.2">
      <c r="C3047" s="89" t="s">
        <v>16</v>
      </c>
      <c r="D3047" s="86" t="s">
        <v>17</v>
      </c>
      <c r="E3047" s="6" t="s">
        <v>18</v>
      </c>
      <c r="F3047" s="5"/>
      <c r="G3047" s="58">
        <v>344</v>
      </c>
      <c r="H3047" s="70" t="str">
        <f t="shared" si="68"/>
        <v xml:space="preserve"> </v>
      </c>
      <c r="I3047" s="12">
        <v>84.883720930232997</v>
      </c>
      <c r="J3047" s="4">
        <v>7.8488372093020002</v>
      </c>
      <c r="K3047" s="4">
        <v>6.6860465116279997</v>
      </c>
      <c r="L3047" s="13">
        <v>0.58139534883699995</v>
      </c>
    </row>
    <row r="3048" spans="3:12" x14ac:dyDescent="0.2">
      <c r="C3048" s="90"/>
      <c r="D3048" s="87"/>
      <c r="E3048" s="1" t="s">
        <v>19</v>
      </c>
      <c r="F3048" s="2"/>
      <c r="G3048" s="59">
        <v>1502</v>
      </c>
      <c r="H3048" s="71" t="str">
        <f t="shared" si="68"/>
        <v xml:space="preserve"> </v>
      </c>
      <c r="I3048" s="11">
        <v>75.699067909454001</v>
      </c>
      <c r="J3048" s="3">
        <v>15.778961384820001</v>
      </c>
      <c r="K3048" s="3">
        <v>7.2569906790949998</v>
      </c>
      <c r="L3048" s="8">
        <v>1.2649800266310001</v>
      </c>
    </row>
    <row r="3049" spans="3:12" x14ac:dyDescent="0.2">
      <c r="C3049" s="90"/>
      <c r="D3049" s="87"/>
      <c r="E3049" s="1" t="s">
        <v>20</v>
      </c>
      <c r="F3049" s="2"/>
      <c r="G3049" s="59">
        <v>465</v>
      </c>
      <c r="H3049" s="71" t="str">
        <f t="shared" si="68"/>
        <v xml:space="preserve"> </v>
      </c>
      <c r="I3049" s="11">
        <v>66.236559139785001</v>
      </c>
      <c r="J3049" s="3">
        <v>16.559139784946002</v>
      </c>
      <c r="K3049" s="3">
        <v>15.053763440859999</v>
      </c>
      <c r="L3049" s="8">
        <v>2.1505376344089999</v>
      </c>
    </row>
    <row r="3050" spans="3:12" x14ac:dyDescent="0.2">
      <c r="C3050" s="90"/>
      <c r="D3050" s="87"/>
      <c r="E3050" s="1" t="s">
        <v>21</v>
      </c>
      <c r="F3050" s="2"/>
      <c r="G3050" s="59">
        <v>107</v>
      </c>
      <c r="H3050" s="71" t="str">
        <f t="shared" si="68"/>
        <v xml:space="preserve"> </v>
      </c>
      <c r="I3050" s="11">
        <v>50.467289719626002</v>
      </c>
      <c r="J3050" s="3">
        <v>13.084112149533</v>
      </c>
      <c r="K3050" s="3">
        <v>31.775700934579</v>
      </c>
      <c r="L3050" s="8">
        <v>4.6728971962620003</v>
      </c>
    </row>
    <row r="3051" spans="3:12" x14ac:dyDescent="0.2">
      <c r="C3051" s="90"/>
      <c r="D3051" s="87"/>
      <c r="E3051" s="1" t="s">
        <v>22</v>
      </c>
      <c r="F3051" s="2"/>
      <c r="G3051" s="59">
        <v>17</v>
      </c>
      <c r="H3051" s="71" t="str">
        <f t="shared" si="68"/>
        <v>*</v>
      </c>
      <c r="I3051" s="11">
        <v>70.588235294117993</v>
      </c>
      <c r="J3051" s="3">
        <v>5.8823529411760003</v>
      </c>
      <c r="K3051" s="3">
        <v>11.764705882353001</v>
      </c>
      <c r="L3051" s="8">
        <v>11.764705882353001</v>
      </c>
    </row>
    <row r="3052" spans="3:12" x14ac:dyDescent="0.2">
      <c r="C3052" s="91" t="s">
        <v>23</v>
      </c>
      <c r="D3052" s="86" t="s">
        <v>17</v>
      </c>
      <c r="E3052" s="6" t="s">
        <v>24</v>
      </c>
      <c r="F3052" s="5"/>
      <c r="G3052" s="58">
        <v>383</v>
      </c>
      <c r="H3052" s="70" t="str">
        <f t="shared" si="68"/>
        <v xml:space="preserve"> </v>
      </c>
      <c r="I3052" s="12">
        <v>80.678851174935005</v>
      </c>
      <c r="J3052" s="4">
        <v>11.749347258486001</v>
      </c>
      <c r="K3052" s="4">
        <v>5.7441253263709999</v>
      </c>
      <c r="L3052" s="13">
        <v>1.8276762402090001</v>
      </c>
    </row>
    <row r="3053" spans="3:12" x14ac:dyDescent="0.2">
      <c r="C3053" s="90"/>
      <c r="D3053" s="87"/>
      <c r="E3053" s="1" t="s">
        <v>25</v>
      </c>
      <c r="F3053" s="2"/>
      <c r="G3053" s="59">
        <v>333</v>
      </c>
      <c r="H3053" s="71" t="str">
        <f t="shared" si="68"/>
        <v xml:space="preserve"> </v>
      </c>
      <c r="I3053" s="11">
        <v>84.684684684684996</v>
      </c>
      <c r="J3053" s="3">
        <v>10.810810810811001</v>
      </c>
      <c r="K3053" s="3">
        <v>3.6036036036039998</v>
      </c>
      <c r="L3053" s="8">
        <v>0.90090090090099995</v>
      </c>
    </row>
    <row r="3054" spans="3:12" ht="24" x14ac:dyDescent="0.2">
      <c r="C3054" s="90"/>
      <c r="D3054" s="87"/>
      <c r="E3054" s="1" t="s">
        <v>26</v>
      </c>
      <c r="F3054" s="2"/>
      <c r="G3054" s="59">
        <v>464</v>
      </c>
      <c r="H3054" s="71" t="str">
        <f t="shared" si="68"/>
        <v xml:space="preserve"> </v>
      </c>
      <c r="I3054" s="11">
        <v>81.034482758620996</v>
      </c>
      <c r="J3054" s="3">
        <v>10.560344827586</v>
      </c>
      <c r="K3054" s="3">
        <v>6.6810344827590002</v>
      </c>
      <c r="L3054" s="8">
        <v>1.7241379310339999</v>
      </c>
    </row>
    <row r="3055" spans="3:12" ht="24" x14ac:dyDescent="0.2">
      <c r="C3055" s="90"/>
      <c r="D3055" s="87"/>
      <c r="E3055" s="1" t="s">
        <v>27</v>
      </c>
      <c r="F3055" s="2"/>
      <c r="G3055" s="59">
        <v>163</v>
      </c>
      <c r="H3055" s="71" t="str">
        <f t="shared" si="68"/>
        <v xml:space="preserve"> </v>
      </c>
      <c r="I3055" s="11">
        <v>78.527607361963007</v>
      </c>
      <c r="J3055" s="3">
        <v>14.110429447853001</v>
      </c>
      <c r="K3055" s="3">
        <v>7.3619631901840004</v>
      </c>
      <c r="L3055" s="14">
        <v>0</v>
      </c>
    </row>
    <row r="3056" spans="3:12" x14ac:dyDescent="0.2">
      <c r="C3056" s="90"/>
      <c r="D3056" s="87"/>
      <c r="E3056" s="1" t="s">
        <v>28</v>
      </c>
      <c r="F3056" s="2"/>
      <c r="G3056" s="59">
        <v>161</v>
      </c>
      <c r="H3056" s="71" t="str">
        <f t="shared" si="68"/>
        <v xml:space="preserve"> </v>
      </c>
      <c r="I3056" s="11">
        <v>73.291925465839</v>
      </c>
      <c r="J3056" s="3">
        <v>15.527950310559</v>
      </c>
      <c r="K3056" s="3">
        <v>9.9378881987579994</v>
      </c>
      <c r="L3056" s="8">
        <v>1.242236024845</v>
      </c>
    </row>
    <row r="3057" spans="3:12" x14ac:dyDescent="0.2">
      <c r="C3057" s="90"/>
      <c r="D3057" s="87"/>
      <c r="E3057" s="1" t="s">
        <v>29</v>
      </c>
      <c r="F3057" s="2"/>
      <c r="G3057" s="59">
        <v>1174</v>
      </c>
      <c r="H3057" s="71" t="str">
        <f t="shared" si="68"/>
        <v xml:space="preserve"> </v>
      </c>
      <c r="I3057" s="11">
        <v>75.809199318569</v>
      </c>
      <c r="J3057" s="3">
        <v>14.821124361158001</v>
      </c>
      <c r="K3057" s="3">
        <v>7.6660988074959997</v>
      </c>
      <c r="L3057" s="8">
        <v>1.7035775127770001</v>
      </c>
    </row>
    <row r="3058" spans="3:12" x14ac:dyDescent="0.2">
      <c r="C3058" s="90"/>
      <c r="D3058" s="87"/>
      <c r="E3058" s="1" t="s">
        <v>30</v>
      </c>
      <c r="F3058" s="2"/>
      <c r="G3058" s="59">
        <v>1349</v>
      </c>
      <c r="H3058" s="71" t="str">
        <f t="shared" si="68"/>
        <v xml:space="preserve"> </v>
      </c>
      <c r="I3058" s="11">
        <v>78.724981467754006</v>
      </c>
      <c r="J3058" s="3">
        <v>13.713862120089001</v>
      </c>
      <c r="K3058" s="3">
        <v>6.597479614529</v>
      </c>
      <c r="L3058" s="8">
        <v>0.96367679762799996</v>
      </c>
    </row>
    <row r="3059" spans="3:12" x14ac:dyDescent="0.2">
      <c r="C3059" s="90"/>
      <c r="D3059" s="87"/>
      <c r="E3059" s="1" t="s">
        <v>31</v>
      </c>
      <c r="F3059" s="2"/>
      <c r="G3059" s="59">
        <v>2034</v>
      </c>
      <c r="H3059" s="71" t="str">
        <f t="shared" si="68"/>
        <v xml:space="preserve"> </v>
      </c>
      <c r="I3059" s="11">
        <v>75.811209439528</v>
      </c>
      <c r="J3059" s="3">
        <v>14.700098328417001</v>
      </c>
      <c r="K3059" s="3">
        <v>8.2595870206490005</v>
      </c>
      <c r="L3059" s="8">
        <v>1.2291052114059999</v>
      </c>
    </row>
    <row r="3060" spans="3:12" x14ac:dyDescent="0.2">
      <c r="C3060" s="90"/>
      <c r="D3060" s="87"/>
      <c r="E3060" s="1" t="s">
        <v>32</v>
      </c>
      <c r="F3060" s="2"/>
      <c r="G3060" s="59">
        <v>68</v>
      </c>
      <c r="H3060" s="71" t="str">
        <f t="shared" si="68"/>
        <v xml:space="preserve"> </v>
      </c>
      <c r="I3060" s="11">
        <v>50</v>
      </c>
      <c r="J3060" s="3">
        <v>13.235294117646999</v>
      </c>
      <c r="K3060" s="3">
        <v>35.294117647058997</v>
      </c>
      <c r="L3060" s="8">
        <v>1.4705882352940001</v>
      </c>
    </row>
    <row r="3061" spans="3:12" x14ac:dyDescent="0.2">
      <c r="C3061" s="90"/>
      <c r="D3061" s="87"/>
      <c r="E3061" s="1" t="s">
        <v>22</v>
      </c>
      <c r="F3061" s="2"/>
      <c r="G3061" s="59">
        <v>17</v>
      </c>
      <c r="H3061" s="71" t="str">
        <f t="shared" si="68"/>
        <v>*</v>
      </c>
      <c r="I3061" s="11">
        <v>64.705882352941003</v>
      </c>
      <c r="J3061" s="3">
        <v>5.8823529411760003</v>
      </c>
      <c r="K3061" s="3">
        <v>23.529411764706001</v>
      </c>
      <c r="L3061" s="8">
        <v>5.8823529411760003</v>
      </c>
    </row>
    <row r="3062" spans="3:12" x14ac:dyDescent="0.2">
      <c r="C3062" s="91" t="s">
        <v>33</v>
      </c>
      <c r="D3062" s="86" t="s">
        <v>17</v>
      </c>
      <c r="E3062" s="6" t="s">
        <v>34</v>
      </c>
      <c r="F3062" s="5"/>
      <c r="G3062" s="58">
        <v>120</v>
      </c>
      <c r="H3062" s="70" t="str">
        <f t="shared" si="68"/>
        <v xml:space="preserve"> </v>
      </c>
      <c r="I3062" s="12">
        <v>80.833333333333002</v>
      </c>
      <c r="J3062" s="4">
        <v>9.166666666667</v>
      </c>
      <c r="K3062" s="4">
        <v>9.166666666667</v>
      </c>
      <c r="L3062" s="13">
        <v>0.83333333333299997</v>
      </c>
    </row>
    <row r="3063" spans="3:12" x14ac:dyDescent="0.2">
      <c r="C3063" s="90"/>
      <c r="D3063" s="87"/>
      <c r="E3063" s="1" t="s">
        <v>35</v>
      </c>
      <c r="F3063" s="2"/>
      <c r="G3063" s="59">
        <v>932</v>
      </c>
      <c r="H3063" s="71" t="str">
        <f t="shared" si="68"/>
        <v xml:space="preserve"> </v>
      </c>
      <c r="I3063" s="11">
        <v>78.433476394850004</v>
      </c>
      <c r="J3063" s="3">
        <v>12.875536480687</v>
      </c>
      <c r="K3063" s="3">
        <v>6.8669527897</v>
      </c>
      <c r="L3063" s="8">
        <v>1.824034334764</v>
      </c>
    </row>
    <row r="3064" spans="3:12" x14ac:dyDescent="0.2">
      <c r="C3064" s="90"/>
      <c r="D3064" s="87"/>
      <c r="E3064" s="1" t="s">
        <v>36</v>
      </c>
      <c r="F3064" s="2"/>
      <c r="G3064" s="59">
        <v>854</v>
      </c>
      <c r="H3064" s="71" t="str">
        <f t="shared" si="68"/>
        <v xml:space="preserve"> </v>
      </c>
      <c r="I3064" s="11">
        <v>76.463700234192004</v>
      </c>
      <c r="J3064" s="3">
        <v>14.519906323184999</v>
      </c>
      <c r="K3064" s="3">
        <v>7.8454332552689996</v>
      </c>
      <c r="L3064" s="8">
        <v>1.1709601873540001</v>
      </c>
    </row>
    <row r="3065" spans="3:12" ht="24" x14ac:dyDescent="0.2">
      <c r="C3065" s="90"/>
      <c r="D3065" s="87"/>
      <c r="E3065" s="1" t="s">
        <v>37</v>
      </c>
      <c r="F3065" s="2"/>
      <c r="G3065" s="59">
        <v>356</v>
      </c>
      <c r="H3065" s="71" t="str">
        <f t="shared" si="68"/>
        <v xml:space="preserve"> </v>
      </c>
      <c r="I3065" s="11">
        <v>65.168539325843</v>
      </c>
      <c r="J3065" s="3">
        <v>19.943820224719001</v>
      </c>
      <c r="K3065" s="3">
        <v>14.325842696629</v>
      </c>
      <c r="L3065" s="8">
        <v>0.56179775280900002</v>
      </c>
    </row>
    <row r="3066" spans="3:12" x14ac:dyDescent="0.2">
      <c r="C3066" s="90"/>
      <c r="D3066" s="87"/>
      <c r="E3066" s="1" t="s">
        <v>38</v>
      </c>
      <c r="F3066" s="2"/>
      <c r="G3066" s="59">
        <v>157</v>
      </c>
      <c r="H3066" s="71" t="str">
        <f t="shared" si="68"/>
        <v xml:space="preserve"> </v>
      </c>
      <c r="I3066" s="11">
        <v>50.955414012738999</v>
      </c>
      <c r="J3066" s="3">
        <v>19.108280254777</v>
      </c>
      <c r="K3066" s="3">
        <v>26.114649681528999</v>
      </c>
      <c r="L3066" s="8">
        <v>3.8216560509550002</v>
      </c>
    </row>
    <row r="3067" spans="3:12" x14ac:dyDescent="0.2">
      <c r="C3067" s="90"/>
      <c r="D3067" s="87"/>
      <c r="E3067" s="1" t="s">
        <v>22</v>
      </c>
      <c r="F3067" s="2"/>
      <c r="G3067" s="59">
        <v>16</v>
      </c>
      <c r="H3067" s="71" t="str">
        <f t="shared" si="68"/>
        <v>*</v>
      </c>
      <c r="I3067" s="11">
        <v>62.5</v>
      </c>
      <c r="J3067" s="7">
        <v>0</v>
      </c>
      <c r="K3067" s="3">
        <v>25</v>
      </c>
      <c r="L3067" s="8">
        <v>12.5</v>
      </c>
    </row>
    <row r="3068" spans="3:12" x14ac:dyDescent="0.2">
      <c r="C3068" s="91" t="s">
        <v>39</v>
      </c>
      <c r="D3068" s="86" t="s">
        <v>17</v>
      </c>
      <c r="E3068" s="6" t="s">
        <v>40</v>
      </c>
      <c r="F3068" s="5"/>
      <c r="G3068" s="58">
        <v>350</v>
      </c>
      <c r="H3068" s="70" t="str">
        <f t="shared" si="68"/>
        <v xml:space="preserve"> </v>
      </c>
      <c r="I3068" s="12">
        <v>82.857142857143003</v>
      </c>
      <c r="J3068" s="4">
        <v>10.285714285714</v>
      </c>
      <c r="K3068" s="4">
        <v>5.4285714285709998</v>
      </c>
      <c r="L3068" s="13">
        <v>1.4285714285710001</v>
      </c>
    </row>
    <row r="3069" spans="3:12" ht="24" x14ac:dyDescent="0.2">
      <c r="C3069" s="90"/>
      <c r="D3069" s="87"/>
      <c r="E3069" s="1" t="s">
        <v>41</v>
      </c>
      <c r="F3069" s="2"/>
      <c r="G3069" s="59">
        <v>1147</v>
      </c>
      <c r="H3069" s="71" t="str">
        <f t="shared" si="68"/>
        <v xml:space="preserve"> </v>
      </c>
      <c r="I3069" s="11">
        <v>79.773321708805994</v>
      </c>
      <c r="J3069" s="3">
        <v>13.251961639058001</v>
      </c>
      <c r="K3069" s="3">
        <v>5.4925893635570002</v>
      </c>
      <c r="L3069" s="8">
        <v>1.482127288579</v>
      </c>
    </row>
    <row r="3070" spans="3:12" x14ac:dyDescent="0.2">
      <c r="C3070" s="90"/>
      <c r="D3070" s="87"/>
      <c r="E3070" s="1" t="s">
        <v>42</v>
      </c>
      <c r="F3070" s="2"/>
      <c r="G3070" s="59">
        <v>816</v>
      </c>
      <c r="H3070" s="71" t="str">
        <f t="shared" si="68"/>
        <v xml:space="preserve"> </v>
      </c>
      <c r="I3070" s="11">
        <v>64.828431372549005</v>
      </c>
      <c r="J3070" s="3">
        <v>18.872549019608002</v>
      </c>
      <c r="K3070" s="3">
        <v>15.073529411765</v>
      </c>
      <c r="L3070" s="8">
        <v>1.225490196078</v>
      </c>
    </row>
    <row r="3071" spans="3:12" x14ac:dyDescent="0.2">
      <c r="C3071" s="90"/>
      <c r="D3071" s="87"/>
      <c r="E3071" s="1" t="s">
        <v>43</v>
      </c>
      <c r="F3071" s="2"/>
      <c r="G3071" s="59">
        <v>78</v>
      </c>
      <c r="H3071" s="71" t="str">
        <f t="shared" si="68"/>
        <v xml:space="preserve"> </v>
      </c>
      <c r="I3071" s="11">
        <v>51.282051282051</v>
      </c>
      <c r="J3071" s="3">
        <v>14.102564102563999</v>
      </c>
      <c r="K3071" s="3">
        <v>30.769230769231001</v>
      </c>
      <c r="L3071" s="8">
        <v>3.8461538461539999</v>
      </c>
    </row>
    <row r="3072" spans="3:12" x14ac:dyDescent="0.2">
      <c r="C3072" s="90"/>
      <c r="D3072" s="87"/>
      <c r="E3072" s="1" t="s">
        <v>22</v>
      </c>
      <c r="F3072" s="2"/>
      <c r="G3072" s="59">
        <v>44</v>
      </c>
      <c r="H3072" s="71" t="str">
        <f t="shared" si="68"/>
        <v>*</v>
      </c>
      <c r="I3072" s="11">
        <v>65.909090909091006</v>
      </c>
      <c r="J3072" s="3">
        <v>6.8181818181820004</v>
      </c>
      <c r="K3072" s="3">
        <v>20.454545454544999</v>
      </c>
      <c r="L3072" s="8">
        <v>6.8181818181820004</v>
      </c>
    </row>
    <row r="3073" spans="3:12" x14ac:dyDescent="0.2">
      <c r="C3073" s="91" t="s">
        <v>44</v>
      </c>
      <c r="D3073" s="86" t="s">
        <v>17</v>
      </c>
      <c r="E3073" s="6" t="s">
        <v>45</v>
      </c>
      <c r="F3073" s="5"/>
      <c r="G3073" s="58">
        <v>1358</v>
      </c>
      <c r="H3073" s="70" t="str">
        <f t="shared" si="68"/>
        <v xml:space="preserve"> </v>
      </c>
      <c r="I3073" s="12">
        <v>87.997054491900002</v>
      </c>
      <c r="J3073" s="4">
        <v>8.3210603829160004</v>
      </c>
      <c r="K3073" s="4">
        <v>2.5773195876289998</v>
      </c>
      <c r="L3073" s="13">
        <v>1.1045655375550001</v>
      </c>
    </row>
    <row r="3074" spans="3:12" x14ac:dyDescent="0.2">
      <c r="C3074" s="90"/>
      <c r="D3074" s="87"/>
      <c r="E3074" s="1" t="s">
        <v>46</v>
      </c>
      <c r="F3074" s="2"/>
      <c r="G3074" s="59">
        <v>735</v>
      </c>
      <c r="H3074" s="71" t="str">
        <f t="shared" si="68"/>
        <v xml:space="preserve"> </v>
      </c>
      <c r="I3074" s="11">
        <v>66.530612244897995</v>
      </c>
      <c r="J3074" s="3">
        <v>22.993197278912</v>
      </c>
      <c r="K3074" s="3">
        <v>8.1632653061219997</v>
      </c>
      <c r="L3074" s="8">
        <v>2.312925170068</v>
      </c>
    </row>
    <row r="3075" spans="3:12" x14ac:dyDescent="0.2">
      <c r="C3075" s="90"/>
      <c r="D3075" s="87"/>
      <c r="E3075" s="1" t="s">
        <v>47</v>
      </c>
      <c r="F3075" s="2"/>
      <c r="G3075" s="59">
        <v>177</v>
      </c>
      <c r="H3075" s="71" t="str">
        <f t="shared" si="68"/>
        <v xml:space="preserve"> </v>
      </c>
      <c r="I3075" s="11">
        <v>41.242937853107001</v>
      </c>
      <c r="J3075" s="3">
        <v>29.378531073445998</v>
      </c>
      <c r="K3075" s="3">
        <v>28.813559322033999</v>
      </c>
      <c r="L3075" s="8">
        <v>0.56497175141199996</v>
      </c>
    </row>
    <row r="3076" spans="3:12" x14ac:dyDescent="0.2">
      <c r="C3076" s="90"/>
      <c r="D3076" s="87"/>
      <c r="E3076" s="1" t="s">
        <v>48</v>
      </c>
      <c r="F3076" s="2"/>
      <c r="G3076" s="59">
        <v>128</v>
      </c>
      <c r="H3076" s="71" t="str">
        <f t="shared" si="68"/>
        <v xml:space="preserve"> </v>
      </c>
      <c r="I3076" s="11">
        <v>15.625</v>
      </c>
      <c r="J3076" s="3">
        <v>14.84375</v>
      </c>
      <c r="K3076" s="3">
        <v>67.1875</v>
      </c>
      <c r="L3076" s="8">
        <v>2.34375</v>
      </c>
    </row>
    <row r="3077" spans="3:12" x14ac:dyDescent="0.2">
      <c r="C3077" s="90"/>
      <c r="D3077" s="87"/>
      <c r="E3077" s="1" t="s">
        <v>22</v>
      </c>
      <c r="F3077" s="2"/>
      <c r="G3077" s="59">
        <v>37</v>
      </c>
      <c r="H3077" s="71" t="str">
        <f t="shared" si="68"/>
        <v>*</v>
      </c>
      <c r="I3077" s="11">
        <v>70.270270270270004</v>
      </c>
      <c r="J3077" s="3">
        <v>8.1081081081080004</v>
      </c>
      <c r="K3077" s="3">
        <v>16.216216216216001</v>
      </c>
      <c r="L3077" s="8">
        <v>5.4054054054050003</v>
      </c>
    </row>
    <row r="3078" spans="3:12" ht="24" x14ac:dyDescent="0.2">
      <c r="C3078" s="91" t="s">
        <v>49</v>
      </c>
      <c r="D3078" s="86" t="s">
        <v>17</v>
      </c>
      <c r="E3078" s="6" t="s">
        <v>50</v>
      </c>
      <c r="F3078" s="5"/>
      <c r="G3078" s="58">
        <v>141</v>
      </c>
      <c r="H3078" s="70" t="str">
        <f t="shared" si="68"/>
        <v xml:space="preserve"> </v>
      </c>
      <c r="I3078" s="12">
        <v>82.269503546099003</v>
      </c>
      <c r="J3078" s="4">
        <v>10.638297872340001</v>
      </c>
      <c r="K3078" s="4">
        <v>6.3829787234040003</v>
      </c>
      <c r="L3078" s="13">
        <v>0.70921985815599997</v>
      </c>
    </row>
    <row r="3079" spans="3:12" ht="36" x14ac:dyDescent="0.2">
      <c r="C3079" s="90"/>
      <c r="D3079" s="87"/>
      <c r="E3079" s="1" t="s">
        <v>51</v>
      </c>
      <c r="F3079" s="2"/>
      <c r="G3079" s="59">
        <v>349</v>
      </c>
      <c r="H3079" s="71" t="str">
        <f t="shared" si="68"/>
        <v xml:space="preserve"> </v>
      </c>
      <c r="I3079" s="11">
        <v>86.532951289398</v>
      </c>
      <c r="J3079" s="3">
        <v>10.315186246418</v>
      </c>
      <c r="K3079" s="3">
        <v>2.5787965616049999</v>
      </c>
      <c r="L3079" s="8">
        <v>0.57306590257900003</v>
      </c>
    </row>
    <row r="3080" spans="3:12" ht="48" x14ac:dyDescent="0.2">
      <c r="C3080" s="90"/>
      <c r="D3080" s="87"/>
      <c r="E3080" s="1" t="s">
        <v>52</v>
      </c>
      <c r="F3080" s="2"/>
      <c r="G3080" s="59">
        <v>1860</v>
      </c>
      <c r="H3080" s="71" t="str">
        <f t="shared" si="68"/>
        <v xml:space="preserve"> </v>
      </c>
      <c r="I3080" s="11">
        <v>78.978494623656005</v>
      </c>
      <c r="J3080" s="3">
        <v>14.086021505375999</v>
      </c>
      <c r="K3080" s="3">
        <v>5.8602150537629996</v>
      </c>
      <c r="L3080" s="8">
        <v>1.0752688172039999</v>
      </c>
    </row>
    <row r="3081" spans="3:12" ht="24" x14ac:dyDescent="0.2">
      <c r="C3081" s="90"/>
      <c r="D3081" s="87"/>
      <c r="E3081" s="1" t="s">
        <v>53</v>
      </c>
      <c r="F3081" s="2"/>
      <c r="G3081" s="59">
        <v>719</v>
      </c>
      <c r="H3081" s="71" t="str">
        <f t="shared" si="68"/>
        <v xml:space="preserve"> </v>
      </c>
      <c r="I3081" s="11">
        <v>83.171070931849997</v>
      </c>
      <c r="J3081" s="3">
        <v>14.047287899861001</v>
      </c>
      <c r="K3081" s="3">
        <v>2.364394993046</v>
      </c>
      <c r="L3081" s="8">
        <v>0.41724617524300001</v>
      </c>
    </row>
    <row r="3082" spans="3:12" ht="48" x14ac:dyDescent="0.2">
      <c r="C3082" s="90"/>
      <c r="D3082" s="87"/>
      <c r="E3082" s="1" t="s">
        <v>54</v>
      </c>
      <c r="F3082" s="2"/>
      <c r="G3082" s="59">
        <v>404</v>
      </c>
      <c r="H3082" s="71" t="str">
        <f t="shared" si="68"/>
        <v xml:space="preserve"> </v>
      </c>
      <c r="I3082" s="11">
        <v>83.415841584158002</v>
      </c>
      <c r="J3082" s="3">
        <v>13.118811881188</v>
      </c>
      <c r="K3082" s="3">
        <v>2.970297029703</v>
      </c>
      <c r="L3082" s="8">
        <v>0.49504950495</v>
      </c>
    </row>
    <row r="3083" spans="3:12" ht="36" x14ac:dyDescent="0.2">
      <c r="C3083" s="90"/>
      <c r="D3083" s="87"/>
      <c r="E3083" s="1" t="s">
        <v>55</v>
      </c>
      <c r="F3083" s="2"/>
      <c r="G3083" s="59">
        <v>41</v>
      </c>
      <c r="H3083" s="71" t="str">
        <f t="shared" si="68"/>
        <v>*</v>
      </c>
      <c r="I3083" s="11">
        <v>82.926829268293005</v>
      </c>
      <c r="J3083" s="3">
        <v>12.195121951220001</v>
      </c>
      <c r="K3083" s="3">
        <v>2.4390243902440001</v>
      </c>
      <c r="L3083" s="8">
        <v>2.4390243902440001</v>
      </c>
    </row>
    <row r="3084" spans="3:12" ht="36" x14ac:dyDescent="0.2">
      <c r="C3084" s="90"/>
      <c r="D3084" s="87"/>
      <c r="E3084" s="1" t="s">
        <v>56</v>
      </c>
      <c r="F3084" s="2"/>
      <c r="G3084" s="59">
        <v>168</v>
      </c>
      <c r="H3084" s="71" t="str">
        <f t="shared" si="68"/>
        <v xml:space="preserve"> </v>
      </c>
      <c r="I3084" s="11">
        <v>83.333333333333002</v>
      </c>
      <c r="J3084" s="3">
        <v>12.5</v>
      </c>
      <c r="K3084" s="3">
        <v>2.9761904761900002</v>
      </c>
      <c r="L3084" s="8">
        <v>1.190476190476</v>
      </c>
    </row>
    <row r="3085" spans="3:12" ht="36" x14ac:dyDescent="0.2">
      <c r="C3085" s="90"/>
      <c r="D3085" s="87"/>
      <c r="E3085" s="1" t="s">
        <v>57</v>
      </c>
      <c r="F3085" s="2"/>
      <c r="G3085" s="59">
        <v>146</v>
      </c>
      <c r="H3085" s="71" t="str">
        <f t="shared" si="68"/>
        <v xml:space="preserve"> </v>
      </c>
      <c r="I3085" s="11">
        <v>83.561643835615996</v>
      </c>
      <c r="J3085" s="3">
        <v>13.698630136986001</v>
      </c>
      <c r="K3085" s="3">
        <v>1.369863013699</v>
      </c>
      <c r="L3085" s="8">
        <v>1.369863013699</v>
      </c>
    </row>
    <row r="3086" spans="3:12" x14ac:dyDescent="0.2">
      <c r="C3086" s="90"/>
      <c r="D3086" s="87"/>
      <c r="E3086" s="1" t="s">
        <v>58</v>
      </c>
      <c r="F3086" s="2"/>
      <c r="G3086" s="59">
        <v>364</v>
      </c>
      <c r="H3086" s="71" t="str">
        <f t="shared" si="68"/>
        <v xml:space="preserve"> </v>
      </c>
      <c r="I3086" s="11">
        <v>52.472527472526998</v>
      </c>
      <c r="J3086" s="3">
        <v>16.758241758242001</v>
      </c>
      <c r="K3086" s="3">
        <v>27.472527472526998</v>
      </c>
      <c r="L3086" s="8">
        <v>3.2967032967029999</v>
      </c>
    </row>
    <row r="3087" spans="3:12" x14ac:dyDescent="0.2">
      <c r="C3087" s="90"/>
      <c r="D3087" s="87"/>
      <c r="E3087" s="1" t="s">
        <v>22</v>
      </c>
      <c r="F3087" s="2"/>
      <c r="G3087" s="59">
        <v>134</v>
      </c>
      <c r="H3087" s="71" t="str">
        <f t="shared" si="68"/>
        <v xml:space="preserve"> </v>
      </c>
      <c r="I3087" s="11">
        <v>61.940298507462998</v>
      </c>
      <c r="J3087" s="3">
        <v>16.417910447760999</v>
      </c>
      <c r="K3087" s="3">
        <v>17.910447761194</v>
      </c>
      <c r="L3087" s="8">
        <v>3.731343283582</v>
      </c>
    </row>
    <row r="3088" spans="3:12" ht="24" x14ac:dyDescent="0.2">
      <c r="C3088" s="90"/>
      <c r="D3088" s="87"/>
      <c r="E3088" s="1" t="s">
        <v>59</v>
      </c>
      <c r="F3088" s="2"/>
      <c r="G3088" s="59">
        <v>1920</v>
      </c>
      <c r="H3088" s="71" t="str">
        <f t="shared" si="68"/>
        <v xml:space="preserve"> </v>
      </c>
      <c r="I3088" s="11">
        <v>78.958333333333002</v>
      </c>
      <c r="J3088" s="3">
        <v>14.114583333333</v>
      </c>
      <c r="K3088" s="3">
        <v>5.833333333333</v>
      </c>
      <c r="L3088" s="8">
        <v>1.09375</v>
      </c>
    </row>
    <row r="3089" spans="3:12" ht="24" x14ac:dyDescent="0.2">
      <c r="C3089" s="90"/>
      <c r="D3089" s="87"/>
      <c r="E3089" s="1" t="s">
        <v>60</v>
      </c>
      <c r="F3089" s="2"/>
      <c r="G3089" s="59">
        <v>479</v>
      </c>
      <c r="H3089" s="71" t="str">
        <f t="shared" si="68"/>
        <v xml:space="preserve"> </v>
      </c>
      <c r="I3089" s="11">
        <v>83.716075156575997</v>
      </c>
      <c r="J3089" s="3">
        <v>12.734864300626</v>
      </c>
      <c r="K3089" s="3">
        <v>2.9227557411270002</v>
      </c>
      <c r="L3089" s="8">
        <v>0.62630480167000002</v>
      </c>
    </row>
    <row r="3090" spans="3:12" ht="24" x14ac:dyDescent="0.2">
      <c r="C3090" s="91" t="s">
        <v>61</v>
      </c>
      <c r="D3090" s="86" t="s">
        <v>17</v>
      </c>
      <c r="E3090" s="6" t="s">
        <v>62</v>
      </c>
      <c r="F3090" s="5"/>
      <c r="G3090" s="58">
        <v>354</v>
      </c>
      <c r="H3090" s="70" t="str">
        <f t="shared" si="68"/>
        <v xml:space="preserve"> </v>
      </c>
      <c r="I3090" s="12">
        <v>81.638418079095999</v>
      </c>
      <c r="J3090" s="4">
        <v>12.146892655366999</v>
      </c>
      <c r="K3090" s="4">
        <v>5.6497175141240001</v>
      </c>
      <c r="L3090" s="13">
        <v>0.56497175141199996</v>
      </c>
    </row>
    <row r="3091" spans="3:12" ht="24" x14ac:dyDescent="0.2">
      <c r="C3091" s="90"/>
      <c r="D3091" s="87"/>
      <c r="E3091" s="1" t="s">
        <v>63</v>
      </c>
      <c r="F3091" s="2"/>
      <c r="G3091" s="59">
        <v>645</v>
      </c>
      <c r="H3091" s="71" t="str">
        <f t="shared" si="68"/>
        <v xml:space="preserve"> </v>
      </c>
      <c r="I3091" s="11">
        <v>85.426356589147005</v>
      </c>
      <c r="J3091" s="3">
        <v>9.3023255813949994</v>
      </c>
      <c r="K3091" s="3">
        <v>3.8759689922480001</v>
      </c>
      <c r="L3091" s="8">
        <v>1.3953488372089999</v>
      </c>
    </row>
    <row r="3092" spans="3:12" ht="36" x14ac:dyDescent="0.2">
      <c r="C3092" s="90"/>
      <c r="D3092" s="87"/>
      <c r="E3092" s="1" t="s">
        <v>64</v>
      </c>
      <c r="F3092" s="2"/>
      <c r="G3092" s="59">
        <v>166</v>
      </c>
      <c r="H3092" s="71" t="str">
        <f t="shared" si="68"/>
        <v xml:space="preserve"> </v>
      </c>
      <c r="I3092" s="11">
        <v>83.734939759035996</v>
      </c>
      <c r="J3092" s="3">
        <v>10.843373493975999</v>
      </c>
      <c r="K3092" s="3">
        <v>3.6144578313250002</v>
      </c>
      <c r="L3092" s="8">
        <v>1.8072289156629999</v>
      </c>
    </row>
    <row r="3093" spans="3:12" ht="36" x14ac:dyDescent="0.2">
      <c r="C3093" s="90"/>
      <c r="D3093" s="87"/>
      <c r="E3093" s="1" t="s">
        <v>65</v>
      </c>
      <c r="F3093" s="2"/>
      <c r="G3093" s="59">
        <v>110</v>
      </c>
      <c r="H3093" s="71" t="str">
        <f t="shared" si="68"/>
        <v xml:space="preserve"> </v>
      </c>
      <c r="I3093" s="11">
        <v>87.272727272726996</v>
      </c>
      <c r="J3093" s="3">
        <v>6.363636363636</v>
      </c>
      <c r="K3093" s="3">
        <v>4.5454545454549997</v>
      </c>
      <c r="L3093" s="8">
        <v>1.818181818182</v>
      </c>
    </row>
    <row r="3094" spans="3:12" ht="36" x14ac:dyDescent="0.2">
      <c r="C3094" s="90"/>
      <c r="D3094" s="87"/>
      <c r="E3094" s="1" t="s">
        <v>66</v>
      </c>
      <c r="F3094" s="2"/>
      <c r="G3094" s="59">
        <v>239</v>
      </c>
      <c r="H3094" s="71" t="str">
        <f t="shared" si="68"/>
        <v xml:space="preserve"> </v>
      </c>
      <c r="I3094" s="11">
        <v>85.355648535564995</v>
      </c>
      <c r="J3094" s="3">
        <v>8.7866108786609995</v>
      </c>
      <c r="K3094" s="3">
        <v>5.0209205020920002</v>
      </c>
      <c r="L3094" s="8">
        <v>0.836820083682</v>
      </c>
    </row>
    <row r="3095" spans="3:12" ht="24" x14ac:dyDescent="0.2">
      <c r="C3095" s="90"/>
      <c r="D3095" s="87"/>
      <c r="E3095" s="1" t="s">
        <v>67</v>
      </c>
      <c r="F3095" s="2"/>
      <c r="G3095" s="59">
        <v>143</v>
      </c>
      <c r="H3095" s="71" t="str">
        <f t="shared" si="68"/>
        <v xml:space="preserve"> </v>
      </c>
      <c r="I3095" s="11">
        <v>81.118881118881006</v>
      </c>
      <c r="J3095" s="3">
        <v>11.888111888112</v>
      </c>
      <c r="K3095" s="3">
        <v>4.8951048951049998</v>
      </c>
      <c r="L3095" s="8">
        <v>2.0979020979020002</v>
      </c>
    </row>
    <row r="3096" spans="3:12" ht="24" x14ac:dyDescent="0.2">
      <c r="C3096" s="90"/>
      <c r="D3096" s="87"/>
      <c r="E3096" s="1" t="s">
        <v>68</v>
      </c>
      <c r="F3096" s="2"/>
      <c r="G3096" s="59">
        <v>56</v>
      </c>
      <c r="H3096" s="71" t="str">
        <f t="shared" si="68"/>
        <v xml:space="preserve"> </v>
      </c>
      <c r="I3096" s="11">
        <v>76.785714285713993</v>
      </c>
      <c r="J3096" s="3">
        <v>14.285714285714</v>
      </c>
      <c r="K3096" s="3">
        <v>7.1428571428570002</v>
      </c>
      <c r="L3096" s="8">
        <v>1.785714285714</v>
      </c>
    </row>
    <row r="3097" spans="3:12" ht="24" x14ac:dyDescent="0.2">
      <c r="C3097" s="90"/>
      <c r="D3097" s="87"/>
      <c r="E3097" s="1" t="s">
        <v>69</v>
      </c>
      <c r="F3097" s="2"/>
      <c r="G3097" s="59">
        <v>51</v>
      </c>
      <c r="H3097" s="71" t="str">
        <f t="shared" si="68"/>
        <v xml:space="preserve"> </v>
      </c>
      <c r="I3097" s="11">
        <v>76.470588235294002</v>
      </c>
      <c r="J3097" s="3">
        <v>11.764705882353001</v>
      </c>
      <c r="K3097" s="3">
        <v>7.8431372549020004</v>
      </c>
      <c r="L3097" s="8">
        <v>3.9215686274510002</v>
      </c>
    </row>
    <row r="3098" spans="3:12" ht="24" x14ac:dyDescent="0.2">
      <c r="C3098" s="90"/>
      <c r="D3098" s="87"/>
      <c r="E3098" s="1" t="s">
        <v>70</v>
      </c>
      <c r="F3098" s="2"/>
      <c r="G3098" s="59">
        <v>312</v>
      </c>
      <c r="H3098" s="71" t="str">
        <f t="shared" si="68"/>
        <v xml:space="preserve"> </v>
      </c>
      <c r="I3098" s="11">
        <v>82.051282051282001</v>
      </c>
      <c r="J3098" s="3">
        <v>14.102564102563999</v>
      </c>
      <c r="K3098" s="3">
        <v>2.884615384615</v>
      </c>
      <c r="L3098" s="8">
        <v>0.96153846153800004</v>
      </c>
    </row>
    <row r="3099" spans="3:12" x14ac:dyDescent="0.2">
      <c r="C3099" s="90"/>
      <c r="D3099" s="87"/>
      <c r="E3099" s="1" t="s">
        <v>32</v>
      </c>
      <c r="F3099" s="2"/>
      <c r="G3099" s="59">
        <v>51</v>
      </c>
      <c r="H3099" s="71" t="str">
        <f t="shared" si="68"/>
        <v xml:space="preserve"> </v>
      </c>
      <c r="I3099" s="11">
        <v>66.666666666666998</v>
      </c>
      <c r="J3099" s="3">
        <v>13.725490196078001</v>
      </c>
      <c r="K3099" s="3">
        <v>17.647058823529001</v>
      </c>
      <c r="L3099" s="8">
        <v>1.9607843137250001</v>
      </c>
    </row>
    <row r="3100" spans="3:12" ht="24" x14ac:dyDescent="0.2">
      <c r="C3100" s="90"/>
      <c r="D3100" s="87"/>
      <c r="E3100" s="1" t="s">
        <v>71</v>
      </c>
      <c r="F3100" s="2"/>
      <c r="G3100" s="59">
        <v>1237</v>
      </c>
      <c r="H3100" s="71" t="str">
        <f t="shared" si="68"/>
        <v xml:space="preserve"> </v>
      </c>
      <c r="I3100" s="11">
        <v>81.083265966046994</v>
      </c>
      <c r="J3100" s="3">
        <v>12.287793047696001</v>
      </c>
      <c r="K3100" s="3">
        <v>5.4163298302339999</v>
      </c>
      <c r="L3100" s="8">
        <v>1.212611156023</v>
      </c>
    </row>
    <row r="3101" spans="3:12" ht="24" x14ac:dyDescent="0.2">
      <c r="C3101" s="90"/>
      <c r="D3101" s="87"/>
      <c r="E3101" s="1" t="s">
        <v>72</v>
      </c>
      <c r="F3101" s="2"/>
      <c r="G3101" s="59">
        <v>1015</v>
      </c>
      <c r="H3101" s="71" t="str">
        <f t="shared" si="68"/>
        <v xml:space="preserve"> </v>
      </c>
      <c r="I3101" s="11">
        <v>68.078817733989993</v>
      </c>
      <c r="J3101" s="3">
        <v>16.945812807882</v>
      </c>
      <c r="K3101" s="3">
        <v>13.891625615763999</v>
      </c>
      <c r="L3101" s="8">
        <v>1.0837438423650001</v>
      </c>
    </row>
    <row r="3102" spans="3:12" x14ac:dyDescent="0.2">
      <c r="C3102" s="90"/>
      <c r="D3102" s="87"/>
      <c r="E3102" s="1" t="s">
        <v>22</v>
      </c>
      <c r="F3102" s="2"/>
      <c r="G3102" s="59">
        <v>183</v>
      </c>
      <c r="H3102" s="71" t="str">
        <f t="shared" si="68"/>
        <v xml:space="preserve"> </v>
      </c>
      <c r="I3102" s="11">
        <v>59.562841530055003</v>
      </c>
      <c r="J3102" s="3">
        <v>17.486338797814</v>
      </c>
      <c r="K3102" s="3">
        <v>16.393442622951</v>
      </c>
      <c r="L3102" s="8">
        <v>6.5573770491800003</v>
      </c>
    </row>
    <row r="3103" spans="3:12" x14ac:dyDescent="0.2">
      <c r="C3103" s="91" t="s">
        <v>73</v>
      </c>
      <c r="D3103" s="86" t="s">
        <v>17</v>
      </c>
      <c r="E3103" s="6" t="s">
        <v>74</v>
      </c>
      <c r="F3103" s="5"/>
      <c r="G3103" s="58">
        <v>247</v>
      </c>
      <c r="H3103" s="70" t="str">
        <f t="shared" si="68"/>
        <v xml:space="preserve"> </v>
      </c>
      <c r="I3103" s="12">
        <v>75.708502024290993</v>
      </c>
      <c r="J3103" s="4">
        <v>13.765182186235</v>
      </c>
      <c r="K3103" s="4">
        <v>7.6923076923079998</v>
      </c>
      <c r="L3103" s="13">
        <v>2.834008097166</v>
      </c>
    </row>
    <row r="3104" spans="3:12" x14ac:dyDescent="0.2">
      <c r="C3104" s="90"/>
      <c r="D3104" s="87"/>
      <c r="E3104" s="1" t="s">
        <v>75</v>
      </c>
      <c r="F3104" s="2"/>
      <c r="G3104" s="59">
        <v>531</v>
      </c>
      <c r="H3104" s="71" t="str">
        <f t="shared" si="68"/>
        <v xml:space="preserve"> </v>
      </c>
      <c r="I3104" s="11">
        <v>81.167608286252005</v>
      </c>
      <c r="J3104" s="3">
        <v>13.747645951036001</v>
      </c>
      <c r="K3104" s="3">
        <v>3.5781544256119999</v>
      </c>
      <c r="L3104" s="8">
        <v>1.5065913370999999</v>
      </c>
    </row>
    <row r="3105" spans="3:12" x14ac:dyDescent="0.2">
      <c r="C3105" s="90"/>
      <c r="D3105" s="87"/>
      <c r="E3105" s="1" t="s">
        <v>76</v>
      </c>
      <c r="F3105" s="2"/>
      <c r="G3105" s="59">
        <v>58</v>
      </c>
      <c r="H3105" s="71" t="str">
        <f t="shared" si="68"/>
        <v xml:space="preserve"> </v>
      </c>
      <c r="I3105" s="11">
        <v>74.137931034483003</v>
      </c>
      <c r="J3105" s="3">
        <v>22.413793103448</v>
      </c>
      <c r="K3105" s="3">
        <v>1.7241379310339999</v>
      </c>
      <c r="L3105" s="8">
        <v>1.7241379310339999</v>
      </c>
    </row>
    <row r="3106" spans="3:12" x14ac:dyDescent="0.2">
      <c r="C3106" s="90"/>
      <c r="D3106" s="87"/>
      <c r="E3106" s="1" t="s">
        <v>77</v>
      </c>
      <c r="F3106" s="2"/>
      <c r="G3106" s="59">
        <v>400</v>
      </c>
      <c r="H3106" s="71" t="str">
        <f t="shared" si="68"/>
        <v xml:space="preserve"> </v>
      </c>
      <c r="I3106" s="11">
        <v>83.5</v>
      </c>
      <c r="J3106" s="3">
        <v>10.5</v>
      </c>
      <c r="K3106" s="3">
        <v>5</v>
      </c>
      <c r="L3106" s="8">
        <v>1</v>
      </c>
    </row>
    <row r="3107" spans="3:12" ht="24" x14ac:dyDescent="0.2">
      <c r="C3107" s="90"/>
      <c r="D3107" s="87"/>
      <c r="E3107" s="1" t="s">
        <v>78</v>
      </c>
      <c r="F3107" s="2"/>
      <c r="G3107" s="59">
        <v>422</v>
      </c>
      <c r="H3107" s="71" t="str">
        <f t="shared" si="68"/>
        <v xml:space="preserve"> </v>
      </c>
      <c r="I3107" s="11">
        <v>85.308056872037994</v>
      </c>
      <c r="J3107" s="3">
        <v>9.2417061611369995</v>
      </c>
      <c r="K3107" s="3">
        <v>4.5023696682459997</v>
      </c>
      <c r="L3107" s="8">
        <v>0.94786729857800001</v>
      </c>
    </row>
    <row r="3108" spans="3:12" ht="24" x14ac:dyDescent="0.2">
      <c r="C3108" s="90"/>
      <c r="D3108" s="87"/>
      <c r="E3108" s="1" t="s">
        <v>79</v>
      </c>
      <c r="F3108" s="2"/>
      <c r="G3108" s="59">
        <v>102</v>
      </c>
      <c r="H3108" s="71" t="str">
        <f t="shared" si="68"/>
        <v xml:space="preserve"> </v>
      </c>
      <c r="I3108" s="11">
        <v>87.254901960783997</v>
      </c>
      <c r="J3108" s="3">
        <v>5.8823529411760003</v>
      </c>
      <c r="K3108" s="3">
        <v>3.9215686274510002</v>
      </c>
      <c r="L3108" s="8">
        <v>2.9411764705880001</v>
      </c>
    </row>
    <row r="3109" spans="3:12" ht="24" x14ac:dyDescent="0.2">
      <c r="C3109" s="90"/>
      <c r="D3109" s="87"/>
      <c r="E3109" s="1" t="s">
        <v>80</v>
      </c>
      <c r="F3109" s="2"/>
      <c r="G3109" s="59">
        <v>44</v>
      </c>
      <c r="H3109" s="71" t="str">
        <f t="shared" si="68"/>
        <v>*</v>
      </c>
      <c r="I3109" s="11">
        <v>93.181818181818002</v>
      </c>
      <c r="J3109" s="3">
        <v>2.2727272727269998</v>
      </c>
      <c r="K3109" s="3">
        <v>2.2727272727269998</v>
      </c>
      <c r="L3109" s="8">
        <v>2.2727272727269998</v>
      </c>
    </row>
    <row r="3110" spans="3:12" ht="24" x14ac:dyDescent="0.2">
      <c r="C3110" s="90"/>
      <c r="D3110" s="87"/>
      <c r="E3110" s="1" t="s">
        <v>81</v>
      </c>
      <c r="F3110" s="2"/>
      <c r="G3110" s="59">
        <v>99</v>
      </c>
      <c r="H3110" s="71" t="str">
        <f t="shared" ref="H3110:H3173" si="69">IF(G3110&lt;49,"*"," ")</f>
        <v xml:space="preserve"> </v>
      </c>
      <c r="I3110" s="11">
        <v>78.787878787878995</v>
      </c>
      <c r="J3110" s="3">
        <v>15.151515151515</v>
      </c>
      <c r="K3110" s="3">
        <v>5.0505050505050004</v>
      </c>
      <c r="L3110" s="8">
        <v>1.010101010101</v>
      </c>
    </row>
    <row r="3111" spans="3:12" ht="24" x14ac:dyDescent="0.2">
      <c r="C3111" s="90"/>
      <c r="D3111" s="87"/>
      <c r="E3111" s="1" t="s">
        <v>82</v>
      </c>
      <c r="F3111" s="2"/>
      <c r="G3111" s="59">
        <v>128</v>
      </c>
      <c r="H3111" s="71" t="str">
        <f t="shared" si="69"/>
        <v xml:space="preserve"> </v>
      </c>
      <c r="I3111" s="11">
        <v>91.40625</v>
      </c>
      <c r="J3111" s="3">
        <v>5.46875</v>
      </c>
      <c r="K3111" s="3">
        <v>0.78125</v>
      </c>
      <c r="L3111" s="8">
        <v>2.34375</v>
      </c>
    </row>
    <row r="3112" spans="3:12" x14ac:dyDescent="0.2">
      <c r="C3112" s="90"/>
      <c r="D3112" s="87"/>
      <c r="E3112" s="1" t="s">
        <v>83</v>
      </c>
      <c r="F3112" s="2"/>
      <c r="G3112" s="59">
        <v>47</v>
      </c>
      <c r="H3112" s="71" t="str">
        <f t="shared" si="69"/>
        <v>*</v>
      </c>
      <c r="I3112" s="11">
        <v>74.468085106383</v>
      </c>
      <c r="J3112" s="3">
        <v>19.148936170212998</v>
      </c>
      <c r="K3112" s="3">
        <v>4.2553191489359996</v>
      </c>
      <c r="L3112" s="8">
        <v>2.1276595744679998</v>
      </c>
    </row>
    <row r="3113" spans="3:12" ht="24" x14ac:dyDescent="0.2">
      <c r="C3113" s="90"/>
      <c r="D3113" s="87"/>
      <c r="E3113" s="1" t="s">
        <v>84</v>
      </c>
      <c r="F3113" s="2"/>
      <c r="G3113" s="59">
        <v>151</v>
      </c>
      <c r="H3113" s="71" t="str">
        <f t="shared" si="69"/>
        <v xml:space="preserve"> </v>
      </c>
      <c r="I3113" s="11">
        <v>87.417218543046005</v>
      </c>
      <c r="J3113" s="3">
        <v>9.2715231788079997</v>
      </c>
      <c r="K3113" s="3">
        <v>1.9867549668869999</v>
      </c>
      <c r="L3113" s="8">
        <v>1.324503311258</v>
      </c>
    </row>
    <row r="3114" spans="3:12" ht="24" x14ac:dyDescent="0.2">
      <c r="C3114" s="90"/>
      <c r="D3114" s="87"/>
      <c r="E3114" s="1" t="s">
        <v>85</v>
      </c>
      <c r="F3114" s="2"/>
      <c r="G3114" s="59">
        <v>60</v>
      </c>
      <c r="H3114" s="71" t="str">
        <f t="shared" si="69"/>
        <v xml:space="preserve"> </v>
      </c>
      <c r="I3114" s="11">
        <v>88.333333333333002</v>
      </c>
      <c r="J3114" s="3">
        <v>5</v>
      </c>
      <c r="K3114" s="3">
        <v>3.333333333333</v>
      </c>
      <c r="L3114" s="8">
        <v>3.333333333333</v>
      </c>
    </row>
    <row r="3115" spans="3:12" x14ac:dyDescent="0.2">
      <c r="C3115" s="90"/>
      <c r="D3115" s="87"/>
      <c r="E3115" s="1" t="s">
        <v>32</v>
      </c>
      <c r="F3115" s="2"/>
      <c r="G3115" s="59">
        <v>49</v>
      </c>
      <c r="H3115" s="71" t="s">
        <v>673</v>
      </c>
      <c r="I3115" s="11">
        <v>77.551020408162998</v>
      </c>
      <c r="J3115" s="3">
        <v>10.204081632653001</v>
      </c>
      <c r="K3115" s="3">
        <v>10.204081632653001</v>
      </c>
      <c r="L3115" s="8">
        <v>2.040816326531</v>
      </c>
    </row>
    <row r="3116" spans="3:12" ht="24" x14ac:dyDescent="0.2">
      <c r="C3116" s="90"/>
      <c r="D3116" s="87"/>
      <c r="E3116" s="1" t="s">
        <v>86</v>
      </c>
      <c r="F3116" s="2"/>
      <c r="G3116" s="59">
        <v>1336</v>
      </c>
      <c r="H3116" s="71" t="str">
        <f t="shared" si="69"/>
        <v xml:space="preserve"> </v>
      </c>
      <c r="I3116" s="11">
        <v>81.062874251497007</v>
      </c>
      <c r="J3116" s="3">
        <v>12.574850299401</v>
      </c>
      <c r="K3116" s="3">
        <v>5.0149700598800004</v>
      </c>
      <c r="L3116" s="8">
        <v>1.3473053892219999</v>
      </c>
    </row>
    <row r="3117" spans="3:12" ht="24" x14ac:dyDescent="0.2">
      <c r="C3117" s="90"/>
      <c r="D3117" s="87"/>
      <c r="E3117" s="1" t="s">
        <v>87</v>
      </c>
      <c r="F3117" s="2"/>
      <c r="G3117" s="59">
        <v>311</v>
      </c>
      <c r="H3117" s="71" t="str">
        <f t="shared" si="69"/>
        <v xml:space="preserve"> </v>
      </c>
      <c r="I3117" s="11">
        <v>79.421221864952003</v>
      </c>
      <c r="J3117" s="3">
        <v>15.112540192926</v>
      </c>
      <c r="K3117" s="3">
        <v>4.8231511254020001</v>
      </c>
      <c r="L3117" s="8">
        <v>0.64308681672000001</v>
      </c>
    </row>
    <row r="3118" spans="3:12" ht="24" x14ac:dyDescent="0.2">
      <c r="C3118" s="90"/>
      <c r="D3118" s="87"/>
      <c r="E3118" s="1" t="s">
        <v>88</v>
      </c>
      <c r="F3118" s="2"/>
      <c r="G3118" s="59">
        <v>620</v>
      </c>
      <c r="H3118" s="71" t="str">
        <f t="shared" si="69"/>
        <v xml:space="preserve"> </v>
      </c>
      <c r="I3118" s="11">
        <v>60.161290322581003</v>
      </c>
      <c r="J3118" s="3">
        <v>18.064516129032</v>
      </c>
      <c r="K3118" s="3">
        <v>20</v>
      </c>
      <c r="L3118" s="8">
        <v>1.7741935483869999</v>
      </c>
    </row>
    <row r="3119" spans="3:12" x14ac:dyDescent="0.2">
      <c r="C3119" s="90"/>
      <c r="D3119" s="87"/>
      <c r="E3119" s="1" t="s">
        <v>22</v>
      </c>
      <c r="F3119" s="2"/>
      <c r="G3119" s="59">
        <v>168</v>
      </c>
      <c r="H3119" s="71" t="str">
        <f t="shared" si="69"/>
        <v xml:space="preserve"> </v>
      </c>
      <c r="I3119" s="11">
        <v>59.523809523810002</v>
      </c>
      <c r="J3119" s="3">
        <v>17.261904761905001</v>
      </c>
      <c r="K3119" s="3">
        <v>19.047619047619001</v>
      </c>
      <c r="L3119" s="8">
        <v>4.166666666667</v>
      </c>
    </row>
    <row r="3120" spans="3:12" ht="24" x14ac:dyDescent="0.2">
      <c r="C3120" s="91" t="s">
        <v>89</v>
      </c>
      <c r="D3120" s="86" t="s">
        <v>17</v>
      </c>
      <c r="E3120" s="6" t="s">
        <v>90</v>
      </c>
      <c r="F3120" s="5"/>
      <c r="G3120" s="58">
        <v>166</v>
      </c>
      <c r="H3120" s="70" t="str">
        <f t="shared" si="69"/>
        <v xml:space="preserve"> </v>
      </c>
      <c r="I3120" s="12">
        <v>84.939759036145006</v>
      </c>
      <c r="J3120" s="4">
        <v>7.8313253012050001</v>
      </c>
      <c r="K3120" s="4">
        <v>5.4216867469879997</v>
      </c>
      <c r="L3120" s="13">
        <v>1.8072289156629999</v>
      </c>
    </row>
    <row r="3121" spans="3:12" ht="48" x14ac:dyDescent="0.2">
      <c r="C3121" s="90"/>
      <c r="D3121" s="87"/>
      <c r="E3121" s="1" t="s">
        <v>91</v>
      </c>
      <c r="F3121" s="2"/>
      <c r="G3121" s="59">
        <v>97</v>
      </c>
      <c r="H3121" s="71" t="str">
        <f t="shared" si="69"/>
        <v xml:space="preserve"> </v>
      </c>
      <c r="I3121" s="11">
        <v>83.505154639175004</v>
      </c>
      <c r="J3121" s="3">
        <v>9.278350515464</v>
      </c>
      <c r="K3121" s="3">
        <v>4.1237113402060004</v>
      </c>
      <c r="L3121" s="8">
        <v>3.0927835051549999</v>
      </c>
    </row>
    <row r="3122" spans="3:12" ht="36" x14ac:dyDescent="0.2">
      <c r="C3122" s="90"/>
      <c r="D3122" s="87"/>
      <c r="E3122" s="1" t="s">
        <v>92</v>
      </c>
      <c r="F3122" s="2"/>
      <c r="G3122" s="59">
        <v>88</v>
      </c>
      <c r="H3122" s="71" t="str">
        <f t="shared" si="69"/>
        <v xml:space="preserve"> </v>
      </c>
      <c r="I3122" s="11">
        <v>86.363636363636004</v>
      </c>
      <c r="J3122" s="3">
        <v>10.227272727273</v>
      </c>
      <c r="K3122" s="3">
        <v>1.136363636364</v>
      </c>
      <c r="L3122" s="8">
        <v>2.2727272727269998</v>
      </c>
    </row>
    <row r="3123" spans="3:12" ht="48" x14ac:dyDescent="0.2">
      <c r="C3123" s="90"/>
      <c r="D3123" s="87"/>
      <c r="E3123" s="1" t="s">
        <v>93</v>
      </c>
      <c r="F3123" s="2"/>
      <c r="G3123" s="59">
        <v>157</v>
      </c>
      <c r="H3123" s="71" t="str">
        <f t="shared" si="69"/>
        <v xml:space="preserve"> </v>
      </c>
      <c r="I3123" s="11">
        <v>78.980891719745003</v>
      </c>
      <c r="J3123" s="3">
        <v>10.828025477707</v>
      </c>
      <c r="K3123" s="3">
        <v>7.6433121019110004</v>
      </c>
      <c r="L3123" s="8">
        <v>2.5477707006369998</v>
      </c>
    </row>
    <row r="3124" spans="3:12" x14ac:dyDescent="0.2">
      <c r="C3124" s="90"/>
      <c r="D3124" s="87"/>
      <c r="E3124" s="1" t="s">
        <v>94</v>
      </c>
      <c r="F3124" s="2"/>
      <c r="G3124" s="59">
        <v>9</v>
      </c>
      <c r="H3124" s="71" t="str">
        <f t="shared" si="69"/>
        <v>*</v>
      </c>
      <c r="I3124" s="11">
        <v>77.777777777777999</v>
      </c>
      <c r="J3124" s="3">
        <v>11.111111111111001</v>
      </c>
      <c r="K3124" s="7">
        <v>0</v>
      </c>
      <c r="L3124" s="8">
        <v>11.111111111111001</v>
      </c>
    </row>
    <row r="3125" spans="3:12" x14ac:dyDescent="0.2">
      <c r="C3125" s="90"/>
      <c r="D3125" s="87"/>
      <c r="E3125" s="1" t="s">
        <v>95</v>
      </c>
      <c r="F3125" s="2"/>
      <c r="G3125" s="59">
        <v>5</v>
      </c>
      <c r="H3125" s="71" t="str">
        <f t="shared" si="69"/>
        <v>*</v>
      </c>
      <c r="I3125" s="11">
        <v>80</v>
      </c>
      <c r="J3125" s="7">
        <v>0</v>
      </c>
      <c r="K3125" s="7">
        <v>0</v>
      </c>
      <c r="L3125" s="8">
        <v>20</v>
      </c>
    </row>
    <row r="3126" spans="3:12" x14ac:dyDescent="0.2">
      <c r="C3126" s="90"/>
      <c r="D3126" s="87"/>
      <c r="E3126" s="1" t="s">
        <v>32</v>
      </c>
      <c r="F3126" s="2"/>
      <c r="G3126" s="59">
        <v>41</v>
      </c>
      <c r="H3126" s="71" t="str">
        <f t="shared" si="69"/>
        <v>*</v>
      </c>
      <c r="I3126" s="11">
        <v>80.487804878049005</v>
      </c>
      <c r="J3126" s="3">
        <v>9.7560975609760003</v>
      </c>
      <c r="K3126" s="3">
        <v>7.3170731707319998</v>
      </c>
      <c r="L3126" s="8">
        <v>2.4390243902440001</v>
      </c>
    </row>
    <row r="3127" spans="3:12" ht="24" x14ac:dyDescent="0.2">
      <c r="C3127" s="90"/>
      <c r="D3127" s="87"/>
      <c r="E3127" s="1" t="s">
        <v>96</v>
      </c>
      <c r="F3127" s="2"/>
      <c r="G3127" s="59">
        <v>455</v>
      </c>
      <c r="H3127" s="71" t="str">
        <f t="shared" si="69"/>
        <v xml:space="preserve"> </v>
      </c>
      <c r="I3127" s="11">
        <v>81.758241758241994</v>
      </c>
      <c r="J3127" s="3">
        <v>10.32967032967</v>
      </c>
      <c r="K3127" s="3">
        <v>6.1538461538459996</v>
      </c>
      <c r="L3127" s="8">
        <v>1.758241758242</v>
      </c>
    </row>
    <row r="3128" spans="3:12" ht="24" x14ac:dyDescent="0.2">
      <c r="C3128" s="90"/>
      <c r="D3128" s="87"/>
      <c r="E3128" s="1" t="s">
        <v>87</v>
      </c>
      <c r="F3128" s="2"/>
      <c r="G3128" s="59">
        <v>623</v>
      </c>
      <c r="H3128" s="71" t="str">
        <f t="shared" si="69"/>
        <v xml:space="preserve"> </v>
      </c>
      <c r="I3128" s="11">
        <v>80.738362760835003</v>
      </c>
      <c r="J3128" s="3">
        <v>13.322632423756</v>
      </c>
      <c r="K3128" s="3">
        <v>5.2969502407700002</v>
      </c>
      <c r="L3128" s="8">
        <v>0.64205457463899995</v>
      </c>
    </row>
    <row r="3129" spans="3:12" ht="24" x14ac:dyDescent="0.2">
      <c r="C3129" s="90"/>
      <c r="D3129" s="87"/>
      <c r="E3129" s="1" t="s">
        <v>88</v>
      </c>
      <c r="F3129" s="2"/>
      <c r="G3129" s="59">
        <v>1112</v>
      </c>
      <c r="H3129" s="71" t="str">
        <f t="shared" si="69"/>
        <v xml:space="preserve"> </v>
      </c>
      <c r="I3129" s="11">
        <v>67.715827338129003</v>
      </c>
      <c r="J3129" s="3">
        <v>17.625899280576</v>
      </c>
      <c r="K3129" s="3">
        <v>13.489208633094</v>
      </c>
      <c r="L3129" s="8">
        <v>1.1690647482009999</v>
      </c>
    </row>
    <row r="3130" spans="3:12" x14ac:dyDescent="0.2">
      <c r="C3130" s="90"/>
      <c r="D3130" s="87"/>
      <c r="E3130" s="1" t="s">
        <v>22</v>
      </c>
      <c r="F3130" s="2"/>
      <c r="G3130" s="59">
        <v>245</v>
      </c>
      <c r="H3130" s="71" t="str">
        <f t="shared" si="69"/>
        <v xml:space="preserve"> </v>
      </c>
      <c r="I3130" s="11">
        <v>71.428571428571004</v>
      </c>
      <c r="J3130" s="3">
        <v>12.244897959184</v>
      </c>
      <c r="K3130" s="3">
        <v>11.020408163265</v>
      </c>
      <c r="L3130" s="8">
        <v>5.3061224489800001</v>
      </c>
    </row>
    <row r="3131" spans="3:12" x14ac:dyDescent="0.2">
      <c r="C3131" s="91" t="s">
        <v>97</v>
      </c>
      <c r="D3131" s="86" t="s">
        <v>17</v>
      </c>
      <c r="E3131" s="6" t="s">
        <v>98</v>
      </c>
      <c r="F3131" s="5"/>
      <c r="G3131" s="58">
        <v>83</v>
      </c>
      <c r="H3131" s="70" t="str">
        <f t="shared" si="69"/>
        <v xml:space="preserve"> </v>
      </c>
      <c r="I3131" s="12">
        <v>87.951807228915996</v>
      </c>
      <c r="J3131" s="4">
        <v>4.819277108434</v>
      </c>
      <c r="K3131" s="4">
        <v>2.409638554217</v>
      </c>
      <c r="L3131" s="13">
        <v>4.819277108434</v>
      </c>
    </row>
    <row r="3132" spans="3:12" x14ac:dyDescent="0.2">
      <c r="C3132" s="90"/>
      <c r="D3132" s="87"/>
      <c r="E3132" s="1" t="s">
        <v>99</v>
      </c>
      <c r="F3132" s="2"/>
      <c r="G3132" s="59">
        <v>401</v>
      </c>
      <c r="H3132" s="71" t="str">
        <f t="shared" si="69"/>
        <v xml:space="preserve"> </v>
      </c>
      <c r="I3132" s="11">
        <v>84.538653366584001</v>
      </c>
      <c r="J3132" s="3">
        <v>10.473815461347</v>
      </c>
      <c r="K3132" s="3">
        <v>4.2394014962590001</v>
      </c>
      <c r="L3132" s="8">
        <v>0.74812967581000001</v>
      </c>
    </row>
    <row r="3133" spans="3:12" x14ac:dyDescent="0.2">
      <c r="C3133" s="90"/>
      <c r="D3133" s="87"/>
      <c r="E3133" s="1" t="s">
        <v>100</v>
      </c>
      <c r="F3133" s="2"/>
      <c r="G3133" s="59">
        <v>686</v>
      </c>
      <c r="H3133" s="71" t="str">
        <f t="shared" si="69"/>
        <v xml:space="preserve"> </v>
      </c>
      <c r="I3133" s="11">
        <v>79.300291545190007</v>
      </c>
      <c r="J3133" s="3">
        <v>13.119533527697</v>
      </c>
      <c r="K3133" s="3">
        <v>6.7055393586010004</v>
      </c>
      <c r="L3133" s="8">
        <v>0.87463556851299995</v>
      </c>
    </row>
    <row r="3134" spans="3:12" x14ac:dyDescent="0.2">
      <c r="C3134" s="90"/>
      <c r="D3134" s="87"/>
      <c r="E3134" s="1" t="s">
        <v>101</v>
      </c>
      <c r="F3134" s="2"/>
      <c r="G3134" s="59">
        <v>1118</v>
      </c>
      <c r="H3134" s="71" t="str">
        <f t="shared" si="69"/>
        <v xml:space="preserve"> </v>
      </c>
      <c r="I3134" s="11">
        <v>67.084078711985995</v>
      </c>
      <c r="J3134" s="3">
        <v>17.799642218247001</v>
      </c>
      <c r="K3134" s="3">
        <v>13.595706618962</v>
      </c>
      <c r="L3134" s="8">
        <v>1.520572450805</v>
      </c>
    </row>
    <row r="3135" spans="3:12" x14ac:dyDescent="0.2">
      <c r="C3135" s="90"/>
      <c r="D3135" s="87"/>
      <c r="E3135" s="1" t="s">
        <v>22</v>
      </c>
      <c r="F3135" s="2"/>
      <c r="G3135" s="59">
        <v>147</v>
      </c>
      <c r="H3135" s="71" t="str">
        <f t="shared" si="69"/>
        <v xml:space="preserve"> </v>
      </c>
      <c r="I3135" s="11">
        <v>65.986394557823004</v>
      </c>
      <c r="J3135" s="3">
        <v>14.285714285714</v>
      </c>
      <c r="K3135" s="3">
        <v>14.285714285714</v>
      </c>
      <c r="L3135" s="8">
        <v>5.4421768707479998</v>
      </c>
    </row>
    <row r="3136" spans="3:12" x14ac:dyDescent="0.2">
      <c r="C3136" s="91" t="s">
        <v>102</v>
      </c>
      <c r="D3136" s="86" t="s">
        <v>17</v>
      </c>
      <c r="E3136" s="6" t="s">
        <v>103</v>
      </c>
      <c r="F3136" s="5"/>
      <c r="G3136" s="58">
        <v>562</v>
      </c>
      <c r="H3136" s="70" t="str">
        <f t="shared" si="69"/>
        <v xml:space="preserve"> </v>
      </c>
      <c r="I3136" s="12">
        <v>81.494661921708001</v>
      </c>
      <c r="J3136" s="4">
        <v>12.277580071174</v>
      </c>
      <c r="K3136" s="4">
        <v>4.448398576512</v>
      </c>
      <c r="L3136" s="13">
        <v>1.779359430605</v>
      </c>
    </row>
    <row r="3137" spans="3:12" x14ac:dyDescent="0.2">
      <c r="C3137" s="90"/>
      <c r="D3137" s="87"/>
      <c r="E3137" s="1" t="s">
        <v>104</v>
      </c>
      <c r="F3137" s="2"/>
      <c r="G3137" s="59">
        <v>1221</v>
      </c>
      <c r="H3137" s="71" t="str">
        <f t="shared" si="69"/>
        <v xml:space="preserve"> </v>
      </c>
      <c r="I3137" s="11">
        <v>77.313677313677005</v>
      </c>
      <c r="J3137" s="3">
        <v>15.233415233415</v>
      </c>
      <c r="K3137" s="3">
        <v>6.0606060606060002</v>
      </c>
      <c r="L3137" s="8">
        <v>1.3923013923009999</v>
      </c>
    </row>
    <row r="3138" spans="3:12" x14ac:dyDescent="0.2">
      <c r="C3138" s="90"/>
      <c r="D3138" s="87"/>
      <c r="E3138" s="1" t="s">
        <v>105</v>
      </c>
      <c r="F3138" s="2"/>
      <c r="G3138" s="59">
        <v>430</v>
      </c>
      <c r="H3138" s="71" t="str">
        <f t="shared" si="69"/>
        <v xml:space="preserve"> </v>
      </c>
      <c r="I3138" s="11">
        <v>61.860465116279002</v>
      </c>
      <c r="J3138" s="3">
        <v>17.441860465116001</v>
      </c>
      <c r="K3138" s="3">
        <v>19.302325581394999</v>
      </c>
      <c r="L3138" s="8">
        <v>1.3953488372089999</v>
      </c>
    </row>
    <row r="3139" spans="3:12" x14ac:dyDescent="0.2">
      <c r="C3139" s="90"/>
      <c r="D3139" s="87"/>
      <c r="E3139" s="1" t="s">
        <v>106</v>
      </c>
      <c r="F3139" s="2"/>
      <c r="G3139" s="59">
        <v>63</v>
      </c>
      <c r="H3139" s="71" t="str">
        <f t="shared" si="69"/>
        <v xml:space="preserve"> </v>
      </c>
      <c r="I3139" s="11">
        <v>42.857142857143003</v>
      </c>
      <c r="J3139" s="3">
        <v>7.9365079365079998</v>
      </c>
      <c r="K3139" s="3">
        <v>49.206349206349003</v>
      </c>
      <c r="L3139" s="14">
        <v>0</v>
      </c>
    </row>
    <row r="3140" spans="3:12" x14ac:dyDescent="0.2">
      <c r="C3140" s="90"/>
      <c r="D3140" s="87"/>
      <c r="E3140" s="1" t="s">
        <v>22</v>
      </c>
      <c r="F3140" s="2"/>
      <c r="G3140" s="59">
        <v>159</v>
      </c>
      <c r="H3140" s="71" t="str">
        <f t="shared" si="69"/>
        <v xml:space="preserve"> </v>
      </c>
      <c r="I3140" s="11">
        <v>67.924528301886994</v>
      </c>
      <c r="J3140" s="3">
        <v>13.207547169811001</v>
      </c>
      <c r="K3140" s="3">
        <v>15.723270440252</v>
      </c>
      <c r="L3140" s="8">
        <v>3.1446540880499998</v>
      </c>
    </row>
    <row r="3141" spans="3:12" x14ac:dyDescent="0.2">
      <c r="C3141" s="90"/>
      <c r="D3141" s="87"/>
      <c r="E3141" s="1" t="s">
        <v>107</v>
      </c>
      <c r="F3141" s="2"/>
      <c r="G3141" s="59">
        <v>1783</v>
      </c>
      <c r="H3141" s="71" t="str">
        <f t="shared" si="69"/>
        <v xml:space="preserve"> </v>
      </c>
      <c r="I3141" s="11">
        <v>78.631519910264004</v>
      </c>
      <c r="J3141" s="3">
        <v>14.301738642737</v>
      </c>
      <c r="K3141" s="3">
        <v>5.5524397083570003</v>
      </c>
      <c r="L3141" s="8">
        <v>1.514301738643</v>
      </c>
    </row>
    <row r="3142" spans="3:12" x14ac:dyDescent="0.2">
      <c r="C3142" s="90"/>
      <c r="D3142" s="87"/>
      <c r="E3142" s="1" t="s">
        <v>108</v>
      </c>
      <c r="F3142" s="2"/>
      <c r="G3142" s="59">
        <v>493</v>
      </c>
      <c r="H3142" s="71" t="str">
        <f t="shared" si="69"/>
        <v xml:space="preserve"> </v>
      </c>
      <c r="I3142" s="11">
        <v>59.432048681542</v>
      </c>
      <c r="J3142" s="3">
        <v>16.227180527382998</v>
      </c>
      <c r="K3142" s="3">
        <v>23.123732251521002</v>
      </c>
      <c r="L3142" s="8">
        <v>1.217038539554</v>
      </c>
    </row>
    <row r="3143" spans="3:12" x14ac:dyDescent="0.2">
      <c r="C3143" s="91" t="s">
        <v>109</v>
      </c>
      <c r="D3143" s="86" t="s">
        <v>17</v>
      </c>
      <c r="E3143" s="6" t="s">
        <v>110</v>
      </c>
      <c r="F3143" s="5"/>
      <c r="G3143" s="58">
        <v>551</v>
      </c>
      <c r="H3143" s="70" t="str">
        <f t="shared" si="69"/>
        <v xml:space="preserve"> </v>
      </c>
      <c r="I3143" s="12">
        <v>80.399274047187006</v>
      </c>
      <c r="J3143" s="4">
        <v>14.337568058076</v>
      </c>
      <c r="K3143" s="4">
        <v>3.4482758620689999</v>
      </c>
      <c r="L3143" s="13">
        <v>1.814882032668</v>
      </c>
    </row>
    <row r="3144" spans="3:12" ht="24" x14ac:dyDescent="0.2">
      <c r="C3144" s="90"/>
      <c r="D3144" s="87"/>
      <c r="E3144" s="1" t="s">
        <v>111</v>
      </c>
      <c r="F3144" s="2"/>
      <c r="G3144" s="59">
        <v>298</v>
      </c>
      <c r="H3144" s="71" t="str">
        <f t="shared" si="69"/>
        <v xml:space="preserve"> </v>
      </c>
      <c r="I3144" s="11">
        <v>86.577181208054</v>
      </c>
      <c r="J3144" s="3">
        <v>7.3825503355700004</v>
      </c>
      <c r="K3144" s="3">
        <v>3.355704697987</v>
      </c>
      <c r="L3144" s="8">
        <v>2.6845637583889999</v>
      </c>
    </row>
    <row r="3145" spans="3:12" ht="24" x14ac:dyDescent="0.2">
      <c r="C3145" s="90"/>
      <c r="D3145" s="87"/>
      <c r="E3145" s="1" t="s">
        <v>112</v>
      </c>
      <c r="F3145" s="2"/>
      <c r="G3145" s="59">
        <v>954</v>
      </c>
      <c r="H3145" s="71" t="str">
        <f t="shared" si="69"/>
        <v xml:space="preserve"> </v>
      </c>
      <c r="I3145" s="11">
        <v>84.067085953878006</v>
      </c>
      <c r="J3145" s="3">
        <v>11.530398322850999</v>
      </c>
      <c r="K3145" s="3">
        <v>3.4591194968550001</v>
      </c>
      <c r="L3145" s="8">
        <v>0.94339622641499998</v>
      </c>
    </row>
    <row r="3146" spans="3:12" x14ac:dyDescent="0.2">
      <c r="C3146" s="90"/>
      <c r="D3146" s="87"/>
      <c r="E3146" s="1" t="s">
        <v>113</v>
      </c>
      <c r="F3146" s="2"/>
      <c r="G3146" s="59">
        <v>616</v>
      </c>
      <c r="H3146" s="71" t="str">
        <f t="shared" si="69"/>
        <v xml:space="preserve"> </v>
      </c>
      <c r="I3146" s="11">
        <v>82.62987012987</v>
      </c>
      <c r="J3146" s="3">
        <v>11.688311688312</v>
      </c>
      <c r="K3146" s="3">
        <v>4.2207792207789998</v>
      </c>
      <c r="L3146" s="8">
        <v>1.461038961039</v>
      </c>
    </row>
    <row r="3147" spans="3:12" x14ac:dyDescent="0.2">
      <c r="C3147" s="90"/>
      <c r="D3147" s="87"/>
      <c r="E3147" s="1" t="s">
        <v>114</v>
      </c>
      <c r="F3147" s="2"/>
      <c r="G3147" s="59">
        <v>986</v>
      </c>
      <c r="H3147" s="71" t="str">
        <f t="shared" si="69"/>
        <v xml:space="preserve"> </v>
      </c>
      <c r="I3147" s="11">
        <v>77.687626774847999</v>
      </c>
      <c r="J3147" s="3">
        <v>14.198782961459999</v>
      </c>
      <c r="K3147" s="3">
        <v>6.4908722109530004</v>
      </c>
      <c r="L3147" s="8">
        <v>1.6227180527380001</v>
      </c>
    </row>
    <row r="3148" spans="3:12" ht="24" x14ac:dyDescent="0.2">
      <c r="C3148" s="90"/>
      <c r="D3148" s="87"/>
      <c r="E3148" s="1" t="s">
        <v>115</v>
      </c>
      <c r="F3148" s="2"/>
      <c r="G3148" s="59">
        <v>938</v>
      </c>
      <c r="H3148" s="71" t="str">
        <f t="shared" si="69"/>
        <v xml:space="preserve"> </v>
      </c>
      <c r="I3148" s="11">
        <v>82.835820895522005</v>
      </c>
      <c r="J3148" s="3">
        <v>11.300639658849001</v>
      </c>
      <c r="K3148" s="3">
        <v>4.1577825159910002</v>
      </c>
      <c r="L3148" s="8">
        <v>1.705756929638</v>
      </c>
    </row>
    <row r="3149" spans="3:12" ht="24" x14ac:dyDescent="0.2">
      <c r="C3149" s="90"/>
      <c r="D3149" s="87"/>
      <c r="E3149" s="1" t="s">
        <v>116</v>
      </c>
      <c r="F3149" s="2"/>
      <c r="G3149" s="59">
        <v>771</v>
      </c>
      <c r="H3149" s="71" t="str">
        <f t="shared" si="69"/>
        <v xml:space="preserve"> </v>
      </c>
      <c r="I3149" s="11">
        <v>76.005188067445005</v>
      </c>
      <c r="J3149" s="3">
        <v>16.083009079118</v>
      </c>
      <c r="K3149" s="3">
        <v>6.4850843060959997</v>
      </c>
      <c r="L3149" s="8">
        <v>1.426718547341</v>
      </c>
    </row>
    <row r="3150" spans="3:12" ht="24" x14ac:dyDescent="0.2">
      <c r="C3150" s="90"/>
      <c r="D3150" s="87"/>
      <c r="E3150" s="1" t="s">
        <v>117</v>
      </c>
      <c r="F3150" s="2"/>
      <c r="G3150" s="59">
        <v>223</v>
      </c>
      <c r="H3150" s="71" t="str">
        <f t="shared" si="69"/>
        <v xml:space="preserve"> </v>
      </c>
      <c r="I3150" s="11">
        <v>86.098654708520002</v>
      </c>
      <c r="J3150" s="3">
        <v>8.9686098654710005</v>
      </c>
      <c r="K3150" s="3">
        <v>3.5874439461879999</v>
      </c>
      <c r="L3150" s="8">
        <v>1.3452914798210001</v>
      </c>
    </row>
    <row r="3151" spans="3:12" x14ac:dyDescent="0.2">
      <c r="C3151" s="90"/>
      <c r="D3151" s="87"/>
      <c r="E3151" s="1" t="s">
        <v>118</v>
      </c>
      <c r="F3151" s="2"/>
      <c r="G3151" s="59">
        <v>710</v>
      </c>
      <c r="H3151" s="71" t="str">
        <f t="shared" si="69"/>
        <v xml:space="preserve"> </v>
      </c>
      <c r="I3151" s="11">
        <v>82.535211267606002</v>
      </c>
      <c r="J3151" s="3">
        <v>13.521126760563</v>
      </c>
      <c r="K3151" s="3">
        <v>2.6760563380279998</v>
      </c>
      <c r="L3151" s="8">
        <v>1.267605633803</v>
      </c>
    </row>
    <row r="3152" spans="3:12" x14ac:dyDescent="0.2">
      <c r="C3152" s="90"/>
      <c r="D3152" s="87"/>
      <c r="E3152" s="1" t="s">
        <v>119</v>
      </c>
      <c r="F3152" s="2"/>
      <c r="G3152" s="59">
        <v>565</v>
      </c>
      <c r="H3152" s="71" t="str">
        <f t="shared" si="69"/>
        <v xml:space="preserve"> </v>
      </c>
      <c r="I3152" s="11">
        <v>81.769911504424996</v>
      </c>
      <c r="J3152" s="3">
        <v>12.035398230087999</v>
      </c>
      <c r="K3152" s="3">
        <v>4.6017699115040003</v>
      </c>
      <c r="L3152" s="8">
        <v>1.592920353982</v>
      </c>
    </row>
    <row r="3153" spans="3:12" x14ac:dyDescent="0.2">
      <c r="C3153" s="90"/>
      <c r="D3153" s="87"/>
      <c r="E3153" s="1" t="s">
        <v>120</v>
      </c>
      <c r="F3153" s="2"/>
      <c r="G3153" s="59">
        <v>443</v>
      </c>
      <c r="H3153" s="71" t="str">
        <f t="shared" si="69"/>
        <v xml:space="preserve"> </v>
      </c>
      <c r="I3153" s="11">
        <v>76.975169300226</v>
      </c>
      <c r="J3153" s="3">
        <v>16.930022573363001</v>
      </c>
      <c r="K3153" s="3">
        <v>4.7404063205420002</v>
      </c>
      <c r="L3153" s="8">
        <v>1.3544018058689999</v>
      </c>
    </row>
    <row r="3154" spans="3:12" x14ac:dyDescent="0.2">
      <c r="C3154" s="90"/>
      <c r="D3154" s="87"/>
      <c r="E3154" s="1" t="s">
        <v>121</v>
      </c>
      <c r="F3154" s="2"/>
      <c r="G3154" s="59">
        <v>977</v>
      </c>
      <c r="H3154" s="71" t="str">
        <f t="shared" si="69"/>
        <v xml:space="preserve"> </v>
      </c>
      <c r="I3154" s="11">
        <v>77.789150460594001</v>
      </c>
      <c r="J3154" s="3">
        <v>14.227226202661001</v>
      </c>
      <c r="K3154" s="3">
        <v>6.3459570112590002</v>
      </c>
      <c r="L3154" s="8">
        <v>1.637666325486</v>
      </c>
    </row>
    <row r="3155" spans="3:12" x14ac:dyDescent="0.2">
      <c r="C3155" s="90"/>
      <c r="D3155" s="87"/>
      <c r="E3155" s="1" t="s">
        <v>122</v>
      </c>
      <c r="F3155" s="2"/>
      <c r="G3155" s="59">
        <v>179</v>
      </c>
      <c r="H3155" s="71" t="str">
        <f t="shared" si="69"/>
        <v xml:space="preserve"> </v>
      </c>
      <c r="I3155" s="11">
        <v>82.681564245809994</v>
      </c>
      <c r="J3155" s="3">
        <v>7.8212290502790003</v>
      </c>
      <c r="K3155" s="3">
        <v>7.2625698324019998</v>
      </c>
      <c r="L3155" s="8">
        <v>2.2346368715080001</v>
      </c>
    </row>
    <row r="3156" spans="3:12" x14ac:dyDescent="0.2">
      <c r="C3156" s="90"/>
      <c r="D3156" s="87"/>
      <c r="E3156" s="1" t="s">
        <v>32</v>
      </c>
      <c r="F3156" s="2"/>
      <c r="G3156" s="59">
        <v>22</v>
      </c>
      <c r="H3156" s="71" t="str">
        <f t="shared" si="69"/>
        <v>*</v>
      </c>
      <c r="I3156" s="11">
        <v>63.636363636364003</v>
      </c>
      <c r="J3156" s="3">
        <v>13.636363636364001</v>
      </c>
      <c r="K3156" s="3">
        <v>18.181818181817999</v>
      </c>
      <c r="L3156" s="8">
        <v>4.5454545454549997</v>
      </c>
    </row>
    <row r="3157" spans="3:12" x14ac:dyDescent="0.2">
      <c r="C3157" s="90"/>
      <c r="D3157" s="87"/>
      <c r="E3157" s="1" t="s">
        <v>22</v>
      </c>
      <c r="F3157" s="2"/>
      <c r="G3157" s="59">
        <v>13</v>
      </c>
      <c r="H3157" s="71" t="str">
        <f t="shared" si="69"/>
        <v>*</v>
      </c>
      <c r="I3157" s="11">
        <v>69.230769230768999</v>
      </c>
      <c r="J3157" s="3">
        <v>30.769230769231001</v>
      </c>
      <c r="K3157" s="7">
        <v>0</v>
      </c>
      <c r="L3157" s="14">
        <v>0</v>
      </c>
    </row>
    <row r="3158" spans="3:12" ht="24" x14ac:dyDescent="0.2">
      <c r="C3158" s="91" t="s">
        <v>123</v>
      </c>
      <c r="D3158" s="86" t="s">
        <v>17</v>
      </c>
      <c r="E3158" s="6" t="s">
        <v>124</v>
      </c>
      <c r="F3158" s="5"/>
      <c r="G3158" s="58">
        <v>55</v>
      </c>
      <c r="H3158" s="70" t="str">
        <f t="shared" si="69"/>
        <v xml:space="preserve"> </v>
      </c>
      <c r="I3158" s="12">
        <v>74.545454545455001</v>
      </c>
      <c r="J3158" s="4">
        <v>14.545454545455</v>
      </c>
      <c r="K3158" s="4">
        <v>7.2727272727269998</v>
      </c>
      <c r="L3158" s="13">
        <v>3.636363636364</v>
      </c>
    </row>
    <row r="3159" spans="3:12" ht="24" x14ac:dyDescent="0.2">
      <c r="C3159" s="92"/>
      <c r="D3159" s="87"/>
      <c r="E3159" s="1" t="s">
        <v>125</v>
      </c>
      <c r="F3159" s="2"/>
      <c r="G3159" s="59">
        <v>205</v>
      </c>
      <c r="H3159" s="71" t="str">
        <f t="shared" si="69"/>
        <v xml:space="preserve"> </v>
      </c>
      <c r="I3159" s="11">
        <v>75.609756097561004</v>
      </c>
      <c r="J3159" s="3">
        <v>14.146341463415</v>
      </c>
      <c r="K3159" s="3">
        <v>7.80487804878</v>
      </c>
      <c r="L3159" s="8">
        <v>2.4390243902440001</v>
      </c>
    </row>
    <row r="3160" spans="3:12" ht="24" x14ac:dyDescent="0.2">
      <c r="C3160" s="92"/>
      <c r="D3160" s="87"/>
      <c r="E3160" s="1" t="s">
        <v>126</v>
      </c>
      <c r="F3160" s="2"/>
      <c r="G3160" s="59">
        <v>114</v>
      </c>
      <c r="H3160" s="71" t="str">
        <f t="shared" si="69"/>
        <v xml:space="preserve"> </v>
      </c>
      <c r="I3160" s="11">
        <v>80.701754385965003</v>
      </c>
      <c r="J3160" s="3">
        <v>10.526315789473999</v>
      </c>
      <c r="K3160" s="3">
        <v>7.0175438596489998</v>
      </c>
      <c r="L3160" s="8">
        <v>1.7543859649119999</v>
      </c>
    </row>
    <row r="3161" spans="3:12" ht="24" x14ac:dyDescent="0.2">
      <c r="C3161" s="92"/>
      <c r="D3161" s="87"/>
      <c r="E3161" s="1" t="s">
        <v>127</v>
      </c>
      <c r="F3161" s="2"/>
      <c r="G3161" s="59">
        <v>187</v>
      </c>
      <c r="H3161" s="71" t="str">
        <f t="shared" si="69"/>
        <v xml:space="preserve"> </v>
      </c>
      <c r="I3161" s="11">
        <v>85.561497326202996</v>
      </c>
      <c r="J3161" s="3">
        <v>7.4866310160429999</v>
      </c>
      <c r="K3161" s="3">
        <v>5.8823529411760003</v>
      </c>
      <c r="L3161" s="8">
        <v>1.069518716578</v>
      </c>
    </row>
    <row r="3162" spans="3:12" ht="24" x14ac:dyDescent="0.2">
      <c r="C3162" s="92"/>
      <c r="D3162" s="87"/>
      <c r="E3162" s="1" t="s">
        <v>128</v>
      </c>
      <c r="F3162" s="2"/>
      <c r="G3162" s="59">
        <v>1599</v>
      </c>
      <c r="H3162" s="71" t="str">
        <f t="shared" si="69"/>
        <v xml:space="preserve"> </v>
      </c>
      <c r="I3162" s="11">
        <v>79.424640400249999</v>
      </c>
      <c r="J3162" s="3">
        <v>14.071294559099</v>
      </c>
      <c r="K3162" s="3">
        <v>5.6910569105690003</v>
      </c>
      <c r="L3162" s="8">
        <v>0.81300813008100004</v>
      </c>
    </row>
    <row r="3163" spans="3:12" ht="24" x14ac:dyDescent="0.2">
      <c r="C3163" s="92"/>
      <c r="D3163" s="87"/>
      <c r="E3163" s="1" t="s">
        <v>129</v>
      </c>
      <c r="F3163" s="2"/>
      <c r="G3163" s="59">
        <v>1199</v>
      </c>
      <c r="H3163" s="71" t="str">
        <f t="shared" si="69"/>
        <v xml:space="preserve"> </v>
      </c>
      <c r="I3163" s="11">
        <v>79.232693911593003</v>
      </c>
      <c r="J3163" s="3">
        <v>12.677231025855001</v>
      </c>
      <c r="K3163" s="3">
        <v>6.4220183486240003</v>
      </c>
      <c r="L3163" s="8">
        <v>1.668056713928</v>
      </c>
    </row>
    <row r="3164" spans="3:12" ht="24" x14ac:dyDescent="0.2">
      <c r="C3164" s="92"/>
      <c r="D3164" s="87"/>
      <c r="E3164" s="1" t="s">
        <v>130</v>
      </c>
      <c r="F3164" s="2"/>
      <c r="G3164" s="59">
        <v>950</v>
      </c>
      <c r="H3164" s="71" t="str">
        <f t="shared" si="69"/>
        <v xml:space="preserve"> </v>
      </c>
      <c r="I3164" s="11">
        <v>76.315789473684006</v>
      </c>
      <c r="J3164" s="3">
        <v>13.473684210526001</v>
      </c>
      <c r="K3164" s="3">
        <v>9.2631578947370006</v>
      </c>
      <c r="L3164" s="8">
        <v>0.94736842105300001</v>
      </c>
    </row>
    <row r="3165" spans="3:12" x14ac:dyDescent="0.2">
      <c r="C3165" s="92"/>
      <c r="D3165" s="87"/>
      <c r="E3165" s="1" t="s">
        <v>131</v>
      </c>
      <c r="F3165" s="2"/>
      <c r="G3165" s="59">
        <v>424</v>
      </c>
      <c r="H3165" s="71" t="str">
        <f t="shared" si="69"/>
        <v xml:space="preserve"> </v>
      </c>
      <c r="I3165" s="11">
        <v>82.547169811320998</v>
      </c>
      <c r="J3165" s="3">
        <v>11.556603773585</v>
      </c>
      <c r="K3165" s="3">
        <v>4.4811320754719999</v>
      </c>
      <c r="L3165" s="8">
        <v>1.415094339623</v>
      </c>
    </row>
    <row r="3166" spans="3:12" ht="24" x14ac:dyDescent="0.2">
      <c r="C3166" s="92"/>
      <c r="D3166" s="87"/>
      <c r="E3166" s="1" t="s">
        <v>132</v>
      </c>
      <c r="F3166" s="2"/>
      <c r="G3166" s="59">
        <v>213</v>
      </c>
      <c r="H3166" s="71" t="str">
        <f t="shared" si="69"/>
        <v xml:space="preserve"> </v>
      </c>
      <c r="I3166" s="11">
        <v>73.708920187792998</v>
      </c>
      <c r="J3166" s="3">
        <v>14.553990610329</v>
      </c>
      <c r="K3166" s="3">
        <v>10.328638497652999</v>
      </c>
      <c r="L3166" s="8">
        <v>1.4084507042250001</v>
      </c>
    </row>
    <row r="3167" spans="3:12" ht="24" x14ac:dyDescent="0.2">
      <c r="C3167" s="92"/>
      <c r="D3167" s="87"/>
      <c r="E3167" s="1" t="s">
        <v>133</v>
      </c>
      <c r="F3167" s="2"/>
      <c r="G3167" s="59">
        <v>214</v>
      </c>
      <c r="H3167" s="71" t="str">
        <f t="shared" si="69"/>
        <v xml:space="preserve"> </v>
      </c>
      <c r="I3167" s="11">
        <v>66.355140186916003</v>
      </c>
      <c r="J3167" s="3">
        <v>13.084112149533</v>
      </c>
      <c r="K3167" s="3">
        <v>17.289719626168001</v>
      </c>
      <c r="L3167" s="8">
        <v>3.2710280373830001</v>
      </c>
    </row>
    <row r="3168" spans="3:12" ht="24" x14ac:dyDescent="0.2">
      <c r="C3168" s="92"/>
      <c r="D3168" s="87"/>
      <c r="E3168" s="1" t="s">
        <v>134</v>
      </c>
      <c r="F3168" s="2"/>
      <c r="G3168" s="59">
        <v>15</v>
      </c>
      <c r="H3168" s="71" t="str">
        <f t="shared" si="69"/>
        <v>*</v>
      </c>
      <c r="I3168" s="11">
        <v>26.666666666666998</v>
      </c>
      <c r="J3168" s="3">
        <v>13.333333333333</v>
      </c>
      <c r="K3168" s="3">
        <v>53.333333333333002</v>
      </c>
      <c r="L3168" s="8">
        <v>6.666666666667</v>
      </c>
    </row>
    <row r="3169" spans="2:12" ht="24" x14ac:dyDescent="0.2">
      <c r="C3169" s="92"/>
      <c r="D3169" s="87"/>
      <c r="E3169" s="1" t="s">
        <v>135</v>
      </c>
      <c r="F3169" s="2"/>
      <c r="G3169" s="59">
        <v>587</v>
      </c>
      <c r="H3169" s="71" t="str">
        <f t="shared" si="69"/>
        <v xml:space="preserve"> </v>
      </c>
      <c r="I3169" s="11">
        <v>79.3867120954</v>
      </c>
      <c r="J3169" s="3">
        <v>13.287904599659001</v>
      </c>
      <c r="K3169" s="3">
        <v>5.9625212947190001</v>
      </c>
      <c r="L3169" s="8">
        <v>1.3628620102210001</v>
      </c>
    </row>
    <row r="3170" spans="2:12" x14ac:dyDescent="0.2">
      <c r="C3170" s="92"/>
      <c r="D3170" s="87"/>
      <c r="E3170" s="1" t="s">
        <v>136</v>
      </c>
      <c r="F3170" s="2"/>
      <c r="G3170" s="59">
        <v>63</v>
      </c>
      <c r="H3170" s="71" t="str">
        <f t="shared" si="69"/>
        <v xml:space="preserve"> </v>
      </c>
      <c r="I3170" s="11">
        <v>71.428571428571004</v>
      </c>
      <c r="J3170" s="3">
        <v>17.460317460317</v>
      </c>
      <c r="K3170" s="3">
        <v>7.9365079365079998</v>
      </c>
      <c r="L3170" s="8">
        <v>3.1746031746029999</v>
      </c>
    </row>
    <row r="3171" spans="2:12" x14ac:dyDescent="0.2">
      <c r="C3171" s="92"/>
      <c r="D3171" s="87"/>
      <c r="E3171" s="1" t="s">
        <v>137</v>
      </c>
      <c r="F3171" s="2"/>
      <c r="G3171" s="59">
        <v>290</v>
      </c>
      <c r="H3171" s="71" t="str">
        <f t="shared" si="69"/>
        <v xml:space="preserve"> </v>
      </c>
      <c r="I3171" s="11">
        <v>59.655172413792997</v>
      </c>
      <c r="J3171" s="3">
        <v>18.965517241379001</v>
      </c>
      <c r="K3171" s="3">
        <v>19.655172413793</v>
      </c>
      <c r="L3171" s="8">
        <v>1.7241379310339999</v>
      </c>
    </row>
    <row r="3172" spans="2:12" x14ac:dyDescent="0.2">
      <c r="C3172" s="92"/>
      <c r="D3172" s="87"/>
      <c r="E3172" s="1" t="s">
        <v>22</v>
      </c>
      <c r="F3172" s="2"/>
      <c r="G3172" s="59">
        <v>42</v>
      </c>
      <c r="H3172" s="71" t="str">
        <f t="shared" si="69"/>
        <v>*</v>
      </c>
      <c r="I3172" s="11">
        <v>69.047619047618994</v>
      </c>
      <c r="J3172" s="3">
        <v>4.7619047619049999</v>
      </c>
      <c r="K3172" s="3">
        <v>19.047619047619001</v>
      </c>
      <c r="L3172" s="8">
        <v>7.1428571428570002</v>
      </c>
    </row>
    <row r="3173" spans="2:12" ht="24" x14ac:dyDescent="0.2">
      <c r="C3173" s="92"/>
      <c r="D3173" s="87"/>
      <c r="E3173" s="1" t="s">
        <v>138</v>
      </c>
      <c r="F3173" s="2"/>
      <c r="G3173" s="59">
        <v>246</v>
      </c>
      <c r="H3173" s="71" t="str">
        <f t="shared" si="69"/>
        <v xml:space="preserve"> </v>
      </c>
      <c r="I3173" s="11">
        <v>76.422764227642006</v>
      </c>
      <c r="J3173" s="3">
        <v>14.227642276423</v>
      </c>
      <c r="K3173" s="3">
        <v>6.9105691056909997</v>
      </c>
      <c r="L3173" s="8">
        <v>2.4390243902440001</v>
      </c>
    </row>
    <row r="3174" spans="2:12" ht="24" x14ac:dyDescent="0.2">
      <c r="C3174" s="92"/>
      <c r="D3174" s="87"/>
      <c r="E3174" s="1" t="s">
        <v>139</v>
      </c>
      <c r="F3174" s="2"/>
      <c r="G3174" s="59">
        <v>248</v>
      </c>
      <c r="H3174" s="71" t="str">
        <f t="shared" ref="H3174:H3176" si="70">IF(G3174&lt;49,"*"," ")</f>
        <v xml:space="preserve"> </v>
      </c>
      <c r="I3174" s="11">
        <v>84.677419354839003</v>
      </c>
      <c r="J3174" s="3">
        <v>8.8709677419350008</v>
      </c>
      <c r="K3174" s="3">
        <v>5.2419354838709999</v>
      </c>
      <c r="L3174" s="8">
        <v>1.2096774193549999</v>
      </c>
    </row>
    <row r="3175" spans="2:12" ht="24" x14ac:dyDescent="0.2">
      <c r="C3175" s="92"/>
      <c r="D3175" s="87"/>
      <c r="E3175" s="1" t="s">
        <v>140</v>
      </c>
      <c r="F3175" s="2"/>
      <c r="G3175" s="59">
        <v>1582</v>
      </c>
      <c r="H3175" s="71" t="str">
        <f t="shared" si="70"/>
        <v xml:space="preserve"> </v>
      </c>
      <c r="I3175" s="11">
        <v>77.307206068268002</v>
      </c>
      <c r="J3175" s="3">
        <v>12.958280657395999</v>
      </c>
      <c r="K3175" s="3">
        <v>8.2806573957020007</v>
      </c>
      <c r="L3175" s="8">
        <v>1.453855878635</v>
      </c>
    </row>
    <row r="3176" spans="2:12" ht="24" x14ac:dyDescent="0.2">
      <c r="C3176" s="93"/>
      <c r="D3176" s="88"/>
      <c r="E3176" s="27" t="s">
        <v>141</v>
      </c>
      <c r="F3176" s="30"/>
      <c r="G3176" s="60">
        <v>414</v>
      </c>
      <c r="H3176" s="72" t="str">
        <f t="shared" si="70"/>
        <v xml:space="preserve"> </v>
      </c>
      <c r="I3176" s="35">
        <v>68.357487922705005</v>
      </c>
      <c r="J3176" s="16">
        <v>14.251207729469</v>
      </c>
      <c r="K3176" s="16">
        <v>15.217391304348</v>
      </c>
      <c r="L3176" s="36">
        <v>2.1739130434780001</v>
      </c>
    </row>
    <row r="3177" spans="2:12" x14ac:dyDescent="0.2">
      <c r="G3177" s="61"/>
      <c r="H3177" s="73"/>
    </row>
    <row r="3178" spans="2:12" x14ac:dyDescent="0.2">
      <c r="B3178" s="22" t="str">
        <f xml:space="preserve"> HYPERLINK("#'目次'!B30", "[24]")</f>
        <v>[24]</v>
      </c>
      <c r="C3178" s="17" t="s">
        <v>315</v>
      </c>
      <c r="G3178" s="61"/>
      <c r="H3178" s="73"/>
    </row>
    <row r="3179" spans="2:12" x14ac:dyDescent="0.2">
      <c r="G3179" s="61"/>
      <c r="H3179" s="73"/>
    </row>
    <row r="3180" spans="2:12" x14ac:dyDescent="0.2">
      <c r="G3180" s="61"/>
      <c r="H3180" s="73"/>
    </row>
    <row r="3181" spans="2:12" x14ac:dyDescent="0.2">
      <c r="C3181" s="17" t="s">
        <v>12</v>
      </c>
      <c r="G3181" s="61"/>
      <c r="H3181" s="73"/>
    </row>
    <row r="3182" spans="2:12" ht="24" x14ac:dyDescent="0.2">
      <c r="C3182" s="82"/>
      <c r="D3182" s="83"/>
      <c r="E3182" s="83"/>
      <c r="F3182" s="83"/>
      <c r="G3182" s="55" t="s">
        <v>13</v>
      </c>
      <c r="H3182" s="68"/>
      <c r="I3182" s="20" t="s">
        <v>304</v>
      </c>
      <c r="J3182" s="10" t="s">
        <v>305</v>
      </c>
      <c r="K3182" s="10" t="s">
        <v>306</v>
      </c>
      <c r="L3182" s="23" t="s">
        <v>22</v>
      </c>
    </row>
    <row r="3183" spans="2:12" x14ac:dyDescent="0.2">
      <c r="C3183" s="84"/>
      <c r="D3183" s="85"/>
      <c r="E3183" s="85"/>
      <c r="F3183" s="85"/>
      <c r="G3183" s="56"/>
      <c r="H3183" s="69"/>
      <c r="I3183" s="24"/>
      <c r="J3183" s="9"/>
      <c r="K3183" s="9"/>
      <c r="L3183" s="21"/>
    </row>
    <row r="3184" spans="2:12" x14ac:dyDescent="0.2">
      <c r="C3184" s="28"/>
      <c r="D3184" s="29"/>
      <c r="E3184" s="32" t="s">
        <v>13</v>
      </c>
      <c r="F3184" s="31"/>
      <c r="G3184" s="57">
        <v>2435</v>
      </c>
      <c r="H3184" s="66" t="str">
        <f t="shared" ref="H3184:H3247" si="71">IF(G3184&lt;49,"*"," ")</f>
        <v xml:space="preserve"> </v>
      </c>
      <c r="I3184" s="15">
        <v>81.806981519507005</v>
      </c>
      <c r="J3184" s="15">
        <v>6.2422997946610002</v>
      </c>
      <c r="K3184" s="15">
        <v>10.595482546201</v>
      </c>
      <c r="L3184" s="34">
        <v>1.3552361396299999</v>
      </c>
    </row>
    <row r="3185" spans="3:12" x14ac:dyDescent="0.2">
      <c r="C3185" s="89" t="s">
        <v>16</v>
      </c>
      <c r="D3185" s="86" t="s">
        <v>17</v>
      </c>
      <c r="E3185" s="6" t="s">
        <v>18</v>
      </c>
      <c r="F3185" s="5"/>
      <c r="G3185" s="58">
        <v>344</v>
      </c>
      <c r="H3185" s="70" t="str">
        <f t="shared" si="71"/>
        <v xml:space="preserve"> </v>
      </c>
      <c r="I3185" s="12">
        <v>88.662790697673998</v>
      </c>
      <c r="J3185" s="4">
        <v>3.779069767442</v>
      </c>
      <c r="K3185" s="4">
        <v>6.3953488372090002</v>
      </c>
      <c r="L3185" s="13">
        <v>1.1627906976739999</v>
      </c>
    </row>
    <row r="3186" spans="3:12" x14ac:dyDescent="0.2">
      <c r="C3186" s="90"/>
      <c r="D3186" s="87"/>
      <c r="E3186" s="1" t="s">
        <v>19</v>
      </c>
      <c r="F3186" s="2"/>
      <c r="G3186" s="59">
        <v>1502</v>
      </c>
      <c r="H3186" s="71" t="str">
        <f t="shared" si="71"/>
        <v xml:space="preserve"> </v>
      </c>
      <c r="I3186" s="11">
        <v>83.888149134486994</v>
      </c>
      <c r="J3186" s="3">
        <v>5.7256990679089999</v>
      </c>
      <c r="K3186" s="3">
        <v>9.3209054593869993</v>
      </c>
      <c r="L3186" s="8">
        <v>1.065246338216</v>
      </c>
    </row>
    <row r="3187" spans="3:12" x14ac:dyDescent="0.2">
      <c r="C3187" s="90"/>
      <c r="D3187" s="87"/>
      <c r="E3187" s="1" t="s">
        <v>20</v>
      </c>
      <c r="F3187" s="2"/>
      <c r="G3187" s="59">
        <v>465</v>
      </c>
      <c r="H3187" s="71" t="str">
        <f t="shared" si="71"/>
        <v xml:space="preserve"> </v>
      </c>
      <c r="I3187" s="11">
        <v>75.913978494624004</v>
      </c>
      <c r="J3187" s="3">
        <v>8.6021505376339995</v>
      </c>
      <c r="K3187" s="3">
        <v>13.548387096774</v>
      </c>
      <c r="L3187" s="8">
        <v>1.935483870968</v>
      </c>
    </row>
    <row r="3188" spans="3:12" x14ac:dyDescent="0.2">
      <c r="C3188" s="90"/>
      <c r="D3188" s="87"/>
      <c r="E3188" s="1" t="s">
        <v>21</v>
      </c>
      <c r="F3188" s="2"/>
      <c r="G3188" s="59">
        <v>107</v>
      </c>
      <c r="H3188" s="71" t="str">
        <f t="shared" si="71"/>
        <v xml:space="preserve"> </v>
      </c>
      <c r="I3188" s="11">
        <v>58.878504672897002</v>
      </c>
      <c r="J3188" s="3">
        <v>11.214953271028</v>
      </c>
      <c r="K3188" s="3">
        <v>27.102803738317998</v>
      </c>
      <c r="L3188" s="8">
        <v>2.8037383177569999</v>
      </c>
    </row>
    <row r="3189" spans="3:12" x14ac:dyDescent="0.2">
      <c r="C3189" s="90"/>
      <c r="D3189" s="87"/>
      <c r="E3189" s="1" t="s">
        <v>22</v>
      </c>
      <c r="F3189" s="2"/>
      <c r="G3189" s="59">
        <v>17</v>
      </c>
      <c r="H3189" s="71" t="str">
        <f t="shared" si="71"/>
        <v>*</v>
      </c>
      <c r="I3189" s="11">
        <v>64.705882352941003</v>
      </c>
      <c r="J3189" s="3">
        <v>5.8823529411760003</v>
      </c>
      <c r="K3189" s="3">
        <v>23.529411764706001</v>
      </c>
      <c r="L3189" s="8">
        <v>5.8823529411760003</v>
      </c>
    </row>
    <row r="3190" spans="3:12" x14ac:dyDescent="0.2">
      <c r="C3190" s="91" t="s">
        <v>23</v>
      </c>
      <c r="D3190" s="86" t="s">
        <v>17</v>
      </c>
      <c r="E3190" s="6" t="s">
        <v>24</v>
      </c>
      <c r="F3190" s="5"/>
      <c r="G3190" s="58">
        <v>383</v>
      </c>
      <c r="H3190" s="70" t="str">
        <f t="shared" si="71"/>
        <v xml:space="preserve"> </v>
      </c>
      <c r="I3190" s="12">
        <v>86.422976501305001</v>
      </c>
      <c r="J3190" s="4">
        <v>4.1775456919060003</v>
      </c>
      <c r="K3190" s="4">
        <v>8.0939947780679997</v>
      </c>
      <c r="L3190" s="13">
        <v>1.305483028721</v>
      </c>
    </row>
    <row r="3191" spans="3:12" x14ac:dyDescent="0.2">
      <c r="C3191" s="90"/>
      <c r="D3191" s="87"/>
      <c r="E3191" s="1" t="s">
        <v>25</v>
      </c>
      <c r="F3191" s="2"/>
      <c r="G3191" s="59">
        <v>333</v>
      </c>
      <c r="H3191" s="71" t="str">
        <f t="shared" si="71"/>
        <v xml:space="preserve"> </v>
      </c>
      <c r="I3191" s="11">
        <v>89.789789789790007</v>
      </c>
      <c r="J3191" s="3">
        <v>5.4054054054050003</v>
      </c>
      <c r="K3191" s="3">
        <v>3.6036036036039998</v>
      </c>
      <c r="L3191" s="8">
        <v>1.201201201201</v>
      </c>
    </row>
    <row r="3192" spans="3:12" ht="24" x14ac:dyDescent="0.2">
      <c r="C3192" s="90"/>
      <c r="D3192" s="87"/>
      <c r="E3192" s="1" t="s">
        <v>26</v>
      </c>
      <c r="F3192" s="2"/>
      <c r="G3192" s="59">
        <v>464</v>
      </c>
      <c r="H3192" s="71" t="str">
        <f t="shared" si="71"/>
        <v xml:space="preserve"> </v>
      </c>
      <c r="I3192" s="11">
        <v>86.853448275861993</v>
      </c>
      <c r="J3192" s="3">
        <v>4.9568965517240002</v>
      </c>
      <c r="K3192" s="3">
        <v>6.4655172413789996</v>
      </c>
      <c r="L3192" s="8">
        <v>1.7241379310339999</v>
      </c>
    </row>
    <row r="3193" spans="3:12" ht="24" x14ac:dyDescent="0.2">
      <c r="C3193" s="90"/>
      <c r="D3193" s="87"/>
      <c r="E3193" s="1" t="s">
        <v>27</v>
      </c>
      <c r="F3193" s="2"/>
      <c r="G3193" s="59">
        <v>163</v>
      </c>
      <c r="H3193" s="71" t="str">
        <f t="shared" si="71"/>
        <v xml:space="preserve"> </v>
      </c>
      <c r="I3193" s="11">
        <v>87.116564417177997</v>
      </c>
      <c r="J3193" s="3">
        <v>3.6809815950920002</v>
      </c>
      <c r="K3193" s="3">
        <v>8.5889570552149994</v>
      </c>
      <c r="L3193" s="8">
        <v>0.61349693251500004</v>
      </c>
    </row>
    <row r="3194" spans="3:12" x14ac:dyDescent="0.2">
      <c r="C3194" s="90"/>
      <c r="D3194" s="87"/>
      <c r="E3194" s="1" t="s">
        <v>28</v>
      </c>
      <c r="F3194" s="2"/>
      <c r="G3194" s="59">
        <v>161</v>
      </c>
      <c r="H3194" s="71" t="str">
        <f t="shared" si="71"/>
        <v xml:space="preserve"> </v>
      </c>
      <c r="I3194" s="11">
        <v>79.503105590062006</v>
      </c>
      <c r="J3194" s="3">
        <v>7.4534161490680004</v>
      </c>
      <c r="K3194" s="3">
        <v>11.801242236025001</v>
      </c>
      <c r="L3194" s="8">
        <v>1.242236024845</v>
      </c>
    </row>
    <row r="3195" spans="3:12" x14ac:dyDescent="0.2">
      <c r="C3195" s="90"/>
      <c r="D3195" s="87"/>
      <c r="E3195" s="1" t="s">
        <v>29</v>
      </c>
      <c r="F3195" s="2"/>
      <c r="G3195" s="59">
        <v>1174</v>
      </c>
      <c r="H3195" s="71" t="str">
        <f t="shared" si="71"/>
        <v xml:space="preserve"> </v>
      </c>
      <c r="I3195" s="11">
        <v>85.264054514479994</v>
      </c>
      <c r="J3195" s="3">
        <v>5.9625212947190001</v>
      </c>
      <c r="K3195" s="3">
        <v>7.4957410562179998</v>
      </c>
      <c r="L3195" s="8">
        <v>1.277683134583</v>
      </c>
    </row>
    <row r="3196" spans="3:12" x14ac:dyDescent="0.2">
      <c r="C3196" s="90"/>
      <c r="D3196" s="87"/>
      <c r="E3196" s="1" t="s">
        <v>30</v>
      </c>
      <c r="F3196" s="2"/>
      <c r="G3196" s="59">
        <v>1349</v>
      </c>
      <c r="H3196" s="71" t="str">
        <f t="shared" si="71"/>
        <v xml:space="preserve"> </v>
      </c>
      <c r="I3196" s="11">
        <v>86.508524833210004</v>
      </c>
      <c r="J3196" s="3">
        <v>5.7820607857670003</v>
      </c>
      <c r="K3196" s="3">
        <v>6.671608598962</v>
      </c>
      <c r="L3196" s="8">
        <v>1.037805782061</v>
      </c>
    </row>
    <row r="3197" spans="3:12" x14ac:dyDescent="0.2">
      <c r="C3197" s="90"/>
      <c r="D3197" s="87"/>
      <c r="E3197" s="1" t="s">
        <v>31</v>
      </c>
      <c r="F3197" s="2"/>
      <c r="G3197" s="59">
        <v>2034</v>
      </c>
      <c r="H3197" s="71" t="str">
        <f t="shared" si="71"/>
        <v xml:space="preserve"> </v>
      </c>
      <c r="I3197" s="11">
        <v>83.775811209439993</v>
      </c>
      <c r="J3197" s="3">
        <v>5.8997050147490002</v>
      </c>
      <c r="K3197" s="3">
        <v>9.2920353982300004</v>
      </c>
      <c r="L3197" s="8">
        <v>1.0324483775810001</v>
      </c>
    </row>
    <row r="3198" spans="3:12" x14ac:dyDescent="0.2">
      <c r="C3198" s="90"/>
      <c r="D3198" s="87"/>
      <c r="E3198" s="1" t="s">
        <v>32</v>
      </c>
      <c r="F3198" s="2"/>
      <c r="G3198" s="59">
        <v>68</v>
      </c>
      <c r="H3198" s="71" t="str">
        <f t="shared" si="71"/>
        <v xml:space="preserve"> </v>
      </c>
      <c r="I3198" s="11">
        <v>57.352941176470999</v>
      </c>
      <c r="J3198" s="3">
        <v>1.4705882352940001</v>
      </c>
      <c r="K3198" s="3">
        <v>39.705882352941003</v>
      </c>
      <c r="L3198" s="8">
        <v>1.4705882352940001</v>
      </c>
    </row>
    <row r="3199" spans="3:12" x14ac:dyDescent="0.2">
      <c r="C3199" s="90"/>
      <c r="D3199" s="87"/>
      <c r="E3199" s="1" t="s">
        <v>22</v>
      </c>
      <c r="F3199" s="2"/>
      <c r="G3199" s="59">
        <v>17</v>
      </c>
      <c r="H3199" s="71" t="str">
        <f t="shared" si="71"/>
        <v>*</v>
      </c>
      <c r="I3199" s="11">
        <v>41.176470588234999</v>
      </c>
      <c r="J3199" s="3">
        <v>11.764705882353001</v>
      </c>
      <c r="K3199" s="3">
        <v>47.058823529412003</v>
      </c>
      <c r="L3199" s="14">
        <v>0</v>
      </c>
    </row>
    <row r="3200" spans="3:12" x14ac:dyDescent="0.2">
      <c r="C3200" s="91" t="s">
        <v>33</v>
      </c>
      <c r="D3200" s="86" t="s">
        <v>17</v>
      </c>
      <c r="E3200" s="6" t="s">
        <v>34</v>
      </c>
      <c r="F3200" s="5"/>
      <c r="G3200" s="58">
        <v>120</v>
      </c>
      <c r="H3200" s="70" t="str">
        <f t="shared" si="71"/>
        <v xml:space="preserve"> </v>
      </c>
      <c r="I3200" s="12">
        <v>85</v>
      </c>
      <c r="J3200" s="4">
        <v>3.333333333333</v>
      </c>
      <c r="K3200" s="4">
        <v>10.833333333333</v>
      </c>
      <c r="L3200" s="13">
        <v>0.83333333333299997</v>
      </c>
    </row>
    <row r="3201" spans="3:12" x14ac:dyDescent="0.2">
      <c r="C3201" s="90"/>
      <c r="D3201" s="87"/>
      <c r="E3201" s="1" t="s">
        <v>35</v>
      </c>
      <c r="F3201" s="2"/>
      <c r="G3201" s="59">
        <v>932</v>
      </c>
      <c r="H3201" s="71" t="str">
        <f t="shared" si="71"/>
        <v xml:space="preserve"> </v>
      </c>
      <c r="I3201" s="11">
        <v>87.982832618025995</v>
      </c>
      <c r="J3201" s="3">
        <v>4.5064377682399996</v>
      </c>
      <c r="K3201" s="3">
        <v>6.2231759656649999</v>
      </c>
      <c r="L3201" s="8">
        <v>1.287553648069</v>
      </c>
    </row>
    <row r="3202" spans="3:12" x14ac:dyDescent="0.2">
      <c r="C3202" s="90"/>
      <c r="D3202" s="87"/>
      <c r="E3202" s="1" t="s">
        <v>36</v>
      </c>
      <c r="F3202" s="2"/>
      <c r="G3202" s="59">
        <v>854</v>
      </c>
      <c r="H3202" s="71" t="str">
        <f t="shared" si="71"/>
        <v xml:space="preserve"> </v>
      </c>
      <c r="I3202" s="11">
        <v>83.138173302108001</v>
      </c>
      <c r="J3202" s="3">
        <v>6.440281030445</v>
      </c>
      <c r="K3202" s="3">
        <v>9.3676814988290005</v>
      </c>
      <c r="L3202" s="8">
        <v>1.0538641686179999</v>
      </c>
    </row>
    <row r="3203" spans="3:12" ht="24" x14ac:dyDescent="0.2">
      <c r="C3203" s="90"/>
      <c r="D3203" s="87"/>
      <c r="E3203" s="1" t="s">
        <v>37</v>
      </c>
      <c r="F3203" s="2"/>
      <c r="G3203" s="59">
        <v>356</v>
      </c>
      <c r="H3203" s="71" t="str">
        <f t="shared" si="71"/>
        <v xml:space="preserve"> </v>
      </c>
      <c r="I3203" s="11">
        <v>74.719101123596005</v>
      </c>
      <c r="J3203" s="3">
        <v>9.5505617977529997</v>
      </c>
      <c r="K3203" s="3">
        <v>14.606741573034</v>
      </c>
      <c r="L3203" s="8">
        <v>1.123595505618</v>
      </c>
    </row>
    <row r="3204" spans="3:12" x14ac:dyDescent="0.2">
      <c r="C3204" s="90"/>
      <c r="D3204" s="87"/>
      <c r="E3204" s="1" t="s">
        <v>38</v>
      </c>
      <c r="F3204" s="2"/>
      <c r="G3204" s="59">
        <v>157</v>
      </c>
      <c r="H3204" s="71" t="str">
        <f t="shared" si="71"/>
        <v xml:space="preserve"> </v>
      </c>
      <c r="I3204" s="11">
        <v>54.777070063693998</v>
      </c>
      <c r="J3204" s="3">
        <v>9.5541401273889992</v>
      </c>
      <c r="K3204" s="3">
        <v>31.847133757961998</v>
      </c>
      <c r="L3204" s="8">
        <v>3.8216560509550002</v>
      </c>
    </row>
    <row r="3205" spans="3:12" x14ac:dyDescent="0.2">
      <c r="C3205" s="90"/>
      <c r="D3205" s="87"/>
      <c r="E3205" s="1" t="s">
        <v>22</v>
      </c>
      <c r="F3205" s="2"/>
      <c r="G3205" s="59">
        <v>16</v>
      </c>
      <c r="H3205" s="71" t="str">
        <f t="shared" si="71"/>
        <v>*</v>
      </c>
      <c r="I3205" s="11">
        <v>50</v>
      </c>
      <c r="J3205" s="3">
        <v>12.5</v>
      </c>
      <c r="K3205" s="3">
        <v>31.25</v>
      </c>
      <c r="L3205" s="8">
        <v>6.25</v>
      </c>
    </row>
    <row r="3206" spans="3:12" x14ac:dyDescent="0.2">
      <c r="C3206" s="91" t="s">
        <v>39</v>
      </c>
      <c r="D3206" s="86" t="s">
        <v>17</v>
      </c>
      <c r="E3206" s="6" t="s">
        <v>40</v>
      </c>
      <c r="F3206" s="5"/>
      <c r="G3206" s="58">
        <v>350</v>
      </c>
      <c r="H3206" s="70" t="str">
        <f t="shared" si="71"/>
        <v xml:space="preserve"> </v>
      </c>
      <c r="I3206" s="12">
        <v>89.142857142856997</v>
      </c>
      <c r="J3206" s="4">
        <v>5.4285714285709998</v>
      </c>
      <c r="K3206" s="4">
        <v>4.2857142857139996</v>
      </c>
      <c r="L3206" s="13">
        <v>1.142857142857</v>
      </c>
    </row>
    <row r="3207" spans="3:12" ht="24" x14ac:dyDescent="0.2">
      <c r="C3207" s="90"/>
      <c r="D3207" s="87"/>
      <c r="E3207" s="1" t="s">
        <v>41</v>
      </c>
      <c r="F3207" s="2"/>
      <c r="G3207" s="59">
        <v>1147</v>
      </c>
      <c r="H3207" s="71" t="str">
        <f t="shared" si="71"/>
        <v xml:space="preserve"> </v>
      </c>
      <c r="I3207" s="11">
        <v>88.055797733217005</v>
      </c>
      <c r="J3207" s="3">
        <v>4.8823016564949997</v>
      </c>
      <c r="K3207" s="3">
        <v>5.841325196164</v>
      </c>
      <c r="L3207" s="8">
        <v>1.2205754141239999</v>
      </c>
    </row>
    <row r="3208" spans="3:12" x14ac:dyDescent="0.2">
      <c r="C3208" s="90"/>
      <c r="D3208" s="87"/>
      <c r="E3208" s="1" t="s">
        <v>42</v>
      </c>
      <c r="F3208" s="2"/>
      <c r="G3208" s="59">
        <v>816</v>
      </c>
      <c r="H3208" s="71" t="str">
        <f t="shared" si="71"/>
        <v xml:space="preserve"> </v>
      </c>
      <c r="I3208" s="11">
        <v>73.651960784313999</v>
      </c>
      <c r="J3208" s="3">
        <v>8.0882352941180002</v>
      </c>
      <c r="K3208" s="3">
        <v>17.034313725490001</v>
      </c>
      <c r="L3208" s="8">
        <v>1.225490196078</v>
      </c>
    </row>
    <row r="3209" spans="3:12" x14ac:dyDescent="0.2">
      <c r="C3209" s="90"/>
      <c r="D3209" s="87"/>
      <c r="E3209" s="1" t="s">
        <v>43</v>
      </c>
      <c r="F3209" s="2"/>
      <c r="G3209" s="59">
        <v>78</v>
      </c>
      <c r="H3209" s="71" t="str">
        <f t="shared" si="71"/>
        <v xml:space="preserve"> </v>
      </c>
      <c r="I3209" s="11">
        <v>51.282051282051</v>
      </c>
      <c r="J3209" s="3">
        <v>7.6923076923079998</v>
      </c>
      <c r="K3209" s="3">
        <v>38.461538461537998</v>
      </c>
      <c r="L3209" s="8">
        <v>2.564102564103</v>
      </c>
    </row>
    <row r="3210" spans="3:12" x14ac:dyDescent="0.2">
      <c r="C3210" s="90"/>
      <c r="D3210" s="87"/>
      <c r="E3210" s="1" t="s">
        <v>22</v>
      </c>
      <c r="F3210" s="2"/>
      <c r="G3210" s="59">
        <v>44</v>
      </c>
      <c r="H3210" s="71" t="str">
        <f t="shared" si="71"/>
        <v>*</v>
      </c>
      <c r="I3210" s="11">
        <v>65.909090909091006</v>
      </c>
      <c r="J3210" s="3">
        <v>11.363636363635999</v>
      </c>
      <c r="K3210" s="3">
        <v>15.909090909091001</v>
      </c>
      <c r="L3210" s="8">
        <v>6.8181818181820004</v>
      </c>
    </row>
    <row r="3211" spans="3:12" x14ac:dyDescent="0.2">
      <c r="C3211" s="91" t="s">
        <v>44</v>
      </c>
      <c r="D3211" s="86" t="s">
        <v>17</v>
      </c>
      <c r="E3211" s="6" t="s">
        <v>45</v>
      </c>
      <c r="F3211" s="5"/>
      <c r="G3211" s="58">
        <v>1358</v>
      </c>
      <c r="H3211" s="70" t="str">
        <f t="shared" si="71"/>
        <v xml:space="preserve"> </v>
      </c>
      <c r="I3211" s="12">
        <v>93.078055964653998</v>
      </c>
      <c r="J3211" s="4">
        <v>3.9027982326949999</v>
      </c>
      <c r="K3211" s="4">
        <v>2.2091310751100002</v>
      </c>
      <c r="L3211" s="13">
        <v>0.81001472754100001</v>
      </c>
    </row>
    <row r="3212" spans="3:12" x14ac:dyDescent="0.2">
      <c r="C3212" s="90"/>
      <c r="D3212" s="87"/>
      <c r="E3212" s="1" t="s">
        <v>46</v>
      </c>
      <c r="F3212" s="2"/>
      <c r="G3212" s="59">
        <v>735</v>
      </c>
      <c r="H3212" s="71" t="str">
        <f t="shared" si="71"/>
        <v xml:space="preserve"> </v>
      </c>
      <c r="I3212" s="11">
        <v>77.551020408162998</v>
      </c>
      <c r="J3212" s="3">
        <v>10.204081632653001</v>
      </c>
      <c r="K3212" s="3">
        <v>9.7959183673469994</v>
      </c>
      <c r="L3212" s="8">
        <v>2.4489795918369999</v>
      </c>
    </row>
    <row r="3213" spans="3:12" x14ac:dyDescent="0.2">
      <c r="C3213" s="90"/>
      <c r="D3213" s="87"/>
      <c r="E3213" s="1" t="s">
        <v>47</v>
      </c>
      <c r="F3213" s="2"/>
      <c r="G3213" s="59">
        <v>177</v>
      </c>
      <c r="H3213" s="71" t="str">
        <f t="shared" si="71"/>
        <v xml:space="preserve"> </v>
      </c>
      <c r="I3213" s="11">
        <v>61.016949152541997</v>
      </c>
      <c r="J3213" s="3">
        <v>7.9096045197739997</v>
      </c>
      <c r="K3213" s="3">
        <v>29.943502824858999</v>
      </c>
      <c r="L3213" s="8">
        <v>1.129943502825</v>
      </c>
    </row>
    <row r="3214" spans="3:12" x14ac:dyDescent="0.2">
      <c r="C3214" s="90"/>
      <c r="D3214" s="87"/>
      <c r="E3214" s="1" t="s">
        <v>48</v>
      </c>
      <c r="F3214" s="2"/>
      <c r="G3214" s="59">
        <v>128</v>
      </c>
      <c r="H3214" s="71" t="str">
        <f t="shared" si="71"/>
        <v xml:space="preserve"> </v>
      </c>
      <c r="I3214" s="11">
        <v>18.75</v>
      </c>
      <c r="J3214" s="3">
        <v>5.46875</v>
      </c>
      <c r="K3214" s="3">
        <v>74.21875</v>
      </c>
      <c r="L3214" s="8">
        <v>1.5625</v>
      </c>
    </row>
    <row r="3215" spans="3:12" x14ac:dyDescent="0.2">
      <c r="C3215" s="90"/>
      <c r="D3215" s="87"/>
      <c r="E3215" s="1" t="s">
        <v>22</v>
      </c>
      <c r="F3215" s="2"/>
      <c r="G3215" s="59">
        <v>37</v>
      </c>
      <c r="H3215" s="71" t="str">
        <f t="shared" si="71"/>
        <v>*</v>
      </c>
      <c r="I3215" s="11">
        <v>70.270270270270004</v>
      </c>
      <c r="J3215" s="3">
        <v>8.1081081081080004</v>
      </c>
      <c r="K3215" s="3">
        <v>21.621621621622001</v>
      </c>
      <c r="L3215" s="14">
        <v>0</v>
      </c>
    </row>
    <row r="3216" spans="3:12" ht="24" x14ac:dyDescent="0.2">
      <c r="C3216" s="91" t="s">
        <v>49</v>
      </c>
      <c r="D3216" s="86" t="s">
        <v>17</v>
      </c>
      <c r="E3216" s="6" t="s">
        <v>50</v>
      </c>
      <c r="F3216" s="5"/>
      <c r="G3216" s="58">
        <v>141</v>
      </c>
      <c r="H3216" s="70" t="str">
        <f t="shared" si="71"/>
        <v xml:space="preserve"> </v>
      </c>
      <c r="I3216" s="12">
        <v>93.617021276596006</v>
      </c>
      <c r="J3216" s="4">
        <v>2.1276595744679998</v>
      </c>
      <c r="K3216" s="4">
        <v>2.8368794326239999</v>
      </c>
      <c r="L3216" s="13">
        <v>1.4184397163119999</v>
      </c>
    </row>
    <row r="3217" spans="3:12" ht="36" x14ac:dyDescent="0.2">
      <c r="C3217" s="90"/>
      <c r="D3217" s="87"/>
      <c r="E3217" s="1" t="s">
        <v>51</v>
      </c>
      <c r="F3217" s="2"/>
      <c r="G3217" s="59">
        <v>349</v>
      </c>
      <c r="H3217" s="71" t="str">
        <f t="shared" si="71"/>
        <v xml:space="preserve"> </v>
      </c>
      <c r="I3217" s="11">
        <v>96.561604584527004</v>
      </c>
      <c r="J3217" s="3">
        <v>2.0057306590259998</v>
      </c>
      <c r="K3217" s="3">
        <v>1.1461318051580001</v>
      </c>
      <c r="L3217" s="8">
        <v>0.28653295128900003</v>
      </c>
    </row>
    <row r="3218" spans="3:12" ht="48" x14ac:dyDescent="0.2">
      <c r="C3218" s="90"/>
      <c r="D3218" s="87"/>
      <c r="E3218" s="1" t="s">
        <v>52</v>
      </c>
      <c r="F3218" s="2"/>
      <c r="G3218" s="59">
        <v>1860</v>
      </c>
      <c r="H3218" s="71" t="str">
        <f t="shared" si="71"/>
        <v xml:space="preserve"> </v>
      </c>
      <c r="I3218" s="11">
        <v>89.677419354839003</v>
      </c>
      <c r="J3218" s="3">
        <v>4.6774193548390004</v>
      </c>
      <c r="K3218" s="3">
        <v>4.8924731182799999</v>
      </c>
      <c r="L3218" s="8">
        <v>0.75268817204299998</v>
      </c>
    </row>
    <row r="3219" spans="3:12" ht="24" x14ac:dyDescent="0.2">
      <c r="C3219" s="90"/>
      <c r="D3219" s="87"/>
      <c r="E3219" s="1" t="s">
        <v>53</v>
      </c>
      <c r="F3219" s="2"/>
      <c r="G3219" s="59">
        <v>719</v>
      </c>
      <c r="H3219" s="71" t="str">
        <f t="shared" si="71"/>
        <v xml:space="preserve"> </v>
      </c>
      <c r="I3219" s="11">
        <v>95.827538247565997</v>
      </c>
      <c r="J3219" s="3">
        <v>2.7816411682890001</v>
      </c>
      <c r="K3219" s="3">
        <v>1.112656467316</v>
      </c>
      <c r="L3219" s="8">
        <v>0.278164116829</v>
      </c>
    </row>
    <row r="3220" spans="3:12" ht="48" x14ac:dyDescent="0.2">
      <c r="C3220" s="90"/>
      <c r="D3220" s="87"/>
      <c r="E3220" s="1" t="s">
        <v>54</v>
      </c>
      <c r="F3220" s="2"/>
      <c r="G3220" s="59">
        <v>404</v>
      </c>
      <c r="H3220" s="71" t="str">
        <f t="shared" si="71"/>
        <v xml:space="preserve"> </v>
      </c>
      <c r="I3220" s="11">
        <v>96.039603960395993</v>
      </c>
      <c r="J3220" s="3">
        <v>1.485148514851</v>
      </c>
      <c r="K3220" s="3">
        <v>2.2277227722770001</v>
      </c>
      <c r="L3220" s="8">
        <v>0.247524752475</v>
      </c>
    </row>
    <row r="3221" spans="3:12" ht="36" x14ac:dyDescent="0.2">
      <c r="C3221" s="90"/>
      <c r="D3221" s="87"/>
      <c r="E3221" s="1" t="s">
        <v>55</v>
      </c>
      <c r="F3221" s="2"/>
      <c r="G3221" s="59">
        <v>41</v>
      </c>
      <c r="H3221" s="71" t="str">
        <f t="shared" si="71"/>
        <v>*</v>
      </c>
      <c r="I3221" s="11">
        <v>95.121951219511999</v>
      </c>
      <c r="J3221" s="7">
        <v>0</v>
      </c>
      <c r="K3221" s="3">
        <v>2.4390243902440001</v>
      </c>
      <c r="L3221" s="8">
        <v>2.4390243902440001</v>
      </c>
    </row>
    <row r="3222" spans="3:12" ht="36" x14ac:dyDescent="0.2">
      <c r="C3222" s="90"/>
      <c r="D3222" s="87"/>
      <c r="E3222" s="1" t="s">
        <v>56</v>
      </c>
      <c r="F3222" s="2"/>
      <c r="G3222" s="59">
        <v>168</v>
      </c>
      <c r="H3222" s="71" t="str">
        <f t="shared" si="71"/>
        <v xml:space="preserve"> </v>
      </c>
      <c r="I3222" s="11">
        <v>94.047619047618994</v>
      </c>
      <c r="J3222" s="3">
        <v>3.5714285714290002</v>
      </c>
      <c r="K3222" s="3">
        <v>1.190476190476</v>
      </c>
      <c r="L3222" s="8">
        <v>1.190476190476</v>
      </c>
    </row>
    <row r="3223" spans="3:12" ht="36" x14ac:dyDescent="0.2">
      <c r="C3223" s="90"/>
      <c r="D3223" s="87"/>
      <c r="E3223" s="1" t="s">
        <v>57</v>
      </c>
      <c r="F3223" s="2"/>
      <c r="G3223" s="59">
        <v>146</v>
      </c>
      <c r="H3223" s="71" t="str">
        <f t="shared" si="71"/>
        <v xml:space="preserve"> </v>
      </c>
      <c r="I3223" s="11">
        <v>97.945205479452</v>
      </c>
      <c r="J3223" s="3">
        <v>0.68493150684899995</v>
      </c>
      <c r="K3223" s="3">
        <v>0.68493150684899995</v>
      </c>
      <c r="L3223" s="8">
        <v>0.68493150684899995</v>
      </c>
    </row>
    <row r="3224" spans="3:12" x14ac:dyDescent="0.2">
      <c r="C3224" s="90"/>
      <c r="D3224" s="87"/>
      <c r="E3224" s="1" t="s">
        <v>58</v>
      </c>
      <c r="F3224" s="2"/>
      <c r="G3224" s="59">
        <v>364</v>
      </c>
      <c r="H3224" s="71" t="str">
        <f t="shared" si="71"/>
        <v xml:space="preserve"> </v>
      </c>
      <c r="I3224" s="11">
        <v>47.802197802198002</v>
      </c>
      <c r="J3224" s="3">
        <v>10.989010989011</v>
      </c>
      <c r="K3224" s="3">
        <v>37.637362637362997</v>
      </c>
      <c r="L3224" s="8">
        <v>3.5714285714290002</v>
      </c>
    </row>
    <row r="3225" spans="3:12" x14ac:dyDescent="0.2">
      <c r="C3225" s="90"/>
      <c r="D3225" s="87"/>
      <c r="E3225" s="1" t="s">
        <v>22</v>
      </c>
      <c r="F3225" s="2"/>
      <c r="G3225" s="59">
        <v>134</v>
      </c>
      <c r="H3225" s="71" t="str">
        <f t="shared" si="71"/>
        <v xml:space="preserve"> </v>
      </c>
      <c r="I3225" s="11">
        <v>61.940298507462998</v>
      </c>
      <c r="J3225" s="3">
        <v>13.432835820896001</v>
      </c>
      <c r="K3225" s="3">
        <v>20.895522388060002</v>
      </c>
      <c r="L3225" s="8">
        <v>3.731343283582</v>
      </c>
    </row>
    <row r="3226" spans="3:12" ht="24" x14ac:dyDescent="0.2">
      <c r="C3226" s="90"/>
      <c r="D3226" s="87"/>
      <c r="E3226" s="1" t="s">
        <v>59</v>
      </c>
      <c r="F3226" s="2"/>
      <c r="G3226" s="59">
        <v>1920</v>
      </c>
      <c r="H3226" s="71" t="str">
        <f t="shared" si="71"/>
        <v xml:space="preserve"> </v>
      </c>
      <c r="I3226" s="11">
        <v>89.583333333333002</v>
      </c>
      <c r="J3226" s="3">
        <v>4.84375</v>
      </c>
      <c r="K3226" s="3">
        <v>4.791666666667</v>
      </c>
      <c r="L3226" s="8">
        <v>0.78125</v>
      </c>
    </row>
    <row r="3227" spans="3:12" ht="24" x14ac:dyDescent="0.2">
      <c r="C3227" s="90"/>
      <c r="D3227" s="87"/>
      <c r="E3227" s="1" t="s">
        <v>60</v>
      </c>
      <c r="F3227" s="2"/>
      <c r="G3227" s="59">
        <v>479</v>
      </c>
      <c r="H3227" s="71" t="str">
        <f t="shared" si="71"/>
        <v xml:space="preserve"> </v>
      </c>
      <c r="I3227" s="11">
        <v>95.407098121085994</v>
      </c>
      <c r="J3227" s="3">
        <v>2.2964509394569999</v>
      </c>
      <c r="K3227" s="3">
        <v>1.87891440501</v>
      </c>
      <c r="L3227" s="8">
        <v>0.41753653444700001</v>
      </c>
    </row>
    <row r="3228" spans="3:12" ht="24" x14ac:dyDescent="0.2">
      <c r="C3228" s="91" t="s">
        <v>61</v>
      </c>
      <c r="D3228" s="86" t="s">
        <v>17</v>
      </c>
      <c r="E3228" s="6" t="s">
        <v>62</v>
      </c>
      <c r="F3228" s="5"/>
      <c r="G3228" s="58">
        <v>354</v>
      </c>
      <c r="H3228" s="70" t="str">
        <f t="shared" si="71"/>
        <v xml:space="preserve"> </v>
      </c>
      <c r="I3228" s="12">
        <v>92.372881355931995</v>
      </c>
      <c r="J3228" s="4">
        <v>2.8248587570620001</v>
      </c>
      <c r="K3228" s="4">
        <v>4.2372881355930003</v>
      </c>
      <c r="L3228" s="13">
        <v>0.56497175141199996</v>
      </c>
    </row>
    <row r="3229" spans="3:12" ht="24" x14ac:dyDescent="0.2">
      <c r="C3229" s="90"/>
      <c r="D3229" s="87"/>
      <c r="E3229" s="1" t="s">
        <v>63</v>
      </c>
      <c r="F3229" s="2"/>
      <c r="G3229" s="59">
        <v>645</v>
      </c>
      <c r="H3229" s="71" t="str">
        <f t="shared" si="71"/>
        <v xml:space="preserve"> </v>
      </c>
      <c r="I3229" s="11">
        <v>91.782945736434002</v>
      </c>
      <c r="J3229" s="3">
        <v>4.3410852713179997</v>
      </c>
      <c r="K3229" s="3">
        <v>2.6356589147289999</v>
      </c>
      <c r="L3229" s="8">
        <v>1.2403100775189999</v>
      </c>
    </row>
    <row r="3230" spans="3:12" ht="36" x14ac:dyDescent="0.2">
      <c r="C3230" s="90"/>
      <c r="D3230" s="87"/>
      <c r="E3230" s="1" t="s">
        <v>64</v>
      </c>
      <c r="F3230" s="2"/>
      <c r="G3230" s="59">
        <v>166</v>
      </c>
      <c r="H3230" s="71" t="str">
        <f t="shared" si="71"/>
        <v xml:space="preserve"> </v>
      </c>
      <c r="I3230" s="11">
        <v>89.759036144578005</v>
      </c>
      <c r="J3230" s="3">
        <v>4.2168674698800004</v>
      </c>
      <c r="K3230" s="3">
        <v>3.6144578313250002</v>
      </c>
      <c r="L3230" s="8">
        <v>2.409638554217</v>
      </c>
    </row>
    <row r="3231" spans="3:12" ht="36" x14ac:dyDescent="0.2">
      <c r="C3231" s="90"/>
      <c r="D3231" s="87"/>
      <c r="E3231" s="1" t="s">
        <v>65</v>
      </c>
      <c r="F3231" s="2"/>
      <c r="G3231" s="59">
        <v>110</v>
      </c>
      <c r="H3231" s="71" t="str">
        <f t="shared" si="71"/>
        <v xml:space="preserve"> </v>
      </c>
      <c r="I3231" s="11">
        <v>89.090909090908994</v>
      </c>
      <c r="J3231" s="3">
        <v>6.363636363636</v>
      </c>
      <c r="K3231" s="3">
        <v>2.7272727272730002</v>
      </c>
      <c r="L3231" s="8">
        <v>1.818181818182</v>
      </c>
    </row>
    <row r="3232" spans="3:12" ht="36" x14ac:dyDescent="0.2">
      <c r="C3232" s="90"/>
      <c r="D3232" s="87"/>
      <c r="E3232" s="1" t="s">
        <v>66</v>
      </c>
      <c r="F3232" s="2"/>
      <c r="G3232" s="59">
        <v>239</v>
      </c>
      <c r="H3232" s="71" t="str">
        <f t="shared" si="71"/>
        <v xml:space="preserve"> </v>
      </c>
      <c r="I3232" s="11">
        <v>96.234309623431002</v>
      </c>
      <c r="J3232" s="3">
        <v>2.5104602510460001</v>
      </c>
      <c r="K3232" s="3">
        <v>0.418410041841</v>
      </c>
      <c r="L3232" s="8">
        <v>0.836820083682</v>
      </c>
    </row>
    <row r="3233" spans="3:12" ht="24" x14ac:dyDescent="0.2">
      <c r="C3233" s="90"/>
      <c r="D3233" s="87"/>
      <c r="E3233" s="1" t="s">
        <v>67</v>
      </c>
      <c r="F3233" s="2"/>
      <c r="G3233" s="59">
        <v>143</v>
      </c>
      <c r="H3233" s="71" t="str">
        <f t="shared" si="71"/>
        <v xml:space="preserve"> </v>
      </c>
      <c r="I3233" s="11">
        <v>95.104895104894993</v>
      </c>
      <c r="J3233" s="3">
        <v>1.398601398601</v>
      </c>
      <c r="K3233" s="3">
        <v>2.0979020979020002</v>
      </c>
      <c r="L3233" s="8">
        <v>1.398601398601</v>
      </c>
    </row>
    <row r="3234" spans="3:12" ht="24" x14ac:dyDescent="0.2">
      <c r="C3234" s="90"/>
      <c r="D3234" s="87"/>
      <c r="E3234" s="1" t="s">
        <v>68</v>
      </c>
      <c r="F3234" s="2"/>
      <c r="G3234" s="59">
        <v>56</v>
      </c>
      <c r="H3234" s="71" t="str">
        <f t="shared" si="71"/>
        <v xml:space="preserve"> </v>
      </c>
      <c r="I3234" s="11">
        <v>80.357142857143003</v>
      </c>
      <c r="J3234" s="3">
        <v>7.1428571428570002</v>
      </c>
      <c r="K3234" s="3">
        <v>10.714285714286</v>
      </c>
      <c r="L3234" s="8">
        <v>1.785714285714</v>
      </c>
    </row>
    <row r="3235" spans="3:12" ht="24" x14ac:dyDescent="0.2">
      <c r="C3235" s="90"/>
      <c r="D3235" s="87"/>
      <c r="E3235" s="1" t="s">
        <v>69</v>
      </c>
      <c r="F3235" s="2"/>
      <c r="G3235" s="59">
        <v>51</v>
      </c>
      <c r="H3235" s="71" t="str">
        <f t="shared" si="71"/>
        <v xml:space="preserve"> </v>
      </c>
      <c r="I3235" s="11">
        <v>92.156862745097996</v>
      </c>
      <c r="J3235" s="3">
        <v>1.9607843137250001</v>
      </c>
      <c r="K3235" s="3">
        <v>1.9607843137250001</v>
      </c>
      <c r="L3235" s="8">
        <v>3.9215686274510002</v>
      </c>
    </row>
    <row r="3236" spans="3:12" ht="24" x14ac:dyDescent="0.2">
      <c r="C3236" s="90"/>
      <c r="D3236" s="87"/>
      <c r="E3236" s="1" t="s">
        <v>70</v>
      </c>
      <c r="F3236" s="2"/>
      <c r="G3236" s="59">
        <v>312</v>
      </c>
      <c r="H3236" s="71" t="str">
        <f t="shared" si="71"/>
        <v xml:space="preserve"> </v>
      </c>
      <c r="I3236" s="11">
        <v>92.628205128204996</v>
      </c>
      <c r="J3236" s="3">
        <v>4.4871794871789996</v>
      </c>
      <c r="K3236" s="3">
        <v>1.6025641025640001</v>
      </c>
      <c r="L3236" s="8">
        <v>1.2820512820509999</v>
      </c>
    </row>
    <row r="3237" spans="3:12" x14ac:dyDescent="0.2">
      <c r="C3237" s="90"/>
      <c r="D3237" s="87"/>
      <c r="E3237" s="1" t="s">
        <v>32</v>
      </c>
      <c r="F3237" s="2"/>
      <c r="G3237" s="59">
        <v>51</v>
      </c>
      <c r="H3237" s="71" t="str">
        <f t="shared" si="71"/>
        <v xml:space="preserve"> </v>
      </c>
      <c r="I3237" s="11">
        <v>74.509803921569002</v>
      </c>
      <c r="J3237" s="3">
        <v>3.9215686274510002</v>
      </c>
      <c r="K3237" s="3">
        <v>19.607843137254999</v>
      </c>
      <c r="L3237" s="8">
        <v>1.9607843137250001</v>
      </c>
    </row>
    <row r="3238" spans="3:12" ht="24" x14ac:dyDescent="0.2">
      <c r="C3238" s="90"/>
      <c r="D3238" s="87"/>
      <c r="E3238" s="1" t="s">
        <v>71</v>
      </c>
      <c r="F3238" s="2"/>
      <c r="G3238" s="59">
        <v>1237</v>
      </c>
      <c r="H3238" s="71" t="str">
        <f t="shared" si="71"/>
        <v xml:space="preserve"> </v>
      </c>
      <c r="I3238" s="11">
        <v>90.137429264348995</v>
      </c>
      <c r="J3238" s="3">
        <v>4.5270816491510004</v>
      </c>
      <c r="K3238" s="3">
        <v>4.2845594179470003</v>
      </c>
      <c r="L3238" s="8">
        <v>1.0509296685530001</v>
      </c>
    </row>
    <row r="3239" spans="3:12" ht="24" x14ac:dyDescent="0.2">
      <c r="C3239" s="90"/>
      <c r="D3239" s="87"/>
      <c r="E3239" s="1" t="s">
        <v>72</v>
      </c>
      <c r="F3239" s="2"/>
      <c r="G3239" s="59">
        <v>1015</v>
      </c>
      <c r="H3239" s="71" t="str">
        <f t="shared" si="71"/>
        <v xml:space="preserve"> </v>
      </c>
      <c r="I3239" s="11">
        <v>74.581280788176997</v>
      </c>
      <c r="J3239" s="3">
        <v>8.0788177339900002</v>
      </c>
      <c r="K3239" s="3">
        <v>16.354679802955999</v>
      </c>
      <c r="L3239" s="8">
        <v>0.98522167487699996</v>
      </c>
    </row>
    <row r="3240" spans="3:12" x14ac:dyDescent="0.2">
      <c r="C3240" s="90"/>
      <c r="D3240" s="87"/>
      <c r="E3240" s="1" t="s">
        <v>22</v>
      </c>
      <c r="F3240" s="2"/>
      <c r="G3240" s="59">
        <v>183</v>
      </c>
      <c r="H3240" s="71" t="str">
        <f t="shared" si="71"/>
        <v xml:space="preserve"> </v>
      </c>
      <c r="I3240" s="11">
        <v>65.573770491803003</v>
      </c>
      <c r="J3240" s="3">
        <v>7.6502732240439997</v>
      </c>
      <c r="K3240" s="3">
        <v>21.311475409836</v>
      </c>
      <c r="L3240" s="8">
        <v>5.4644808743170001</v>
      </c>
    </row>
    <row r="3241" spans="3:12" x14ac:dyDescent="0.2">
      <c r="C3241" s="91" t="s">
        <v>73</v>
      </c>
      <c r="D3241" s="86" t="s">
        <v>17</v>
      </c>
      <c r="E3241" s="6" t="s">
        <v>74</v>
      </c>
      <c r="F3241" s="5"/>
      <c r="G3241" s="58">
        <v>247</v>
      </c>
      <c r="H3241" s="70" t="str">
        <f t="shared" si="71"/>
        <v xml:space="preserve"> </v>
      </c>
      <c r="I3241" s="12">
        <v>80.971659919027999</v>
      </c>
      <c r="J3241" s="4">
        <v>10.121457489879001</v>
      </c>
      <c r="K3241" s="4">
        <v>6.4777327935219997</v>
      </c>
      <c r="L3241" s="13">
        <v>2.4291497975710001</v>
      </c>
    </row>
    <row r="3242" spans="3:12" x14ac:dyDescent="0.2">
      <c r="C3242" s="90"/>
      <c r="D3242" s="87"/>
      <c r="E3242" s="1" t="s">
        <v>75</v>
      </c>
      <c r="F3242" s="2"/>
      <c r="G3242" s="59">
        <v>531</v>
      </c>
      <c r="H3242" s="71" t="str">
        <f t="shared" si="71"/>
        <v xml:space="preserve"> </v>
      </c>
      <c r="I3242" s="11">
        <v>92.278719397363005</v>
      </c>
      <c r="J3242" s="3">
        <v>4.3314500941620002</v>
      </c>
      <c r="K3242" s="3">
        <v>2.6365348399249999</v>
      </c>
      <c r="L3242" s="8">
        <v>0.75329566854999996</v>
      </c>
    </row>
    <row r="3243" spans="3:12" x14ac:dyDescent="0.2">
      <c r="C3243" s="90"/>
      <c r="D3243" s="87"/>
      <c r="E3243" s="1" t="s">
        <v>76</v>
      </c>
      <c r="F3243" s="2"/>
      <c r="G3243" s="59">
        <v>58</v>
      </c>
      <c r="H3243" s="71" t="str">
        <f t="shared" si="71"/>
        <v xml:space="preserve"> </v>
      </c>
      <c r="I3243" s="11">
        <v>91.379310344827999</v>
      </c>
      <c r="J3243" s="3">
        <v>6.8965517241379999</v>
      </c>
      <c r="K3243" s="7">
        <v>0</v>
      </c>
      <c r="L3243" s="8">
        <v>1.7241379310339999</v>
      </c>
    </row>
    <row r="3244" spans="3:12" x14ac:dyDescent="0.2">
      <c r="C3244" s="90"/>
      <c r="D3244" s="87"/>
      <c r="E3244" s="1" t="s">
        <v>77</v>
      </c>
      <c r="F3244" s="2"/>
      <c r="G3244" s="59">
        <v>400</v>
      </c>
      <c r="H3244" s="71" t="str">
        <f t="shared" si="71"/>
        <v xml:space="preserve"> </v>
      </c>
      <c r="I3244" s="11">
        <v>92</v>
      </c>
      <c r="J3244" s="3">
        <v>2.5</v>
      </c>
      <c r="K3244" s="3">
        <v>4.5</v>
      </c>
      <c r="L3244" s="8">
        <v>1</v>
      </c>
    </row>
    <row r="3245" spans="3:12" ht="24" x14ac:dyDescent="0.2">
      <c r="C3245" s="90"/>
      <c r="D3245" s="87"/>
      <c r="E3245" s="1" t="s">
        <v>78</v>
      </c>
      <c r="F3245" s="2"/>
      <c r="G3245" s="59">
        <v>422</v>
      </c>
      <c r="H3245" s="71" t="str">
        <f t="shared" si="71"/>
        <v xml:space="preserve"> </v>
      </c>
      <c r="I3245" s="11">
        <v>93.127962085307999</v>
      </c>
      <c r="J3245" s="3">
        <v>3.554502369668</v>
      </c>
      <c r="K3245" s="3">
        <v>2.6066350710899999</v>
      </c>
      <c r="L3245" s="8">
        <v>0.71090047393400002</v>
      </c>
    </row>
    <row r="3246" spans="3:12" ht="24" x14ac:dyDescent="0.2">
      <c r="C3246" s="90"/>
      <c r="D3246" s="87"/>
      <c r="E3246" s="1" t="s">
        <v>79</v>
      </c>
      <c r="F3246" s="2"/>
      <c r="G3246" s="59">
        <v>102</v>
      </c>
      <c r="H3246" s="71" t="str">
        <f t="shared" si="71"/>
        <v xml:space="preserve"> </v>
      </c>
      <c r="I3246" s="11">
        <v>92.156862745097996</v>
      </c>
      <c r="J3246" s="3">
        <v>1.9607843137250001</v>
      </c>
      <c r="K3246" s="3">
        <v>3.9215686274510002</v>
      </c>
      <c r="L3246" s="8">
        <v>1.9607843137250001</v>
      </c>
    </row>
    <row r="3247" spans="3:12" ht="24" x14ac:dyDescent="0.2">
      <c r="C3247" s="90"/>
      <c r="D3247" s="87"/>
      <c r="E3247" s="1" t="s">
        <v>80</v>
      </c>
      <c r="F3247" s="2"/>
      <c r="G3247" s="59">
        <v>44</v>
      </c>
      <c r="H3247" s="71" t="str">
        <f t="shared" si="71"/>
        <v>*</v>
      </c>
      <c r="I3247" s="11">
        <v>95.454545454544999</v>
      </c>
      <c r="J3247" s="7">
        <v>0</v>
      </c>
      <c r="K3247" s="3">
        <v>2.2727272727269998</v>
      </c>
      <c r="L3247" s="8">
        <v>2.2727272727269998</v>
      </c>
    </row>
    <row r="3248" spans="3:12" ht="24" x14ac:dyDescent="0.2">
      <c r="C3248" s="90"/>
      <c r="D3248" s="87"/>
      <c r="E3248" s="1" t="s">
        <v>81</v>
      </c>
      <c r="F3248" s="2"/>
      <c r="G3248" s="59">
        <v>99</v>
      </c>
      <c r="H3248" s="71" t="str">
        <f t="shared" ref="H3248:H3311" si="72">IF(G3248&lt;49,"*"," ")</f>
        <v xml:space="preserve"> </v>
      </c>
      <c r="I3248" s="11">
        <v>83.838383838384004</v>
      </c>
      <c r="J3248" s="3">
        <v>11.111111111111001</v>
      </c>
      <c r="K3248" s="3">
        <v>4.0404040404039998</v>
      </c>
      <c r="L3248" s="8">
        <v>1.010101010101</v>
      </c>
    </row>
    <row r="3249" spans="3:12" ht="24" x14ac:dyDescent="0.2">
      <c r="C3249" s="90"/>
      <c r="D3249" s="87"/>
      <c r="E3249" s="1" t="s">
        <v>82</v>
      </c>
      <c r="F3249" s="2"/>
      <c r="G3249" s="59">
        <v>128</v>
      </c>
      <c r="H3249" s="71" t="str">
        <f t="shared" si="72"/>
        <v xml:space="preserve"> </v>
      </c>
      <c r="I3249" s="11">
        <v>96.09375</v>
      </c>
      <c r="J3249" s="3">
        <v>1.5625</v>
      </c>
      <c r="K3249" s="7">
        <v>0</v>
      </c>
      <c r="L3249" s="8">
        <v>2.34375</v>
      </c>
    </row>
    <row r="3250" spans="3:12" x14ac:dyDescent="0.2">
      <c r="C3250" s="90"/>
      <c r="D3250" s="87"/>
      <c r="E3250" s="1" t="s">
        <v>83</v>
      </c>
      <c r="F3250" s="2"/>
      <c r="G3250" s="59">
        <v>47</v>
      </c>
      <c r="H3250" s="71" t="str">
        <f t="shared" si="72"/>
        <v>*</v>
      </c>
      <c r="I3250" s="11">
        <v>95.744680851064004</v>
      </c>
      <c r="J3250" s="7">
        <v>0</v>
      </c>
      <c r="K3250" s="3">
        <v>2.1276595744679998</v>
      </c>
      <c r="L3250" s="8">
        <v>2.1276595744679998</v>
      </c>
    </row>
    <row r="3251" spans="3:12" ht="24" x14ac:dyDescent="0.2">
      <c r="C3251" s="90"/>
      <c r="D3251" s="87"/>
      <c r="E3251" s="1" t="s">
        <v>84</v>
      </c>
      <c r="F3251" s="2"/>
      <c r="G3251" s="59">
        <v>151</v>
      </c>
      <c r="H3251" s="71" t="str">
        <f t="shared" si="72"/>
        <v xml:space="preserve"> </v>
      </c>
      <c r="I3251" s="11">
        <v>95.364238410596002</v>
      </c>
      <c r="J3251" s="3">
        <v>2.6490066225170001</v>
      </c>
      <c r="K3251" s="3">
        <v>0.66225165562900001</v>
      </c>
      <c r="L3251" s="8">
        <v>1.324503311258</v>
      </c>
    </row>
    <row r="3252" spans="3:12" ht="24" x14ac:dyDescent="0.2">
      <c r="C3252" s="90"/>
      <c r="D3252" s="87"/>
      <c r="E3252" s="1" t="s">
        <v>85</v>
      </c>
      <c r="F3252" s="2"/>
      <c r="G3252" s="59">
        <v>60</v>
      </c>
      <c r="H3252" s="71" t="str">
        <f t="shared" si="72"/>
        <v xml:space="preserve"> </v>
      </c>
      <c r="I3252" s="11">
        <v>95</v>
      </c>
      <c r="J3252" s="3">
        <v>3.333333333333</v>
      </c>
      <c r="K3252" s="7">
        <v>0</v>
      </c>
      <c r="L3252" s="8">
        <v>1.666666666667</v>
      </c>
    </row>
    <row r="3253" spans="3:12" x14ac:dyDescent="0.2">
      <c r="C3253" s="90"/>
      <c r="D3253" s="87"/>
      <c r="E3253" s="1" t="s">
        <v>32</v>
      </c>
      <c r="F3253" s="2"/>
      <c r="G3253" s="59">
        <v>49</v>
      </c>
      <c r="H3253" s="71" t="s">
        <v>674</v>
      </c>
      <c r="I3253" s="11">
        <v>81.632653061224005</v>
      </c>
      <c r="J3253" s="3">
        <v>2.040816326531</v>
      </c>
      <c r="K3253" s="3">
        <v>14.285714285714</v>
      </c>
      <c r="L3253" s="8">
        <v>2.040816326531</v>
      </c>
    </row>
    <row r="3254" spans="3:12" ht="24" x14ac:dyDescent="0.2">
      <c r="C3254" s="90"/>
      <c r="D3254" s="87"/>
      <c r="E3254" s="1" t="s">
        <v>86</v>
      </c>
      <c r="F3254" s="2"/>
      <c r="G3254" s="59">
        <v>1336</v>
      </c>
      <c r="H3254" s="71" t="str">
        <f t="shared" si="72"/>
        <v xml:space="preserve"> </v>
      </c>
      <c r="I3254" s="11">
        <v>89.895209580837999</v>
      </c>
      <c r="J3254" s="3">
        <v>4.8652694610780003</v>
      </c>
      <c r="K3254" s="3">
        <v>4.341317365269</v>
      </c>
      <c r="L3254" s="8">
        <v>0.89820359281399997</v>
      </c>
    </row>
    <row r="3255" spans="3:12" ht="24" x14ac:dyDescent="0.2">
      <c r="C3255" s="90"/>
      <c r="D3255" s="87"/>
      <c r="E3255" s="1" t="s">
        <v>87</v>
      </c>
      <c r="F3255" s="2"/>
      <c r="G3255" s="59">
        <v>311</v>
      </c>
      <c r="H3255" s="71" t="str">
        <f t="shared" si="72"/>
        <v xml:space="preserve"> </v>
      </c>
      <c r="I3255" s="11">
        <v>88.102893890675006</v>
      </c>
      <c r="J3255" s="3">
        <v>6.4308681672030001</v>
      </c>
      <c r="K3255" s="3">
        <v>5.1446945337620003</v>
      </c>
      <c r="L3255" s="8">
        <v>0.32154340836</v>
      </c>
    </row>
    <row r="3256" spans="3:12" ht="24" x14ac:dyDescent="0.2">
      <c r="C3256" s="90"/>
      <c r="D3256" s="87"/>
      <c r="E3256" s="1" t="s">
        <v>88</v>
      </c>
      <c r="F3256" s="2"/>
      <c r="G3256" s="59">
        <v>620</v>
      </c>
      <c r="H3256" s="71" t="str">
        <f t="shared" si="72"/>
        <v xml:space="preserve"> </v>
      </c>
      <c r="I3256" s="11">
        <v>67.580645161289993</v>
      </c>
      <c r="J3256" s="3">
        <v>8.2258064516129998</v>
      </c>
      <c r="K3256" s="3">
        <v>22.580645161290001</v>
      </c>
      <c r="L3256" s="8">
        <v>1.6129032258060001</v>
      </c>
    </row>
    <row r="3257" spans="3:12" x14ac:dyDescent="0.2">
      <c r="C3257" s="90"/>
      <c r="D3257" s="87"/>
      <c r="E3257" s="1" t="s">
        <v>22</v>
      </c>
      <c r="F3257" s="2"/>
      <c r="G3257" s="59">
        <v>168</v>
      </c>
      <c r="H3257" s="71" t="str">
        <f t="shared" si="72"/>
        <v xml:space="preserve"> </v>
      </c>
      <c r="I3257" s="11">
        <v>58.333333333333002</v>
      </c>
      <c r="J3257" s="3">
        <v>9.5238095238099998</v>
      </c>
      <c r="K3257" s="3">
        <v>26.190476190476002</v>
      </c>
      <c r="L3257" s="8">
        <v>5.9523809523809996</v>
      </c>
    </row>
    <row r="3258" spans="3:12" ht="24" x14ac:dyDescent="0.2">
      <c r="C3258" s="91" t="s">
        <v>89</v>
      </c>
      <c r="D3258" s="86" t="s">
        <v>17</v>
      </c>
      <c r="E3258" s="6" t="s">
        <v>90</v>
      </c>
      <c r="F3258" s="5"/>
      <c r="G3258" s="58">
        <v>166</v>
      </c>
      <c r="H3258" s="70" t="str">
        <f t="shared" si="72"/>
        <v xml:space="preserve"> </v>
      </c>
      <c r="I3258" s="12">
        <v>92.771084337348995</v>
      </c>
      <c r="J3258" s="4">
        <v>1.8072289156629999</v>
      </c>
      <c r="K3258" s="4">
        <v>3.0120481927710001</v>
      </c>
      <c r="L3258" s="13">
        <v>2.409638554217</v>
      </c>
    </row>
    <row r="3259" spans="3:12" ht="48" x14ac:dyDescent="0.2">
      <c r="C3259" s="90"/>
      <c r="D3259" s="87"/>
      <c r="E3259" s="1" t="s">
        <v>91</v>
      </c>
      <c r="F3259" s="2"/>
      <c r="G3259" s="59">
        <v>97</v>
      </c>
      <c r="H3259" s="71" t="str">
        <f t="shared" si="72"/>
        <v xml:space="preserve"> </v>
      </c>
      <c r="I3259" s="11">
        <v>88.659793814433002</v>
      </c>
      <c r="J3259" s="3">
        <v>4.1237113402060004</v>
      </c>
      <c r="K3259" s="3">
        <v>3.0927835051549999</v>
      </c>
      <c r="L3259" s="8">
        <v>4.1237113402060004</v>
      </c>
    </row>
    <row r="3260" spans="3:12" ht="36" x14ac:dyDescent="0.2">
      <c r="C3260" s="90"/>
      <c r="D3260" s="87"/>
      <c r="E3260" s="1" t="s">
        <v>92</v>
      </c>
      <c r="F3260" s="2"/>
      <c r="G3260" s="59">
        <v>88</v>
      </c>
      <c r="H3260" s="71" t="str">
        <f t="shared" si="72"/>
        <v xml:space="preserve"> </v>
      </c>
      <c r="I3260" s="11">
        <v>95.454545454544999</v>
      </c>
      <c r="J3260" s="3">
        <v>2.2727272727269998</v>
      </c>
      <c r="K3260" s="7">
        <v>0</v>
      </c>
      <c r="L3260" s="8">
        <v>2.2727272727269998</v>
      </c>
    </row>
    <row r="3261" spans="3:12" ht="48" x14ac:dyDescent="0.2">
      <c r="C3261" s="90"/>
      <c r="D3261" s="87"/>
      <c r="E3261" s="1" t="s">
        <v>93</v>
      </c>
      <c r="F3261" s="2"/>
      <c r="G3261" s="59">
        <v>157</v>
      </c>
      <c r="H3261" s="71" t="str">
        <f t="shared" si="72"/>
        <v xml:space="preserve"> </v>
      </c>
      <c r="I3261" s="11">
        <v>85.987261146497005</v>
      </c>
      <c r="J3261" s="3">
        <v>5.0955414012739997</v>
      </c>
      <c r="K3261" s="3">
        <v>7.0063694267520003</v>
      </c>
      <c r="L3261" s="8">
        <v>1.9108280254779999</v>
      </c>
    </row>
    <row r="3262" spans="3:12" x14ac:dyDescent="0.2">
      <c r="C3262" s="90"/>
      <c r="D3262" s="87"/>
      <c r="E3262" s="1" t="s">
        <v>94</v>
      </c>
      <c r="F3262" s="2"/>
      <c r="G3262" s="59">
        <v>9</v>
      </c>
      <c r="H3262" s="71" t="str">
        <f t="shared" si="72"/>
        <v>*</v>
      </c>
      <c r="I3262" s="11">
        <v>88.888888888888999</v>
      </c>
      <c r="J3262" s="7">
        <v>0</v>
      </c>
      <c r="K3262" s="7">
        <v>0</v>
      </c>
      <c r="L3262" s="8">
        <v>11.111111111111001</v>
      </c>
    </row>
    <row r="3263" spans="3:12" x14ac:dyDescent="0.2">
      <c r="C3263" s="90"/>
      <c r="D3263" s="87"/>
      <c r="E3263" s="1" t="s">
        <v>95</v>
      </c>
      <c r="F3263" s="2"/>
      <c r="G3263" s="59">
        <v>5</v>
      </c>
      <c r="H3263" s="71" t="str">
        <f t="shared" si="72"/>
        <v>*</v>
      </c>
      <c r="I3263" s="11">
        <v>80</v>
      </c>
      <c r="J3263" s="7">
        <v>0</v>
      </c>
      <c r="K3263" s="7">
        <v>0</v>
      </c>
      <c r="L3263" s="8">
        <v>20</v>
      </c>
    </row>
    <row r="3264" spans="3:12" x14ac:dyDescent="0.2">
      <c r="C3264" s="90"/>
      <c r="D3264" s="87"/>
      <c r="E3264" s="1" t="s">
        <v>32</v>
      </c>
      <c r="F3264" s="2"/>
      <c r="G3264" s="59">
        <v>41</v>
      </c>
      <c r="H3264" s="71" t="str">
        <f t="shared" si="72"/>
        <v>*</v>
      </c>
      <c r="I3264" s="11">
        <v>82.926829268293005</v>
      </c>
      <c r="J3264" s="3">
        <v>4.8780487804880002</v>
      </c>
      <c r="K3264" s="3">
        <v>9.7560975609760003</v>
      </c>
      <c r="L3264" s="8">
        <v>2.4390243902440001</v>
      </c>
    </row>
    <row r="3265" spans="3:12" ht="24" x14ac:dyDescent="0.2">
      <c r="C3265" s="90"/>
      <c r="D3265" s="87"/>
      <c r="E3265" s="1" t="s">
        <v>96</v>
      </c>
      <c r="F3265" s="2"/>
      <c r="G3265" s="59">
        <v>455</v>
      </c>
      <c r="H3265" s="71" t="str">
        <f t="shared" si="72"/>
        <v xml:space="preserve"> </v>
      </c>
      <c r="I3265" s="11">
        <v>89.450549450549005</v>
      </c>
      <c r="J3265" s="3">
        <v>4.1758241758240002</v>
      </c>
      <c r="K3265" s="3">
        <v>4.6153846153850004</v>
      </c>
      <c r="L3265" s="8">
        <v>1.758241758242</v>
      </c>
    </row>
    <row r="3266" spans="3:12" ht="24" x14ac:dyDescent="0.2">
      <c r="C3266" s="90"/>
      <c r="D3266" s="87"/>
      <c r="E3266" s="1" t="s">
        <v>87</v>
      </c>
      <c r="F3266" s="2"/>
      <c r="G3266" s="59">
        <v>623</v>
      </c>
      <c r="H3266" s="71" t="str">
        <f t="shared" si="72"/>
        <v xml:space="preserve"> </v>
      </c>
      <c r="I3266" s="11">
        <v>88.924558587480007</v>
      </c>
      <c r="J3266" s="3">
        <v>5.61797752809</v>
      </c>
      <c r="K3266" s="3">
        <v>4.8154093097909998</v>
      </c>
      <c r="L3266" s="8">
        <v>0.64205457463899995</v>
      </c>
    </row>
    <row r="3267" spans="3:12" ht="24" x14ac:dyDescent="0.2">
      <c r="C3267" s="90"/>
      <c r="D3267" s="87"/>
      <c r="E3267" s="1" t="s">
        <v>88</v>
      </c>
      <c r="F3267" s="2"/>
      <c r="G3267" s="59">
        <v>1112</v>
      </c>
      <c r="H3267" s="71" t="str">
        <f t="shared" si="72"/>
        <v xml:space="preserve"> </v>
      </c>
      <c r="I3267" s="11">
        <v>76.438848920862995</v>
      </c>
      <c r="J3267" s="3">
        <v>7.1942446043170003</v>
      </c>
      <c r="K3267" s="3">
        <v>15.377697841727</v>
      </c>
      <c r="L3267" s="8">
        <v>0.98920863309399998</v>
      </c>
    </row>
    <row r="3268" spans="3:12" x14ac:dyDescent="0.2">
      <c r="C3268" s="90"/>
      <c r="D3268" s="87"/>
      <c r="E3268" s="1" t="s">
        <v>22</v>
      </c>
      <c r="F3268" s="2"/>
      <c r="G3268" s="59">
        <v>245</v>
      </c>
      <c r="H3268" s="71" t="str">
        <f t="shared" si="72"/>
        <v xml:space="preserve"> </v>
      </c>
      <c r="I3268" s="11">
        <v>73.877551020408006</v>
      </c>
      <c r="J3268" s="3">
        <v>7.34693877551</v>
      </c>
      <c r="K3268" s="3">
        <v>14.69387755102</v>
      </c>
      <c r="L3268" s="8">
        <v>4.0816326530609999</v>
      </c>
    </row>
    <row r="3269" spans="3:12" x14ac:dyDescent="0.2">
      <c r="C3269" s="91" t="s">
        <v>97</v>
      </c>
      <c r="D3269" s="86" t="s">
        <v>17</v>
      </c>
      <c r="E3269" s="6" t="s">
        <v>98</v>
      </c>
      <c r="F3269" s="5"/>
      <c r="G3269" s="58">
        <v>83</v>
      </c>
      <c r="H3269" s="70" t="str">
        <f t="shared" si="72"/>
        <v xml:space="preserve"> </v>
      </c>
      <c r="I3269" s="12">
        <v>93.975903614458005</v>
      </c>
      <c r="J3269" s="25">
        <v>0</v>
      </c>
      <c r="K3269" s="4">
        <v>1.204819277108</v>
      </c>
      <c r="L3269" s="13">
        <v>4.819277108434</v>
      </c>
    </row>
    <row r="3270" spans="3:12" x14ac:dyDescent="0.2">
      <c r="C3270" s="90"/>
      <c r="D3270" s="87"/>
      <c r="E3270" s="1" t="s">
        <v>99</v>
      </c>
      <c r="F3270" s="2"/>
      <c r="G3270" s="59">
        <v>401</v>
      </c>
      <c r="H3270" s="71" t="str">
        <f t="shared" si="72"/>
        <v xml:space="preserve"> </v>
      </c>
      <c r="I3270" s="11">
        <v>91.770573566085005</v>
      </c>
      <c r="J3270" s="3">
        <v>3.2418952618449999</v>
      </c>
      <c r="K3270" s="3">
        <v>4.7381546134660004</v>
      </c>
      <c r="L3270" s="8">
        <v>0.24937655860300001</v>
      </c>
    </row>
    <row r="3271" spans="3:12" x14ac:dyDescent="0.2">
      <c r="C3271" s="90"/>
      <c r="D3271" s="87"/>
      <c r="E3271" s="1" t="s">
        <v>100</v>
      </c>
      <c r="F3271" s="2"/>
      <c r="G3271" s="59">
        <v>686</v>
      </c>
      <c r="H3271" s="71" t="str">
        <f t="shared" si="72"/>
        <v xml:space="preserve"> </v>
      </c>
      <c r="I3271" s="11">
        <v>88.046647230321</v>
      </c>
      <c r="J3271" s="3">
        <v>6.1224489795919999</v>
      </c>
      <c r="K3271" s="3">
        <v>5.247813411079</v>
      </c>
      <c r="L3271" s="8">
        <v>0.58309037900899996</v>
      </c>
    </row>
    <row r="3272" spans="3:12" x14ac:dyDescent="0.2">
      <c r="C3272" s="90"/>
      <c r="D3272" s="87"/>
      <c r="E3272" s="1" t="s">
        <v>101</v>
      </c>
      <c r="F3272" s="2"/>
      <c r="G3272" s="59">
        <v>1118</v>
      </c>
      <c r="H3272" s="71" t="str">
        <f t="shared" si="72"/>
        <v xml:space="preserve"> </v>
      </c>
      <c r="I3272" s="11">
        <v>75.134168157424</v>
      </c>
      <c r="J3272" s="3">
        <v>7.7817531305900003</v>
      </c>
      <c r="K3272" s="3">
        <v>15.563506261181001</v>
      </c>
      <c r="L3272" s="8">
        <v>1.520572450805</v>
      </c>
    </row>
    <row r="3273" spans="3:12" x14ac:dyDescent="0.2">
      <c r="C3273" s="90"/>
      <c r="D3273" s="87"/>
      <c r="E3273" s="1" t="s">
        <v>22</v>
      </c>
      <c r="F3273" s="2"/>
      <c r="G3273" s="59">
        <v>147</v>
      </c>
      <c r="H3273" s="71" t="str">
        <f t="shared" si="72"/>
        <v xml:space="preserve"> </v>
      </c>
      <c r="I3273" s="11">
        <v>69.387755102040998</v>
      </c>
      <c r="J3273" s="3">
        <v>6.8027210884349998</v>
      </c>
      <c r="K3273" s="3">
        <v>19.047619047619001</v>
      </c>
      <c r="L3273" s="8">
        <v>4.7619047619049999</v>
      </c>
    </row>
    <row r="3274" spans="3:12" x14ac:dyDescent="0.2">
      <c r="C3274" s="91" t="s">
        <v>102</v>
      </c>
      <c r="D3274" s="86" t="s">
        <v>17</v>
      </c>
      <c r="E3274" s="6" t="s">
        <v>103</v>
      </c>
      <c r="F3274" s="5"/>
      <c r="G3274" s="58">
        <v>562</v>
      </c>
      <c r="H3274" s="70" t="str">
        <f t="shared" si="72"/>
        <v xml:space="preserve"> </v>
      </c>
      <c r="I3274" s="12">
        <v>90.925266903915002</v>
      </c>
      <c r="J3274" s="4">
        <v>2.669039145907</v>
      </c>
      <c r="K3274" s="4">
        <v>4.6263345195729997</v>
      </c>
      <c r="L3274" s="13">
        <v>1.779359430605</v>
      </c>
    </row>
    <row r="3275" spans="3:12" x14ac:dyDescent="0.2">
      <c r="C3275" s="90"/>
      <c r="D3275" s="87"/>
      <c r="E3275" s="1" t="s">
        <v>104</v>
      </c>
      <c r="F3275" s="2"/>
      <c r="G3275" s="59">
        <v>1221</v>
      </c>
      <c r="H3275" s="71" t="str">
        <f t="shared" si="72"/>
        <v xml:space="preserve"> </v>
      </c>
      <c r="I3275" s="11">
        <v>85.913185913185998</v>
      </c>
      <c r="J3275" s="3">
        <v>5.7330057330060002</v>
      </c>
      <c r="K3275" s="3">
        <v>7.4529074529069996</v>
      </c>
      <c r="L3275" s="8">
        <v>0.90090090090099995</v>
      </c>
    </row>
    <row r="3276" spans="3:12" x14ac:dyDescent="0.2">
      <c r="C3276" s="90"/>
      <c r="D3276" s="87"/>
      <c r="E3276" s="1" t="s">
        <v>105</v>
      </c>
      <c r="F3276" s="2"/>
      <c r="G3276" s="59">
        <v>430</v>
      </c>
      <c r="H3276" s="71" t="str">
        <f t="shared" si="72"/>
        <v xml:space="preserve"> </v>
      </c>
      <c r="I3276" s="11">
        <v>67.674418604650995</v>
      </c>
      <c r="J3276" s="3">
        <v>11.162790697674</v>
      </c>
      <c r="K3276" s="3">
        <v>19.534883720930001</v>
      </c>
      <c r="L3276" s="8">
        <v>1.627906976744</v>
      </c>
    </row>
    <row r="3277" spans="3:12" x14ac:dyDescent="0.2">
      <c r="C3277" s="90"/>
      <c r="D3277" s="87"/>
      <c r="E3277" s="1" t="s">
        <v>106</v>
      </c>
      <c r="F3277" s="2"/>
      <c r="G3277" s="59">
        <v>63</v>
      </c>
      <c r="H3277" s="71" t="str">
        <f t="shared" si="72"/>
        <v xml:space="preserve"> </v>
      </c>
      <c r="I3277" s="11">
        <v>49.206349206349003</v>
      </c>
      <c r="J3277" s="3">
        <v>7.9365079365079998</v>
      </c>
      <c r="K3277" s="3">
        <v>42.857142857143003</v>
      </c>
      <c r="L3277" s="14">
        <v>0</v>
      </c>
    </row>
    <row r="3278" spans="3:12" x14ac:dyDescent="0.2">
      <c r="C3278" s="90"/>
      <c r="D3278" s="87"/>
      <c r="E3278" s="1" t="s">
        <v>22</v>
      </c>
      <c r="F3278" s="2"/>
      <c r="G3278" s="59">
        <v>159</v>
      </c>
      <c r="H3278" s="71" t="str">
        <f t="shared" si="72"/>
        <v xml:space="preserve"> </v>
      </c>
      <c r="I3278" s="11">
        <v>69.182389937107004</v>
      </c>
      <c r="J3278" s="3">
        <v>8.8050314465409993</v>
      </c>
      <c r="K3278" s="3">
        <v>18.867924528302002</v>
      </c>
      <c r="L3278" s="8">
        <v>3.1446540880499998</v>
      </c>
    </row>
    <row r="3279" spans="3:12" x14ac:dyDescent="0.2">
      <c r="C3279" s="90"/>
      <c r="D3279" s="87"/>
      <c r="E3279" s="1" t="s">
        <v>107</v>
      </c>
      <c r="F3279" s="2"/>
      <c r="G3279" s="59">
        <v>1783</v>
      </c>
      <c r="H3279" s="71" t="str">
        <f t="shared" si="72"/>
        <v xml:space="preserve"> </v>
      </c>
      <c r="I3279" s="11">
        <v>87.492989343803004</v>
      </c>
      <c r="J3279" s="3">
        <v>4.7672462142459997</v>
      </c>
      <c r="K3279" s="3">
        <v>6.5619742007850004</v>
      </c>
      <c r="L3279" s="8">
        <v>1.177790241167</v>
      </c>
    </row>
    <row r="3280" spans="3:12" x14ac:dyDescent="0.2">
      <c r="C3280" s="90"/>
      <c r="D3280" s="87"/>
      <c r="E3280" s="1" t="s">
        <v>108</v>
      </c>
      <c r="F3280" s="2"/>
      <c r="G3280" s="59">
        <v>493</v>
      </c>
      <c r="H3280" s="71" t="str">
        <f t="shared" si="72"/>
        <v xml:space="preserve"> </v>
      </c>
      <c r="I3280" s="11">
        <v>65.314401622717995</v>
      </c>
      <c r="J3280" s="3">
        <v>10.750507099390999</v>
      </c>
      <c r="K3280" s="3">
        <v>22.515212981744</v>
      </c>
      <c r="L3280" s="8">
        <v>1.4198782961459999</v>
      </c>
    </row>
    <row r="3281" spans="3:12" x14ac:dyDescent="0.2">
      <c r="C3281" s="91" t="s">
        <v>109</v>
      </c>
      <c r="D3281" s="86" t="s">
        <v>17</v>
      </c>
      <c r="E3281" s="6" t="s">
        <v>110</v>
      </c>
      <c r="F3281" s="5"/>
      <c r="G3281" s="58">
        <v>551</v>
      </c>
      <c r="H3281" s="70" t="str">
        <f t="shared" si="72"/>
        <v xml:space="preserve"> </v>
      </c>
      <c r="I3281" s="12">
        <v>93.103448275861993</v>
      </c>
      <c r="J3281" s="4">
        <v>2.5408348457350001</v>
      </c>
      <c r="K3281" s="4">
        <v>2.9038112522690001</v>
      </c>
      <c r="L3281" s="13">
        <v>1.451905626134</v>
      </c>
    </row>
    <row r="3282" spans="3:12" ht="24" x14ac:dyDescent="0.2">
      <c r="C3282" s="90"/>
      <c r="D3282" s="87"/>
      <c r="E3282" s="1" t="s">
        <v>111</v>
      </c>
      <c r="F3282" s="2"/>
      <c r="G3282" s="59">
        <v>298</v>
      </c>
      <c r="H3282" s="71" t="str">
        <f t="shared" si="72"/>
        <v xml:space="preserve"> </v>
      </c>
      <c r="I3282" s="11">
        <v>91.946308724831994</v>
      </c>
      <c r="J3282" s="3">
        <v>3.6912751677850002</v>
      </c>
      <c r="K3282" s="3">
        <v>2.6845637583889999</v>
      </c>
      <c r="L3282" s="8">
        <v>1.677852348993</v>
      </c>
    </row>
    <row r="3283" spans="3:12" ht="24" x14ac:dyDescent="0.2">
      <c r="C3283" s="90"/>
      <c r="D3283" s="87"/>
      <c r="E3283" s="1" t="s">
        <v>112</v>
      </c>
      <c r="F3283" s="2"/>
      <c r="G3283" s="59">
        <v>954</v>
      </c>
      <c r="H3283" s="71" t="str">
        <f t="shared" si="72"/>
        <v xml:space="preserve"> </v>
      </c>
      <c r="I3283" s="11">
        <v>93.081761006289</v>
      </c>
      <c r="J3283" s="3">
        <v>3.5639412997900002</v>
      </c>
      <c r="K3283" s="3">
        <v>2.8301886792449999</v>
      </c>
      <c r="L3283" s="8">
        <v>0.52410901467500004</v>
      </c>
    </row>
    <row r="3284" spans="3:12" x14ac:dyDescent="0.2">
      <c r="C3284" s="90"/>
      <c r="D3284" s="87"/>
      <c r="E3284" s="1" t="s">
        <v>113</v>
      </c>
      <c r="F3284" s="2"/>
      <c r="G3284" s="59">
        <v>616</v>
      </c>
      <c r="H3284" s="71" t="str">
        <f t="shared" si="72"/>
        <v xml:space="preserve"> </v>
      </c>
      <c r="I3284" s="11">
        <v>88.961038961038994</v>
      </c>
      <c r="J3284" s="3">
        <v>3.733766233766</v>
      </c>
      <c r="K3284" s="3">
        <v>5.844155844156</v>
      </c>
      <c r="L3284" s="8">
        <v>1.461038961039</v>
      </c>
    </row>
    <row r="3285" spans="3:12" x14ac:dyDescent="0.2">
      <c r="C3285" s="90"/>
      <c r="D3285" s="87"/>
      <c r="E3285" s="1" t="s">
        <v>114</v>
      </c>
      <c r="F3285" s="2"/>
      <c r="G3285" s="59">
        <v>986</v>
      </c>
      <c r="H3285" s="71" t="str">
        <f t="shared" si="72"/>
        <v xml:space="preserve"> </v>
      </c>
      <c r="I3285" s="11">
        <v>87.322515212981997</v>
      </c>
      <c r="J3285" s="3">
        <v>4.2596348884379998</v>
      </c>
      <c r="K3285" s="3">
        <v>7.2008113590259999</v>
      </c>
      <c r="L3285" s="8">
        <v>1.217038539554</v>
      </c>
    </row>
    <row r="3286" spans="3:12" ht="24" x14ac:dyDescent="0.2">
      <c r="C3286" s="90"/>
      <c r="D3286" s="87"/>
      <c r="E3286" s="1" t="s">
        <v>115</v>
      </c>
      <c r="F3286" s="2"/>
      <c r="G3286" s="59">
        <v>938</v>
      </c>
      <c r="H3286" s="71" t="str">
        <f t="shared" si="72"/>
        <v xml:space="preserve"> </v>
      </c>
      <c r="I3286" s="11">
        <v>91.257995735608006</v>
      </c>
      <c r="J3286" s="3">
        <v>3.731343283582</v>
      </c>
      <c r="K3286" s="3">
        <v>4.0511727078890001</v>
      </c>
      <c r="L3286" s="8">
        <v>0.95948827292100003</v>
      </c>
    </row>
    <row r="3287" spans="3:12" ht="24" x14ac:dyDescent="0.2">
      <c r="C3287" s="90"/>
      <c r="D3287" s="87"/>
      <c r="E3287" s="1" t="s">
        <v>116</v>
      </c>
      <c r="F3287" s="2"/>
      <c r="G3287" s="59">
        <v>771</v>
      </c>
      <c r="H3287" s="71" t="str">
        <f t="shared" si="72"/>
        <v xml:space="preserve"> </v>
      </c>
      <c r="I3287" s="11">
        <v>84.306095979247999</v>
      </c>
      <c r="J3287" s="3">
        <v>6.2256809338519998</v>
      </c>
      <c r="K3287" s="3">
        <v>8.6900129701690005</v>
      </c>
      <c r="L3287" s="8">
        <v>0.77821011673200002</v>
      </c>
    </row>
    <row r="3288" spans="3:12" ht="24" x14ac:dyDescent="0.2">
      <c r="C3288" s="90"/>
      <c r="D3288" s="87"/>
      <c r="E3288" s="1" t="s">
        <v>117</v>
      </c>
      <c r="F3288" s="2"/>
      <c r="G3288" s="59">
        <v>223</v>
      </c>
      <c r="H3288" s="71" t="str">
        <f t="shared" si="72"/>
        <v xml:space="preserve"> </v>
      </c>
      <c r="I3288" s="11">
        <v>94.170403587444</v>
      </c>
      <c r="J3288" s="3">
        <v>2.2421524663680001</v>
      </c>
      <c r="K3288" s="3">
        <v>1.7937219730939999</v>
      </c>
      <c r="L3288" s="8">
        <v>1.7937219730939999</v>
      </c>
    </row>
    <row r="3289" spans="3:12" x14ac:dyDescent="0.2">
      <c r="C3289" s="90"/>
      <c r="D3289" s="87"/>
      <c r="E3289" s="1" t="s">
        <v>118</v>
      </c>
      <c r="F3289" s="2"/>
      <c r="G3289" s="59">
        <v>710</v>
      </c>
      <c r="H3289" s="71" t="str">
        <f t="shared" si="72"/>
        <v xml:space="preserve"> </v>
      </c>
      <c r="I3289" s="11">
        <v>93.521126760563007</v>
      </c>
      <c r="J3289" s="3">
        <v>3.6619718309859999</v>
      </c>
      <c r="K3289" s="3">
        <v>1.69014084507</v>
      </c>
      <c r="L3289" s="8">
        <v>1.12676056338</v>
      </c>
    </row>
    <row r="3290" spans="3:12" x14ac:dyDescent="0.2">
      <c r="C3290" s="90"/>
      <c r="D3290" s="87"/>
      <c r="E3290" s="1" t="s">
        <v>119</v>
      </c>
      <c r="F3290" s="2"/>
      <c r="G3290" s="59">
        <v>565</v>
      </c>
      <c r="H3290" s="71" t="str">
        <f t="shared" si="72"/>
        <v xml:space="preserve"> </v>
      </c>
      <c r="I3290" s="11">
        <v>91.858407079646</v>
      </c>
      <c r="J3290" s="3">
        <v>3.1858407079650002</v>
      </c>
      <c r="K3290" s="3">
        <v>3.8938053097349998</v>
      </c>
      <c r="L3290" s="8">
        <v>1.0619469026549999</v>
      </c>
    </row>
    <row r="3291" spans="3:12" x14ac:dyDescent="0.2">
      <c r="C3291" s="90"/>
      <c r="D3291" s="87"/>
      <c r="E3291" s="1" t="s">
        <v>120</v>
      </c>
      <c r="F3291" s="2"/>
      <c r="G3291" s="59">
        <v>443</v>
      </c>
      <c r="H3291" s="71" t="str">
        <f t="shared" si="72"/>
        <v xml:space="preserve"> </v>
      </c>
      <c r="I3291" s="11">
        <v>90.744920993228007</v>
      </c>
      <c r="J3291" s="3">
        <v>4.2889390519189998</v>
      </c>
      <c r="K3291" s="3">
        <v>3.6117381489840001</v>
      </c>
      <c r="L3291" s="8">
        <v>1.3544018058689999</v>
      </c>
    </row>
    <row r="3292" spans="3:12" x14ac:dyDescent="0.2">
      <c r="C3292" s="90"/>
      <c r="D3292" s="87"/>
      <c r="E3292" s="1" t="s">
        <v>121</v>
      </c>
      <c r="F3292" s="2"/>
      <c r="G3292" s="59">
        <v>977</v>
      </c>
      <c r="H3292" s="71" t="str">
        <f t="shared" si="72"/>
        <v xml:space="preserve"> </v>
      </c>
      <c r="I3292" s="11">
        <v>86.284544524053004</v>
      </c>
      <c r="J3292" s="3">
        <v>4.9129989764589999</v>
      </c>
      <c r="K3292" s="3">
        <v>7.6765609007159998</v>
      </c>
      <c r="L3292" s="8">
        <v>1.1258955987720001</v>
      </c>
    </row>
    <row r="3293" spans="3:12" x14ac:dyDescent="0.2">
      <c r="C3293" s="90"/>
      <c r="D3293" s="87"/>
      <c r="E3293" s="1" t="s">
        <v>122</v>
      </c>
      <c r="F3293" s="2"/>
      <c r="G3293" s="59">
        <v>179</v>
      </c>
      <c r="H3293" s="71" t="str">
        <f t="shared" si="72"/>
        <v xml:space="preserve"> </v>
      </c>
      <c r="I3293" s="11">
        <v>86.592178770949999</v>
      </c>
      <c r="J3293" s="3">
        <v>2.2346368715080001</v>
      </c>
      <c r="K3293" s="3">
        <v>9.4972067039110009</v>
      </c>
      <c r="L3293" s="8">
        <v>1.675977653631</v>
      </c>
    </row>
    <row r="3294" spans="3:12" x14ac:dyDescent="0.2">
      <c r="C3294" s="90"/>
      <c r="D3294" s="87"/>
      <c r="E3294" s="1" t="s">
        <v>32</v>
      </c>
      <c r="F3294" s="2"/>
      <c r="G3294" s="59">
        <v>22</v>
      </c>
      <c r="H3294" s="71" t="str">
        <f t="shared" si="72"/>
        <v>*</v>
      </c>
      <c r="I3294" s="11">
        <v>77.272727272726996</v>
      </c>
      <c r="J3294" s="3">
        <v>4.5454545454549997</v>
      </c>
      <c r="K3294" s="3">
        <v>9.0909090909089993</v>
      </c>
      <c r="L3294" s="8">
        <v>9.0909090909089993</v>
      </c>
    </row>
    <row r="3295" spans="3:12" x14ac:dyDescent="0.2">
      <c r="C3295" s="90"/>
      <c r="D3295" s="87"/>
      <c r="E3295" s="1" t="s">
        <v>22</v>
      </c>
      <c r="F3295" s="2"/>
      <c r="G3295" s="59">
        <v>13</v>
      </c>
      <c r="H3295" s="71" t="str">
        <f t="shared" si="72"/>
        <v>*</v>
      </c>
      <c r="I3295" s="11">
        <v>92.307692307691994</v>
      </c>
      <c r="J3295" s="3">
        <v>7.6923076923079998</v>
      </c>
      <c r="K3295" s="7">
        <v>0</v>
      </c>
      <c r="L3295" s="14">
        <v>0</v>
      </c>
    </row>
    <row r="3296" spans="3:12" ht="24" x14ac:dyDescent="0.2">
      <c r="C3296" s="91" t="s">
        <v>123</v>
      </c>
      <c r="D3296" s="86" t="s">
        <v>17</v>
      </c>
      <c r="E3296" s="6" t="s">
        <v>124</v>
      </c>
      <c r="F3296" s="5"/>
      <c r="G3296" s="58">
        <v>55</v>
      </c>
      <c r="H3296" s="70" t="str">
        <f t="shared" si="72"/>
        <v xml:space="preserve"> </v>
      </c>
      <c r="I3296" s="12">
        <v>85.454545454544999</v>
      </c>
      <c r="J3296" s="4">
        <v>9.0909090909089993</v>
      </c>
      <c r="K3296" s="4">
        <v>1.818181818182</v>
      </c>
      <c r="L3296" s="13">
        <v>3.636363636364</v>
      </c>
    </row>
    <row r="3297" spans="3:12" ht="24" x14ac:dyDescent="0.2">
      <c r="C3297" s="92"/>
      <c r="D3297" s="87"/>
      <c r="E3297" s="1" t="s">
        <v>125</v>
      </c>
      <c r="F3297" s="2"/>
      <c r="G3297" s="59">
        <v>205</v>
      </c>
      <c r="H3297" s="71" t="str">
        <f t="shared" si="72"/>
        <v xml:space="preserve"> </v>
      </c>
      <c r="I3297" s="11">
        <v>90.731707317073003</v>
      </c>
      <c r="J3297" s="3">
        <v>4.8780487804880002</v>
      </c>
      <c r="K3297" s="3">
        <v>2.4390243902440001</v>
      </c>
      <c r="L3297" s="8">
        <v>1.951219512195</v>
      </c>
    </row>
    <row r="3298" spans="3:12" ht="24" x14ac:dyDescent="0.2">
      <c r="C3298" s="92"/>
      <c r="D3298" s="87"/>
      <c r="E3298" s="1" t="s">
        <v>126</v>
      </c>
      <c r="F3298" s="2"/>
      <c r="G3298" s="59">
        <v>114</v>
      </c>
      <c r="H3298" s="71" t="str">
        <f t="shared" si="72"/>
        <v xml:space="preserve"> </v>
      </c>
      <c r="I3298" s="11">
        <v>87.719298245613999</v>
      </c>
      <c r="J3298" s="3">
        <v>4.3859649122809996</v>
      </c>
      <c r="K3298" s="3">
        <v>5.2631578947369997</v>
      </c>
      <c r="L3298" s="8">
        <v>2.6315789473679998</v>
      </c>
    </row>
    <row r="3299" spans="3:12" ht="24" x14ac:dyDescent="0.2">
      <c r="C3299" s="92"/>
      <c r="D3299" s="87"/>
      <c r="E3299" s="1" t="s">
        <v>127</v>
      </c>
      <c r="F3299" s="2"/>
      <c r="G3299" s="59">
        <v>187</v>
      </c>
      <c r="H3299" s="71" t="str">
        <f t="shared" si="72"/>
        <v xml:space="preserve"> </v>
      </c>
      <c r="I3299" s="11">
        <v>94.117647058824005</v>
      </c>
      <c r="J3299" s="3">
        <v>4.2780748663099999</v>
      </c>
      <c r="K3299" s="3">
        <v>0.53475935828900001</v>
      </c>
      <c r="L3299" s="8">
        <v>1.069518716578</v>
      </c>
    </row>
    <row r="3300" spans="3:12" ht="24" x14ac:dyDescent="0.2">
      <c r="C3300" s="92"/>
      <c r="D3300" s="87"/>
      <c r="E3300" s="1" t="s">
        <v>128</v>
      </c>
      <c r="F3300" s="2"/>
      <c r="G3300" s="59">
        <v>1599</v>
      </c>
      <c r="H3300" s="71" t="str">
        <f t="shared" si="72"/>
        <v xml:space="preserve"> </v>
      </c>
      <c r="I3300" s="11">
        <v>88.430268918074006</v>
      </c>
      <c r="J3300" s="3">
        <v>5.5034396497809999</v>
      </c>
      <c r="K3300" s="3">
        <v>5.4409005628519997</v>
      </c>
      <c r="L3300" s="8">
        <v>0.62539086929300003</v>
      </c>
    </row>
    <row r="3301" spans="3:12" ht="24" x14ac:dyDescent="0.2">
      <c r="C3301" s="92"/>
      <c r="D3301" s="87"/>
      <c r="E3301" s="1" t="s">
        <v>129</v>
      </c>
      <c r="F3301" s="2"/>
      <c r="G3301" s="59">
        <v>1199</v>
      </c>
      <c r="H3301" s="71" t="str">
        <f t="shared" si="72"/>
        <v xml:space="preserve"> </v>
      </c>
      <c r="I3301" s="11">
        <v>88.073394495412998</v>
      </c>
      <c r="J3301" s="3">
        <v>4.7539616346960001</v>
      </c>
      <c r="K3301" s="3">
        <v>6.0050041701419996</v>
      </c>
      <c r="L3301" s="8">
        <v>1.16763969975</v>
      </c>
    </row>
    <row r="3302" spans="3:12" ht="24" x14ac:dyDescent="0.2">
      <c r="C3302" s="92"/>
      <c r="D3302" s="87"/>
      <c r="E3302" s="1" t="s">
        <v>130</v>
      </c>
      <c r="F3302" s="2"/>
      <c r="G3302" s="59">
        <v>950</v>
      </c>
      <c r="H3302" s="71" t="str">
        <f t="shared" si="72"/>
        <v xml:space="preserve"> </v>
      </c>
      <c r="I3302" s="11">
        <v>84.631578947367998</v>
      </c>
      <c r="J3302" s="3">
        <v>5.3684210526319998</v>
      </c>
      <c r="K3302" s="3">
        <v>9.1578947368419996</v>
      </c>
      <c r="L3302" s="8">
        <v>0.84210526315800005</v>
      </c>
    </row>
    <row r="3303" spans="3:12" x14ac:dyDescent="0.2">
      <c r="C3303" s="92"/>
      <c r="D3303" s="87"/>
      <c r="E3303" s="1" t="s">
        <v>131</v>
      </c>
      <c r="F3303" s="2"/>
      <c r="G3303" s="59">
        <v>424</v>
      </c>
      <c r="H3303" s="71" t="str">
        <f t="shared" si="72"/>
        <v xml:space="preserve"> </v>
      </c>
      <c r="I3303" s="11">
        <v>84.433962264151006</v>
      </c>
      <c r="J3303" s="3">
        <v>7.7830188679249996</v>
      </c>
      <c r="K3303" s="3">
        <v>6.3679245283019998</v>
      </c>
      <c r="L3303" s="8">
        <v>1.415094339623</v>
      </c>
    </row>
    <row r="3304" spans="3:12" ht="24" x14ac:dyDescent="0.2">
      <c r="C3304" s="92"/>
      <c r="D3304" s="87"/>
      <c r="E3304" s="1" t="s">
        <v>132</v>
      </c>
      <c r="F3304" s="2"/>
      <c r="G3304" s="59">
        <v>213</v>
      </c>
      <c r="H3304" s="71" t="str">
        <f t="shared" si="72"/>
        <v xml:space="preserve"> </v>
      </c>
      <c r="I3304" s="11">
        <v>76.995305164319007</v>
      </c>
      <c r="J3304" s="3">
        <v>7.5117370892019997</v>
      </c>
      <c r="K3304" s="3">
        <v>13.615023474178001</v>
      </c>
      <c r="L3304" s="8">
        <v>1.8779342723000001</v>
      </c>
    </row>
    <row r="3305" spans="3:12" ht="24" x14ac:dyDescent="0.2">
      <c r="C3305" s="92"/>
      <c r="D3305" s="87"/>
      <c r="E3305" s="1" t="s">
        <v>133</v>
      </c>
      <c r="F3305" s="2"/>
      <c r="G3305" s="59">
        <v>214</v>
      </c>
      <c r="H3305" s="71" t="str">
        <f t="shared" si="72"/>
        <v xml:space="preserve"> </v>
      </c>
      <c r="I3305" s="11">
        <v>72.429906542056003</v>
      </c>
      <c r="J3305" s="3">
        <v>8.4112149532709992</v>
      </c>
      <c r="K3305" s="3">
        <v>16.355140186916</v>
      </c>
      <c r="L3305" s="8">
        <v>2.8037383177569999</v>
      </c>
    </row>
    <row r="3306" spans="3:12" ht="24" x14ac:dyDescent="0.2">
      <c r="C3306" s="92"/>
      <c r="D3306" s="87"/>
      <c r="E3306" s="1" t="s">
        <v>134</v>
      </c>
      <c r="F3306" s="2"/>
      <c r="G3306" s="59">
        <v>15</v>
      </c>
      <c r="H3306" s="71" t="str">
        <f t="shared" si="72"/>
        <v>*</v>
      </c>
      <c r="I3306" s="11">
        <v>26.666666666666998</v>
      </c>
      <c r="J3306" s="3">
        <v>13.333333333333</v>
      </c>
      <c r="K3306" s="3">
        <v>53.333333333333002</v>
      </c>
      <c r="L3306" s="8">
        <v>6.666666666667</v>
      </c>
    </row>
    <row r="3307" spans="3:12" ht="24" x14ac:dyDescent="0.2">
      <c r="C3307" s="92"/>
      <c r="D3307" s="87"/>
      <c r="E3307" s="1" t="s">
        <v>135</v>
      </c>
      <c r="F3307" s="2"/>
      <c r="G3307" s="59">
        <v>587</v>
      </c>
      <c r="H3307" s="71" t="str">
        <f t="shared" si="72"/>
        <v xml:space="preserve"> </v>
      </c>
      <c r="I3307" s="11">
        <v>91.311754684837993</v>
      </c>
      <c r="J3307" s="3">
        <v>3.2367972742759998</v>
      </c>
      <c r="K3307" s="3">
        <v>4.770017035775</v>
      </c>
      <c r="L3307" s="8">
        <v>0.68143100511099997</v>
      </c>
    </row>
    <row r="3308" spans="3:12" x14ac:dyDescent="0.2">
      <c r="C3308" s="92"/>
      <c r="D3308" s="87"/>
      <c r="E3308" s="1" t="s">
        <v>136</v>
      </c>
      <c r="F3308" s="2"/>
      <c r="G3308" s="59">
        <v>63</v>
      </c>
      <c r="H3308" s="71" t="str">
        <f t="shared" si="72"/>
        <v xml:space="preserve"> </v>
      </c>
      <c r="I3308" s="11">
        <v>80.952380952381006</v>
      </c>
      <c r="J3308" s="3">
        <v>9.5238095238099998</v>
      </c>
      <c r="K3308" s="3">
        <v>7.9365079365079998</v>
      </c>
      <c r="L3308" s="8">
        <v>1.587301587302</v>
      </c>
    </row>
    <row r="3309" spans="3:12" x14ac:dyDescent="0.2">
      <c r="C3309" s="92"/>
      <c r="D3309" s="87"/>
      <c r="E3309" s="1" t="s">
        <v>137</v>
      </c>
      <c r="F3309" s="2"/>
      <c r="G3309" s="59">
        <v>290</v>
      </c>
      <c r="H3309" s="71" t="str">
        <f t="shared" si="72"/>
        <v xml:space="preserve"> </v>
      </c>
      <c r="I3309" s="11">
        <v>64.482758620690007</v>
      </c>
      <c r="J3309" s="3">
        <v>8.2758620689659992</v>
      </c>
      <c r="K3309" s="3">
        <v>25.517241379310001</v>
      </c>
      <c r="L3309" s="8">
        <v>1.7241379310339999</v>
      </c>
    </row>
    <row r="3310" spans="3:12" x14ac:dyDescent="0.2">
      <c r="C3310" s="92"/>
      <c r="D3310" s="87"/>
      <c r="E3310" s="1" t="s">
        <v>22</v>
      </c>
      <c r="F3310" s="2"/>
      <c r="G3310" s="59">
        <v>42</v>
      </c>
      <c r="H3310" s="71" t="str">
        <f t="shared" si="72"/>
        <v>*</v>
      </c>
      <c r="I3310" s="11">
        <v>57.142857142856997</v>
      </c>
      <c r="J3310" s="3">
        <v>7.1428571428570002</v>
      </c>
      <c r="K3310" s="3">
        <v>23.809523809523998</v>
      </c>
      <c r="L3310" s="8">
        <v>11.904761904761999</v>
      </c>
    </row>
    <row r="3311" spans="3:12" ht="24" x14ac:dyDescent="0.2">
      <c r="C3311" s="92"/>
      <c r="D3311" s="87"/>
      <c r="E3311" s="1" t="s">
        <v>138</v>
      </c>
      <c r="F3311" s="2"/>
      <c r="G3311" s="59">
        <v>246</v>
      </c>
      <c r="H3311" s="71" t="str">
        <f t="shared" si="72"/>
        <v xml:space="preserve"> </v>
      </c>
      <c r="I3311" s="11">
        <v>90.650406504065003</v>
      </c>
      <c r="J3311" s="3">
        <v>5.2845528455280002</v>
      </c>
      <c r="K3311" s="3">
        <v>2.4390243902440001</v>
      </c>
      <c r="L3311" s="8">
        <v>1.6260162601629999</v>
      </c>
    </row>
    <row r="3312" spans="3:12" ht="24" x14ac:dyDescent="0.2">
      <c r="C3312" s="92"/>
      <c r="D3312" s="87"/>
      <c r="E3312" s="1" t="s">
        <v>139</v>
      </c>
      <c r="F3312" s="2"/>
      <c r="G3312" s="59">
        <v>248</v>
      </c>
      <c r="H3312" s="71" t="str">
        <f t="shared" ref="H3312:H3314" si="73">IF(G3312&lt;49,"*"," ")</f>
        <v xml:space="preserve"> </v>
      </c>
      <c r="I3312" s="11">
        <v>92.338709677419004</v>
      </c>
      <c r="J3312" s="3">
        <v>3.6290322580650001</v>
      </c>
      <c r="K3312" s="3">
        <v>2.4193548387099999</v>
      </c>
      <c r="L3312" s="8">
        <v>1.6129032258060001</v>
      </c>
    </row>
    <row r="3313" spans="2:12" ht="24" x14ac:dyDescent="0.2">
      <c r="C3313" s="92"/>
      <c r="D3313" s="87"/>
      <c r="E3313" s="1" t="s">
        <v>140</v>
      </c>
      <c r="F3313" s="2"/>
      <c r="G3313" s="59">
        <v>1582</v>
      </c>
      <c r="H3313" s="71" t="str">
        <f t="shared" si="73"/>
        <v xml:space="preserve"> </v>
      </c>
      <c r="I3313" s="11">
        <v>85.777496839443998</v>
      </c>
      <c r="J3313" s="3">
        <v>5.2465233881159996</v>
      </c>
      <c r="K3313" s="3">
        <v>7.9013906447529996</v>
      </c>
      <c r="L3313" s="8">
        <v>1.074589127686</v>
      </c>
    </row>
    <row r="3314" spans="2:12" ht="24" x14ac:dyDescent="0.2">
      <c r="C3314" s="93"/>
      <c r="D3314" s="88"/>
      <c r="E3314" s="27" t="s">
        <v>141</v>
      </c>
      <c r="F3314" s="30"/>
      <c r="G3314" s="60">
        <v>414</v>
      </c>
      <c r="H3314" s="72" t="str">
        <f t="shared" si="73"/>
        <v xml:space="preserve"> </v>
      </c>
      <c r="I3314" s="35">
        <v>73.913043478261002</v>
      </c>
      <c r="J3314" s="16">
        <v>7.729468599034</v>
      </c>
      <c r="K3314" s="16">
        <v>16.183574879226999</v>
      </c>
      <c r="L3314" s="36">
        <v>2.1739130434780001</v>
      </c>
    </row>
    <row r="3315" spans="2:12" x14ac:dyDescent="0.2">
      <c r="G3315" s="61"/>
      <c r="H3315" s="73"/>
    </row>
    <row r="3316" spans="2:12" x14ac:dyDescent="0.2">
      <c r="B3316" s="22" t="str">
        <f xml:space="preserve"> HYPERLINK("#'目次'!B31", "[25]")</f>
        <v>[25]</v>
      </c>
      <c r="C3316" s="17" t="s">
        <v>318</v>
      </c>
      <c r="G3316" s="61"/>
      <c r="H3316" s="73"/>
    </row>
    <row r="3317" spans="2:12" x14ac:dyDescent="0.2">
      <c r="G3317" s="61"/>
      <c r="H3317" s="73"/>
    </row>
    <row r="3318" spans="2:12" x14ac:dyDescent="0.2">
      <c r="G3318" s="61"/>
      <c r="H3318" s="73"/>
    </row>
    <row r="3319" spans="2:12" x14ac:dyDescent="0.2">
      <c r="C3319" s="17" t="s">
        <v>12</v>
      </c>
      <c r="G3319" s="61"/>
      <c r="H3319" s="73"/>
    </row>
    <row r="3320" spans="2:12" ht="24" x14ac:dyDescent="0.2">
      <c r="C3320" s="82"/>
      <c r="D3320" s="83"/>
      <c r="E3320" s="83"/>
      <c r="F3320" s="83"/>
      <c r="G3320" s="55" t="s">
        <v>13</v>
      </c>
      <c r="H3320" s="68"/>
      <c r="I3320" s="20" t="s">
        <v>304</v>
      </c>
      <c r="J3320" s="10" t="s">
        <v>305</v>
      </c>
      <c r="K3320" s="10" t="s">
        <v>306</v>
      </c>
      <c r="L3320" s="23" t="s">
        <v>22</v>
      </c>
    </row>
    <row r="3321" spans="2:12" x14ac:dyDescent="0.2">
      <c r="C3321" s="84"/>
      <c r="D3321" s="85"/>
      <c r="E3321" s="85"/>
      <c r="F3321" s="85"/>
      <c r="G3321" s="56"/>
      <c r="H3321" s="69"/>
      <c r="I3321" s="24"/>
      <c r="J3321" s="9"/>
      <c r="K3321" s="9"/>
      <c r="L3321" s="21"/>
    </row>
    <row r="3322" spans="2:12" x14ac:dyDescent="0.2">
      <c r="C3322" s="28"/>
      <c r="D3322" s="29"/>
      <c r="E3322" s="32" t="s">
        <v>13</v>
      </c>
      <c r="F3322" s="31"/>
      <c r="G3322" s="57">
        <v>2435</v>
      </c>
      <c r="H3322" s="66" t="str">
        <f t="shared" ref="H3322:H3385" si="74">IF(G3322&lt;49,"*"," ")</f>
        <v xml:space="preserve"> </v>
      </c>
      <c r="I3322" s="15">
        <v>77.864476386036998</v>
      </c>
      <c r="J3322" s="15">
        <v>12.895277207392001</v>
      </c>
      <c r="K3322" s="15">
        <v>8.131416837782</v>
      </c>
      <c r="L3322" s="34">
        <v>1.108829568789</v>
      </c>
    </row>
    <row r="3323" spans="2:12" x14ac:dyDescent="0.2">
      <c r="C3323" s="89" t="s">
        <v>16</v>
      </c>
      <c r="D3323" s="86" t="s">
        <v>17</v>
      </c>
      <c r="E3323" s="6" t="s">
        <v>18</v>
      </c>
      <c r="F3323" s="5"/>
      <c r="G3323" s="58">
        <v>344</v>
      </c>
      <c r="H3323" s="70" t="str">
        <f t="shared" si="74"/>
        <v xml:space="preserve"> </v>
      </c>
      <c r="I3323" s="12">
        <v>83.430232558140005</v>
      </c>
      <c r="J3323" s="4">
        <v>10.465116279069999</v>
      </c>
      <c r="K3323" s="4">
        <v>5.5232558139529999</v>
      </c>
      <c r="L3323" s="13">
        <v>0.58139534883699995</v>
      </c>
    </row>
    <row r="3324" spans="2:12" x14ac:dyDescent="0.2">
      <c r="C3324" s="90"/>
      <c r="D3324" s="87"/>
      <c r="E3324" s="1" t="s">
        <v>19</v>
      </c>
      <c r="F3324" s="2"/>
      <c r="G3324" s="59">
        <v>1502</v>
      </c>
      <c r="H3324" s="71" t="str">
        <f t="shared" si="74"/>
        <v xml:space="preserve"> </v>
      </c>
      <c r="I3324" s="11">
        <v>78.162450066578003</v>
      </c>
      <c r="J3324" s="3">
        <v>14.447403462051</v>
      </c>
      <c r="K3324" s="3">
        <v>6.5246338215710002</v>
      </c>
      <c r="L3324" s="8">
        <v>0.86551264979999998</v>
      </c>
    </row>
    <row r="3325" spans="2:12" x14ac:dyDescent="0.2">
      <c r="C3325" s="90"/>
      <c r="D3325" s="87"/>
      <c r="E3325" s="1" t="s">
        <v>20</v>
      </c>
      <c r="F3325" s="2"/>
      <c r="G3325" s="59">
        <v>465</v>
      </c>
      <c r="H3325" s="71" t="str">
        <f t="shared" si="74"/>
        <v xml:space="preserve"> </v>
      </c>
      <c r="I3325" s="11">
        <v>76.774193548387004</v>
      </c>
      <c r="J3325" s="3">
        <v>10.752688172042999</v>
      </c>
      <c r="K3325" s="3">
        <v>10.752688172042999</v>
      </c>
      <c r="L3325" s="8">
        <v>1.7204301075270001</v>
      </c>
    </row>
    <row r="3326" spans="2:12" x14ac:dyDescent="0.2">
      <c r="C3326" s="90"/>
      <c r="D3326" s="87"/>
      <c r="E3326" s="1" t="s">
        <v>21</v>
      </c>
      <c r="F3326" s="2"/>
      <c r="G3326" s="59">
        <v>107</v>
      </c>
      <c r="H3326" s="71" t="str">
        <f t="shared" si="74"/>
        <v xml:space="preserve"> </v>
      </c>
      <c r="I3326" s="11">
        <v>62.616822429907003</v>
      </c>
      <c r="J3326" s="3">
        <v>9.3457943925230005</v>
      </c>
      <c r="K3326" s="3">
        <v>25.233644859813001</v>
      </c>
      <c r="L3326" s="8">
        <v>2.8037383177569999</v>
      </c>
    </row>
    <row r="3327" spans="2:12" x14ac:dyDescent="0.2">
      <c r="C3327" s="90"/>
      <c r="D3327" s="87"/>
      <c r="E3327" s="1" t="s">
        <v>22</v>
      </c>
      <c r="F3327" s="2"/>
      <c r="G3327" s="59">
        <v>17</v>
      </c>
      <c r="H3327" s="71" t="str">
        <f t="shared" si="74"/>
        <v>*</v>
      </c>
      <c r="I3327" s="11">
        <v>64.705882352941003</v>
      </c>
      <c r="J3327" s="3">
        <v>5.8823529411760003</v>
      </c>
      <c r="K3327" s="3">
        <v>23.529411764706001</v>
      </c>
      <c r="L3327" s="8">
        <v>5.8823529411760003</v>
      </c>
    </row>
    <row r="3328" spans="2:12" x14ac:dyDescent="0.2">
      <c r="C3328" s="91" t="s">
        <v>23</v>
      </c>
      <c r="D3328" s="86" t="s">
        <v>17</v>
      </c>
      <c r="E3328" s="6" t="s">
        <v>24</v>
      </c>
      <c r="F3328" s="5"/>
      <c r="G3328" s="58">
        <v>383</v>
      </c>
      <c r="H3328" s="70" t="str">
        <f t="shared" si="74"/>
        <v xml:space="preserve"> </v>
      </c>
      <c r="I3328" s="12">
        <v>84.595300261096995</v>
      </c>
      <c r="J3328" s="4">
        <v>10.182767624021</v>
      </c>
      <c r="K3328" s="4">
        <v>4.4386422976500004</v>
      </c>
      <c r="L3328" s="13">
        <v>0.78328981723199997</v>
      </c>
    </row>
    <row r="3329" spans="3:12" x14ac:dyDescent="0.2">
      <c r="C3329" s="90"/>
      <c r="D3329" s="87"/>
      <c r="E3329" s="1" t="s">
        <v>25</v>
      </c>
      <c r="F3329" s="2"/>
      <c r="G3329" s="59">
        <v>333</v>
      </c>
      <c r="H3329" s="71" t="str">
        <f t="shared" si="74"/>
        <v xml:space="preserve"> </v>
      </c>
      <c r="I3329" s="11">
        <v>84.384384384384006</v>
      </c>
      <c r="J3329" s="3">
        <v>13.813813813814001</v>
      </c>
      <c r="K3329" s="3">
        <v>1.201201201201</v>
      </c>
      <c r="L3329" s="8">
        <v>0.60060060060099996</v>
      </c>
    </row>
    <row r="3330" spans="3:12" ht="24" x14ac:dyDescent="0.2">
      <c r="C3330" s="90"/>
      <c r="D3330" s="87"/>
      <c r="E3330" s="1" t="s">
        <v>26</v>
      </c>
      <c r="F3330" s="2"/>
      <c r="G3330" s="59">
        <v>464</v>
      </c>
      <c r="H3330" s="71" t="str">
        <f t="shared" si="74"/>
        <v xml:space="preserve"> </v>
      </c>
      <c r="I3330" s="11">
        <v>85.344827586207003</v>
      </c>
      <c r="J3330" s="3">
        <v>11.206896551724</v>
      </c>
      <c r="K3330" s="3">
        <v>2.1551724137930002</v>
      </c>
      <c r="L3330" s="8">
        <v>1.293103448276</v>
      </c>
    </row>
    <row r="3331" spans="3:12" ht="24" x14ac:dyDescent="0.2">
      <c r="C3331" s="90"/>
      <c r="D3331" s="87"/>
      <c r="E3331" s="1" t="s">
        <v>27</v>
      </c>
      <c r="F3331" s="2"/>
      <c r="G3331" s="59">
        <v>163</v>
      </c>
      <c r="H3331" s="71" t="str">
        <f t="shared" si="74"/>
        <v xml:space="preserve"> </v>
      </c>
      <c r="I3331" s="11">
        <v>80.368098159509003</v>
      </c>
      <c r="J3331" s="3">
        <v>15.337423312883001</v>
      </c>
      <c r="K3331" s="3">
        <v>4.2944785276069997</v>
      </c>
      <c r="L3331" s="14">
        <v>0</v>
      </c>
    </row>
    <row r="3332" spans="3:12" x14ac:dyDescent="0.2">
      <c r="C3332" s="90"/>
      <c r="D3332" s="87"/>
      <c r="E3332" s="1" t="s">
        <v>28</v>
      </c>
      <c r="F3332" s="2"/>
      <c r="G3332" s="59">
        <v>161</v>
      </c>
      <c r="H3332" s="71" t="str">
        <f t="shared" si="74"/>
        <v xml:space="preserve"> </v>
      </c>
      <c r="I3332" s="11">
        <v>83.229813664595994</v>
      </c>
      <c r="J3332" s="3">
        <v>11.801242236025001</v>
      </c>
      <c r="K3332" s="3">
        <v>4.9689440993789997</v>
      </c>
      <c r="L3332" s="14">
        <v>0</v>
      </c>
    </row>
    <row r="3333" spans="3:12" x14ac:dyDescent="0.2">
      <c r="C3333" s="90"/>
      <c r="D3333" s="87"/>
      <c r="E3333" s="1" t="s">
        <v>29</v>
      </c>
      <c r="F3333" s="2"/>
      <c r="G3333" s="59">
        <v>1174</v>
      </c>
      <c r="H3333" s="71" t="str">
        <f t="shared" si="74"/>
        <v xml:space="preserve"> </v>
      </c>
      <c r="I3333" s="11">
        <v>81.090289608177002</v>
      </c>
      <c r="J3333" s="3">
        <v>13.287904599659001</v>
      </c>
      <c r="K3333" s="3">
        <v>4.5144804088589998</v>
      </c>
      <c r="L3333" s="8">
        <v>1.1073253833050001</v>
      </c>
    </row>
    <row r="3334" spans="3:12" x14ac:dyDescent="0.2">
      <c r="C3334" s="90"/>
      <c r="D3334" s="87"/>
      <c r="E3334" s="1" t="s">
        <v>30</v>
      </c>
      <c r="F3334" s="2"/>
      <c r="G3334" s="59">
        <v>1349</v>
      </c>
      <c r="H3334" s="71" t="str">
        <f t="shared" si="74"/>
        <v xml:space="preserve"> </v>
      </c>
      <c r="I3334" s="11">
        <v>82.727946627131004</v>
      </c>
      <c r="J3334" s="3">
        <v>12.527798369161999</v>
      </c>
      <c r="K3334" s="3">
        <v>4.1512231282430001</v>
      </c>
      <c r="L3334" s="8">
        <v>0.59303187546299996</v>
      </c>
    </row>
    <row r="3335" spans="3:12" x14ac:dyDescent="0.2">
      <c r="C3335" s="90"/>
      <c r="D3335" s="87"/>
      <c r="E3335" s="1" t="s">
        <v>31</v>
      </c>
      <c r="F3335" s="2"/>
      <c r="G3335" s="59">
        <v>2034</v>
      </c>
      <c r="H3335" s="71" t="str">
        <f t="shared" si="74"/>
        <v xml:space="preserve"> </v>
      </c>
      <c r="I3335" s="11">
        <v>79.400196656833998</v>
      </c>
      <c r="J3335" s="3">
        <v>12.979351032447999</v>
      </c>
      <c r="K3335" s="3">
        <v>6.8338249754179996</v>
      </c>
      <c r="L3335" s="8">
        <v>0.78662733529999995</v>
      </c>
    </row>
    <row r="3336" spans="3:12" x14ac:dyDescent="0.2">
      <c r="C3336" s="90"/>
      <c r="D3336" s="87"/>
      <c r="E3336" s="1" t="s">
        <v>32</v>
      </c>
      <c r="F3336" s="2"/>
      <c r="G3336" s="59">
        <v>68</v>
      </c>
      <c r="H3336" s="71" t="str">
        <f t="shared" si="74"/>
        <v xml:space="preserve"> </v>
      </c>
      <c r="I3336" s="11">
        <v>57.352941176470999</v>
      </c>
      <c r="J3336" s="3">
        <v>2.9411764705880001</v>
      </c>
      <c r="K3336" s="3">
        <v>38.235294117647001</v>
      </c>
      <c r="L3336" s="8">
        <v>1.4705882352940001</v>
      </c>
    </row>
    <row r="3337" spans="3:12" x14ac:dyDescent="0.2">
      <c r="C3337" s="90"/>
      <c r="D3337" s="87"/>
      <c r="E3337" s="1" t="s">
        <v>22</v>
      </c>
      <c r="F3337" s="2"/>
      <c r="G3337" s="59">
        <v>17</v>
      </c>
      <c r="H3337" s="71" t="str">
        <f t="shared" si="74"/>
        <v>*</v>
      </c>
      <c r="I3337" s="11">
        <v>47.058823529412003</v>
      </c>
      <c r="J3337" s="3">
        <v>11.764705882353001</v>
      </c>
      <c r="K3337" s="3">
        <v>41.176470588234999</v>
      </c>
      <c r="L3337" s="14">
        <v>0</v>
      </c>
    </row>
    <row r="3338" spans="3:12" x14ac:dyDescent="0.2">
      <c r="C3338" s="91" t="s">
        <v>33</v>
      </c>
      <c r="D3338" s="86" t="s">
        <v>17</v>
      </c>
      <c r="E3338" s="6" t="s">
        <v>34</v>
      </c>
      <c r="F3338" s="5"/>
      <c r="G3338" s="58">
        <v>120</v>
      </c>
      <c r="H3338" s="70" t="str">
        <f t="shared" si="74"/>
        <v xml:space="preserve"> </v>
      </c>
      <c r="I3338" s="12">
        <v>85.833333333333002</v>
      </c>
      <c r="J3338" s="4">
        <v>7.5</v>
      </c>
      <c r="K3338" s="4">
        <v>5.833333333333</v>
      </c>
      <c r="L3338" s="13">
        <v>0.83333333333299997</v>
      </c>
    </row>
    <row r="3339" spans="3:12" x14ac:dyDescent="0.2">
      <c r="C3339" s="90"/>
      <c r="D3339" s="87"/>
      <c r="E3339" s="1" t="s">
        <v>35</v>
      </c>
      <c r="F3339" s="2"/>
      <c r="G3339" s="59">
        <v>932</v>
      </c>
      <c r="H3339" s="71" t="str">
        <f t="shared" si="74"/>
        <v xml:space="preserve"> </v>
      </c>
      <c r="I3339" s="11">
        <v>82.725321888411997</v>
      </c>
      <c r="J3339" s="3">
        <v>12.339055793990999</v>
      </c>
      <c r="K3339" s="3">
        <v>3.755364806867</v>
      </c>
      <c r="L3339" s="8">
        <v>1.18025751073</v>
      </c>
    </row>
    <row r="3340" spans="3:12" x14ac:dyDescent="0.2">
      <c r="C3340" s="90"/>
      <c r="D3340" s="87"/>
      <c r="E3340" s="1" t="s">
        <v>36</v>
      </c>
      <c r="F3340" s="2"/>
      <c r="G3340" s="59">
        <v>854</v>
      </c>
      <c r="H3340" s="71" t="str">
        <f t="shared" si="74"/>
        <v xml:space="preserve"> </v>
      </c>
      <c r="I3340" s="11">
        <v>78.688524590163993</v>
      </c>
      <c r="J3340" s="3">
        <v>13.231850117096</v>
      </c>
      <c r="K3340" s="3">
        <v>7.1428571428570002</v>
      </c>
      <c r="L3340" s="8">
        <v>0.93676814988299995</v>
      </c>
    </row>
    <row r="3341" spans="3:12" ht="24" x14ac:dyDescent="0.2">
      <c r="C3341" s="90"/>
      <c r="D3341" s="87"/>
      <c r="E3341" s="1" t="s">
        <v>37</v>
      </c>
      <c r="F3341" s="2"/>
      <c r="G3341" s="59">
        <v>356</v>
      </c>
      <c r="H3341" s="71" t="str">
        <f t="shared" si="74"/>
        <v xml:space="preserve"> </v>
      </c>
      <c r="I3341" s="11">
        <v>69.943820224719005</v>
      </c>
      <c r="J3341" s="3">
        <v>16.292134831460999</v>
      </c>
      <c r="K3341" s="3">
        <v>12.921348314607</v>
      </c>
      <c r="L3341" s="8">
        <v>0.84269662921300004</v>
      </c>
    </row>
    <row r="3342" spans="3:12" x14ac:dyDescent="0.2">
      <c r="C3342" s="90"/>
      <c r="D3342" s="87"/>
      <c r="E3342" s="1" t="s">
        <v>38</v>
      </c>
      <c r="F3342" s="2"/>
      <c r="G3342" s="59">
        <v>157</v>
      </c>
      <c r="H3342" s="71" t="str">
        <f t="shared" si="74"/>
        <v xml:space="preserve"> </v>
      </c>
      <c r="I3342" s="11">
        <v>59.235668789808997</v>
      </c>
      <c r="J3342" s="3">
        <v>11.464968152866</v>
      </c>
      <c r="K3342" s="3">
        <v>27.388535031846999</v>
      </c>
      <c r="L3342" s="8">
        <v>1.9108280254779999</v>
      </c>
    </row>
    <row r="3343" spans="3:12" x14ac:dyDescent="0.2">
      <c r="C3343" s="90"/>
      <c r="D3343" s="87"/>
      <c r="E3343" s="1" t="s">
        <v>22</v>
      </c>
      <c r="F3343" s="2"/>
      <c r="G3343" s="59">
        <v>16</v>
      </c>
      <c r="H3343" s="71" t="str">
        <f t="shared" si="74"/>
        <v>*</v>
      </c>
      <c r="I3343" s="11">
        <v>50</v>
      </c>
      <c r="J3343" s="3">
        <v>6.25</v>
      </c>
      <c r="K3343" s="3">
        <v>37.5</v>
      </c>
      <c r="L3343" s="8">
        <v>6.25</v>
      </c>
    </row>
    <row r="3344" spans="3:12" x14ac:dyDescent="0.2">
      <c r="C3344" s="91" t="s">
        <v>39</v>
      </c>
      <c r="D3344" s="86" t="s">
        <v>17</v>
      </c>
      <c r="E3344" s="6" t="s">
        <v>40</v>
      </c>
      <c r="F3344" s="5"/>
      <c r="G3344" s="58">
        <v>350</v>
      </c>
      <c r="H3344" s="70" t="str">
        <f t="shared" si="74"/>
        <v xml:space="preserve"> </v>
      </c>
      <c r="I3344" s="12">
        <v>85.428571428571004</v>
      </c>
      <c r="J3344" s="4">
        <v>10.857142857143</v>
      </c>
      <c r="K3344" s="4">
        <v>3.1428571428569998</v>
      </c>
      <c r="L3344" s="13">
        <v>0.57142857142900005</v>
      </c>
    </row>
    <row r="3345" spans="3:12" ht="24" x14ac:dyDescent="0.2">
      <c r="C3345" s="90"/>
      <c r="D3345" s="87"/>
      <c r="E3345" s="1" t="s">
        <v>41</v>
      </c>
      <c r="F3345" s="2"/>
      <c r="G3345" s="59">
        <v>1147</v>
      </c>
      <c r="H3345" s="71" t="str">
        <f t="shared" si="74"/>
        <v xml:space="preserve"> </v>
      </c>
      <c r="I3345" s="11">
        <v>80.993897122928999</v>
      </c>
      <c r="J3345" s="3">
        <v>13.687881429817001</v>
      </c>
      <c r="K3345" s="3">
        <v>4.0104620749780002</v>
      </c>
      <c r="L3345" s="8">
        <v>1.3077593722759999</v>
      </c>
    </row>
    <row r="3346" spans="3:12" x14ac:dyDescent="0.2">
      <c r="C3346" s="90"/>
      <c r="D3346" s="87"/>
      <c r="E3346" s="1" t="s">
        <v>42</v>
      </c>
      <c r="F3346" s="2"/>
      <c r="G3346" s="59">
        <v>816</v>
      </c>
      <c r="H3346" s="71" t="str">
        <f t="shared" si="74"/>
        <v xml:space="preserve"> </v>
      </c>
      <c r="I3346" s="11">
        <v>72.549019607842993</v>
      </c>
      <c r="J3346" s="3">
        <v>12.745098039216</v>
      </c>
      <c r="K3346" s="3">
        <v>13.725490196078001</v>
      </c>
      <c r="L3346" s="8">
        <v>0.98039215686299996</v>
      </c>
    </row>
    <row r="3347" spans="3:12" x14ac:dyDescent="0.2">
      <c r="C3347" s="90"/>
      <c r="D3347" s="87"/>
      <c r="E3347" s="1" t="s">
        <v>43</v>
      </c>
      <c r="F3347" s="2"/>
      <c r="G3347" s="59">
        <v>78</v>
      </c>
      <c r="H3347" s="71" t="str">
        <f t="shared" si="74"/>
        <v xml:space="preserve"> </v>
      </c>
      <c r="I3347" s="11">
        <v>56.410256410255997</v>
      </c>
      <c r="J3347" s="3">
        <v>14.102564102563999</v>
      </c>
      <c r="K3347" s="3">
        <v>28.205128205127998</v>
      </c>
      <c r="L3347" s="8">
        <v>1.2820512820509999</v>
      </c>
    </row>
    <row r="3348" spans="3:12" x14ac:dyDescent="0.2">
      <c r="C3348" s="90"/>
      <c r="D3348" s="87"/>
      <c r="E3348" s="1" t="s">
        <v>22</v>
      </c>
      <c r="F3348" s="2"/>
      <c r="G3348" s="59">
        <v>44</v>
      </c>
      <c r="H3348" s="71" t="str">
        <f t="shared" si="74"/>
        <v>*</v>
      </c>
      <c r="I3348" s="11">
        <v>72.727272727273004</v>
      </c>
      <c r="J3348" s="3">
        <v>9.0909090909089993</v>
      </c>
      <c r="K3348" s="3">
        <v>15.909090909091001</v>
      </c>
      <c r="L3348" s="8">
        <v>2.2727272727269998</v>
      </c>
    </row>
    <row r="3349" spans="3:12" x14ac:dyDescent="0.2">
      <c r="C3349" s="91" t="s">
        <v>44</v>
      </c>
      <c r="D3349" s="86" t="s">
        <v>17</v>
      </c>
      <c r="E3349" s="6" t="s">
        <v>45</v>
      </c>
      <c r="F3349" s="5"/>
      <c r="G3349" s="58">
        <v>1358</v>
      </c>
      <c r="H3349" s="70" t="str">
        <f t="shared" si="74"/>
        <v xml:space="preserve"> </v>
      </c>
      <c r="I3349" s="12">
        <v>87.849779086891999</v>
      </c>
      <c r="J3349" s="4">
        <v>10.088365243004001</v>
      </c>
      <c r="K3349" s="4">
        <v>1.3991163475699999</v>
      </c>
      <c r="L3349" s="13">
        <v>0.66273932253300005</v>
      </c>
    </row>
    <row r="3350" spans="3:12" x14ac:dyDescent="0.2">
      <c r="C3350" s="90"/>
      <c r="D3350" s="87"/>
      <c r="E3350" s="1" t="s">
        <v>46</v>
      </c>
      <c r="F3350" s="2"/>
      <c r="G3350" s="59">
        <v>735</v>
      </c>
      <c r="H3350" s="71" t="str">
        <f t="shared" si="74"/>
        <v xml:space="preserve"> </v>
      </c>
      <c r="I3350" s="11">
        <v>74.421768707482997</v>
      </c>
      <c r="J3350" s="3">
        <v>15.78231292517</v>
      </c>
      <c r="K3350" s="3">
        <v>7.6190476190479997</v>
      </c>
      <c r="L3350" s="8">
        <v>2.1768707482990002</v>
      </c>
    </row>
    <row r="3351" spans="3:12" x14ac:dyDescent="0.2">
      <c r="C3351" s="90"/>
      <c r="D3351" s="87"/>
      <c r="E3351" s="1" t="s">
        <v>47</v>
      </c>
      <c r="F3351" s="2"/>
      <c r="G3351" s="59">
        <v>177</v>
      </c>
      <c r="H3351" s="71" t="str">
        <f t="shared" si="74"/>
        <v xml:space="preserve"> </v>
      </c>
      <c r="I3351" s="11">
        <v>60.451977401130002</v>
      </c>
      <c r="J3351" s="3">
        <v>22.598870056496999</v>
      </c>
      <c r="K3351" s="3">
        <v>16.949152542373</v>
      </c>
      <c r="L3351" s="14">
        <v>0</v>
      </c>
    </row>
    <row r="3352" spans="3:12" x14ac:dyDescent="0.2">
      <c r="C3352" s="90"/>
      <c r="D3352" s="87"/>
      <c r="E3352" s="1" t="s">
        <v>48</v>
      </c>
      <c r="F3352" s="2"/>
      <c r="G3352" s="59">
        <v>128</v>
      </c>
      <c r="H3352" s="71" t="str">
        <f t="shared" si="74"/>
        <v xml:space="preserve"> </v>
      </c>
      <c r="I3352" s="11">
        <v>19.53125</v>
      </c>
      <c r="J3352" s="3">
        <v>10.9375</v>
      </c>
      <c r="K3352" s="3">
        <v>67.96875</v>
      </c>
      <c r="L3352" s="8">
        <v>1.5625</v>
      </c>
    </row>
    <row r="3353" spans="3:12" x14ac:dyDescent="0.2">
      <c r="C3353" s="90"/>
      <c r="D3353" s="87"/>
      <c r="E3353" s="1" t="s">
        <v>22</v>
      </c>
      <c r="F3353" s="2"/>
      <c r="G3353" s="59">
        <v>37</v>
      </c>
      <c r="H3353" s="71" t="str">
        <f t="shared" si="74"/>
        <v>*</v>
      </c>
      <c r="I3353" s="11">
        <v>64.864864864864998</v>
      </c>
      <c r="J3353" s="3">
        <v>18.918918918919001</v>
      </c>
      <c r="K3353" s="3">
        <v>16.216216216216001</v>
      </c>
      <c r="L3353" s="14">
        <v>0</v>
      </c>
    </row>
    <row r="3354" spans="3:12" ht="24" x14ac:dyDescent="0.2">
      <c r="C3354" s="91" t="s">
        <v>49</v>
      </c>
      <c r="D3354" s="86" t="s">
        <v>17</v>
      </c>
      <c r="E3354" s="6" t="s">
        <v>50</v>
      </c>
      <c r="F3354" s="5"/>
      <c r="G3354" s="58">
        <v>141</v>
      </c>
      <c r="H3354" s="70" t="str">
        <f t="shared" si="74"/>
        <v xml:space="preserve"> </v>
      </c>
      <c r="I3354" s="12">
        <v>88.652482269504006</v>
      </c>
      <c r="J3354" s="4">
        <v>7.8014184397159996</v>
      </c>
      <c r="K3354" s="4">
        <v>2.1276595744679998</v>
      </c>
      <c r="L3354" s="13">
        <v>1.4184397163119999</v>
      </c>
    </row>
    <row r="3355" spans="3:12" ht="36" x14ac:dyDescent="0.2">
      <c r="C3355" s="90"/>
      <c r="D3355" s="87"/>
      <c r="E3355" s="1" t="s">
        <v>51</v>
      </c>
      <c r="F3355" s="2"/>
      <c r="G3355" s="59">
        <v>349</v>
      </c>
      <c r="H3355" s="71" t="str">
        <f t="shared" si="74"/>
        <v xml:space="preserve"> </v>
      </c>
      <c r="I3355" s="11">
        <v>90.544412607449999</v>
      </c>
      <c r="J3355" s="3">
        <v>7.7363896848140001</v>
      </c>
      <c r="K3355" s="3">
        <v>1.1461318051580001</v>
      </c>
      <c r="L3355" s="8">
        <v>0.57306590257900003</v>
      </c>
    </row>
    <row r="3356" spans="3:12" ht="48" x14ac:dyDescent="0.2">
      <c r="C3356" s="90"/>
      <c r="D3356" s="87"/>
      <c r="E3356" s="1" t="s">
        <v>52</v>
      </c>
      <c r="F3356" s="2"/>
      <c r="G3356" s="59">
        <v>1860</v>
      </c>
      <c r="H3356" s="71" t="str">
        <f t="shared" si="74"/>
        <v xml:space="preserve"> </v>
      </c>
      <c r="I3356" s="11">
        <v>83.709677419355003</v>
      </c>
      <c r="J3356" s="3">
        <v>12.204301075269001</v>
      </c>
      <c r="K3356" s="3">
        <v>3.1720430107530002</v>
      </c>
      <c r="L3356" s="8">
        <v>0.91397849462400005</v>
      </c>
    </row>
    <row r="3357" spans="3:12" ht="24" x14ac:dyDescent="0.2">
      <c r="C3357" s="90"/>
      <c r="D3357" s="87"/>
      <c r="E3357" s="1" t="s">
        <v>53</v>
      </c>
      <c r="F3357" s="2"/>
      <c r="G3357" s="59">
        <v>719</v>
      </c>
      <c r="H3357" s="71" t="str">
        <f t="shared" si="74"/>
        <v xml:space="preserve"> </v>
      </c>
      <c r="I3357" s="11">
        <v>88.178025034770997</v>
      </c>
      <c r="J3357" s="3">
        <v>10.431154381084999</v>
      </c>
      <c r="K3357" s="3">
        <v>0.83449235048699999</v>
      </c>
      <c r="L3357" s="8">
        <v>0.55632823365799999</v>
      </c>
    </row>
    <row r="3358" spans="3:12" ht="48" x14ac:dyDescent="0.2">
      <c r="C3358" s="90"/>
      <c r="D3358" s="87"/>
      <c r="E3358" s="1" t="s">
        <v>54</v>
      </c>
      <c r="F3358" s="2"/>
      <c r="G3358" s="59">
        <v>404</v>
      </c>
      <c r="H3358" s="71" t="str">
        <f t="shared" si="74"/>
        <v xml:space="preserve"> </v>
      </c>
      <c r="I3358" s="11">
        <v>88.861386138613994</v>
      </c>
      <c r="J3358" s="3">
        <v>8.9108910891090005</v>
      </c>
      <c r="K3358" s="3">
        <v>1.485148514851</v>
      </c>
      <c r="L3358" s="8">
        <v>0.74257425742600003</v>
      </c>
    </row>
    <row r="3359" spans="3:12" ht="36" x14ac:dyDescent="0.2">
      <c r="C3359" s="90"/>
      <c r="D3359" s="87"/>
      <c r="E3359" s="1" t="s">
        <v>55</v>
      </c>
      <c r="F3359" s="2"/>
      <c r="G3359" s="59">
        <v>41</v>
      </c>
      <c r="H3359" s="71" t="str">
        <f t="shared" si="74"/>
        <v>*</v>
      </c>
      <c r="I3359" s="11">
        <v>85.365853658537006</v>
      </c>
      <c r="J3359" s="3">
        <v>9.7560975609760003</v>
      </c>
      <c r="K3359" s="3">
        <v>2.4390243902440001</v>
      </c>
      <c r="L3359" s="8">
        <v>2.4390243902440001</v>
      </c>
    </row>
    <row r="3360" spans="3:12" ht="36" x14ac:dyDescent="0.2">
      <c r="C3360" s="90"/>
      <c r="D3360" s="87"/>
      <c r="E3360" s="1" t="s">
        <v>56</v>
      </c>
      <c r="F3360" s="2"/>
      <c r="G3360" s="59">
        <v>168</v>
      </c>
      <c r="H3360" s="71" t="str">
        <f t="shared" si="74"/>
        <v xml:space="preserve"> </v>
      </c>
      <c r="I3360" s="11">
        <v>91.666666666666998</v>
      </c>
      <c r="J3360" s="3">
        <v>6.5476190476190004</v>
      </c>
      <c r="K3360" s="3">
        <v>0.59523809523799998</v>
      </c>
      <c r="L3360" s="8">
        <v>1.190476190476</v>
      </c>
    </row>
    <row r="3361" spans="3:12" ht="36" x14ac:dyDescent="0.2">
      <c r="C3361" s="90"/>
      <c r="D3361" s="87"/>
      <c r="E3361" s="1" t="s">
        <v>57</v>
      </c>
      <c r="F3361" s="2"/>
      <c r="G3361" s="59">
        <v>146</v>
      </c>
      <c r="H3361" s="71" t="str">
        <f t="shared" si="74"/>
        <v xml:space="preserve"> </v>
      </c>
      <c r="I3361" s="11">
        <v>86.986301369863</v>
      </c>
      <c r="J3361" s="3">
        <v>11.643835616438</v>
      </c>
      <c r="K3361" s="3">
        <v>0.68493150684899995</v>
      </c>
      <c r="L3361" s="8">
        <v>0.68493150684899995</v>
      </c>
    </row>
    <row r="3362" spans="3:12" x14ac:dyDescent="0.2">
      <c r="C3362" s="90"/>
      <c r="D3362" s="87"/>
      <c r="E3362" s="1" t="s">
        <v>58</v>
      </c>
      <c r="F3362" s="2"/>
      <c r="G3362" s="59">
        <v>364</v>
      </c>
      <c r="H3362" s="71" t="str">
        <f t="shared" si="74"/>
        <v xml:space="preserve"> </v>
      </c>
      <c r="I3362" s="11">
        <v>50.274725274725</v>
      </c>
      <c r="J3362" s="3">
        <v>16.208791208790998</v>
      </c>
      <c r="K3362" s="3">
        <v>31.318681318681001</v>
      </c>
      <c r="L3362" s="8">
        <v>2.1978021978019999</v>
      </c>
    </row>
    <row r="3363" spans="3:12" x14ac:dyDescent="0.2">
      <c r="C3363" s="90"/>
      <c r="D3363" s="87"/>
      <c r="E3363" s="1" t="s">
        <v>22</v>
      </c>
      <c r="F3363" s="2"/>
      <c r="G3363" s="59">
        <v>134</v>
      </c>
      <c r="H3363" s="71" t="str">
        <f t="shared" si="74"/>
        <v xml:space="preserve"> </v>
      </c>
      <c r="I3363" s="11">
        <v>67.164179104477995</v>
      </c>
      <c r="J3363" s="3">
        <v>13.432835820896001</v>
      </c>
      <c r="K3363" s="3">
        <v>17.910447761194</v>
      </c>
      <c r="L3363" s="8">
        <v>1.492537313433</v>
      </c>
    </row>
    <row r="3364" spans="3:12" ht="24" x14ac:dyDescent="0.2">
      <c r="C3364" s="90"/>
      <c r="D3364" s="87"/>
      <c r="E3364" s="1" t="s">
        <v>59</v>
      </c>
      <c r="F3364" s="2"/>
      <c r="G3364" s="59">
        <v>1920</v>
      </c>
      <c r="H3364" s="71" t="str">
        <f t="shared" si="74"/>
        <v xml:space="preserve"> </v>
      </c>
      <c r="I3364" s="11">
        <v>83.854166666666998</v>
      </c>
      <c r="J3364" s="3">
        <v>12.1875</v>
      </c>
      <c r="K3364" s="3">
        <v>3.072916666667</v>
      </c>
      <c r="L3364" s="8">
        <v>0.88541666666700003</v>
      </c>
    </row>
    <row r="3365" spans="3:12" ht="24" x14ac:dyDescent="0.2">
      <c r="C3365" s="90"/>
      <c r="D3365" s="87"/>
      <c r="E3365" s="1" t="s">
        <v>60</v>
      </c>
      <c r="F3365" s="2"/>
      <c r="G3365" s="59">
        <v>479</v>
      </c>
      <c r="H3365" s="71" t="str">
        <f t="shared" si="74"/>
        <v xml:space="preserve"> </v>
      </c>
      <c r="I3365" s="11">
        <v>89.561586638831002</v>
      </c>
      <c r="J3365" s="3">
        <v>8.5594989561590005</v>
      </c>
      <c r="K3365" s="3">
        <v>1.25260960334</v>
      </c>
      <c r="L3365" s="8">
        <v>0.62630480167000002</v>
      </c>
    </row>
    <row r="3366" spans="3:12" ht="24" x14ac:dyDescent="0.2">
      <c r="C3366" s="91" t="s">
        <v>61</v>
      </c>
      <c r="D3366" s="86" t="s">
        <v>17</v>
      </c>
      <c r="E3366" s="6" t="s">
        <v>62</v>
      </c>
      <c r="F3366" s="5"/>
      <c r="G3366" s="58">
        <v>354</v>
      </c>
      <c r="H3366" s="70" t="str">
        <f t="shared" si="74"/>
        <v xml:space="preserve"> </v>
      </c>
      <c r="I3366" s="12">
        <v>88.700564971751007</v>
      </c>
      <c r="J3366" s="4">
        <v>8.7570621468930003</v>
      </c>
      <c r="K3366" s="4">
        <v>2.25988700565</v>
      </c>
      <c r="L3366" s="13">
        <v>0.28248587570599998</v>
      </c>
    </row>
    <row r="3367" spans="3:12" ht="24" x14ac:dyDescent="0.2">
      <c r="C3367" s="90"/>
      <c r="D3367" s="87"/>
      <c r="E3367" s="1" t="s">
        <v>63</v>
      </c>
      <c r="F3367" s="2"/>
      <c r="G3367" s="59">
        <v>645</v>
      </c>
      <c r="H3367" s="71" t="str">
        <f t="shared" si="74"/>
        <v xml:space="preserve"> </v>
      </c>
      <c r="I3367" s="11">
        <v>84.496124031007994</v>
      </c>
      <c r="J3367" s="3">
        <v>12.558139534884001</v>
      </c>
      <c r="K3367" s="3">
        <v>1.860465116279</v>
      </c>
      <c r="L3367" s="8">
        <v>1.0852713178290001</v>
      </c>
    </row>
    <row r="3368" spans="3:12" ht="36" x14ac:dyDescent="0.2">
      <c r="C3368" s="90"/>
      <c r="D3368" s="87"/>
      <c r="E3368" s="1" t="s">
        <v>64</v>
      </c>
      <c r="F3368" s="2"/>
      <c r="G3368" s="59">
        <v>166</v>
      </c>
      <c r="H3368" s="71" t="str">
        <f t="shared" si="74"/>
        <v xml:space="preserve"> </v>
      </c>
      <c r="I3368" s="11">
        <v>82.530120481927995</v>
      </c>
      <c r="J3368" s="3">
        <v>13.855421686747</v>
      </c>
      <c r="K3368" s="3">
        <v>2.409638554217</v>
      </c>
      <c r="L3368" s="8">
        <v>1.204819277108</v>
      </c>
    </row>
    <row r="3369" spans="3:12" ht="36" x14ac:dyDescent="0.2">
      <c r="C3369" s="90"/>
      <c r="D3369" s="87"/>
      <c r="E3369" s="1" t="s">
        <v>65</v>
      </c>
      <c r="F3369" s="2"/>
      <c r="G3369" s="59">
        <v>110</v>
      </c>
      <c r="H3369" s="71" t="str">
        <f t="shared" si="74"/>
        <v xml:space="preserve"> </v>
      </c>
      <c r="I3369" s="11">
        <v>81.818181818181998</v>
      </c>
      <c r="J3369" s="3">
        <v>14.545454545455</v>
      </c>
      <c r="K3369" s="3">
        <v>1.818181818182</v>
      </c>
      <c r="L3369" s="8">
        <v>1.818181818182</v>
      </c>
    </row>
    <row r="3370" spans="3:12" ht="36" x14ac:dyDescent="0.2">
      <c r="C3370" s="90"/>
      <c r="D3370" s="87"/>
      <c r="E3370" s="1" t="s">
        <v>66</v>
      </c>
      <c r="F3370" s="2"/>
      <c r="G3370" s="59">
        <v>239</v>
      </c>
      <c r="H3370" s="71" t="str">
        <f t="shared" si="74"/>
        <v xml:space="preserve"> </v>
      </c>
      <c r="I3370" s="11">
        <v>83.682008368200997</v>
      </c>
      <c r="J3370" s="3">
        <v>15.062761506276001</v>
      </c>
      <c r="K3370" s="3">
        <v>0.418410041841</v>
      </c>
      <c r="L3370" s="8">
        <v>0.836820083682</v>
      </c>
    </row>
    <row r="3371" spans="3:12" ht="24" x14ac:dyDescent="0.2">
      <c r="C3371" s="90"/>
      <c r="D3371" s="87"/>
      <c r="E3371" s="1" t="s">
        <v>67</v>
      </c>
      <c r="F3371" s="2"/>
      <c r="G3371" s="59">
        <v>143</v>
      </c>
      <c r="H3371" s="71" t="str">
        <f t="shared" si="74"/>
        <v xml:space="preserve"> </v>
      </c>
      <c r="I3371" s="11">
        <v>81.118881118881006</v>
      </c>
      <c r="J3371" s="3">
        <v>16.783216783217</v>
      </c>
      <c r="K3371" s="3">
        <v>0.69930069930100003</v>
      </c>
      <c r="L3371" s="8">
        <v>1.398601398601</v>
      </c>
    </row>
    <row r="3372" spans="3:12" ht="24" x14ac:dyDescent="0.2">
      <c r="C3372" s="90"/>
      <c r="D3372" s="87"/>
      <c r="E3372" s="1" t="s">
        <v>68</v>
      </c>
      <c r="F3372" s="2"/>
      <c r="G3372" s="59">
        <v>56</v>
      </c>
      <c r="H3372" s="71" t="str">
        <f t="shared" si="74"/>
        <v xml:space="preserve"> </v>
      </c>
      <c r="I3372" s="11">
        <v>82.142857142856997</v>
      </c>
      <c r="J3372" s="3">
        <v>5.3571428571429998</v>
      </c>
      <c r="K3372" s="3">
        <v>8.9285714285710007</v>
      </c>
      <c r="L3372" s="8">
        <v>3.5714285714290002</v>
      </c>
    </row>
    <row r="3373" spans="3:12" ht="24" x14ac:dyDescent="0.2">
      <c r="C3373" s="90"/>
      <c r="D3373" s="87"/>
      <c r="E3373" s="1" t="s">
        <v>69</v>
      </c>
      <c r="F3373" s="2"/>
      <c r="G3373" s="59">
        <v>51</v>
      </c>
      <c r="H3373" s="71" t="str">
        <f t="shared" si="74"/>
        <v xml:space="preserve"> </v>
      </c>
      <c r="I3373" s="11">
        <v>90.196078431372996</v>
      </c>
      <c r="J3373" s="3">
        <v>5.8823529411760003</v>
      </c>
      <c r="K3373" s="7">
        <v>0</v>
      </c>
      <c r="L3373" s="8">
        <v>3.9215686274510002</v>
      </c>
    </row>
    <row r="3374" spans="3:12" ht="24" x14ac:dyDescent="0.2">
      <c r="C3374" s="90"/>
      <c r="D3374" s="87"/>
      <c r="E3374" s="1" t="s">
        <v>70</v>
      </c>
      <c r="F3374" s="2"/>
      <c r="G3374" s="59">
        <v>312</v>
      </c>
      <c r="H3374" s="71" t="str">
        <f t="shared" si="74"/>
        <v xml:space="preserve"> </v>
      </c>
      <c r="I3374" s="11">
        <v>83.333333333333002</v>
      </c>
      <c r="J3374" s="3">
        <v>15.384615384615</v>
      </c>
      <c r="K3374" s="3">
        <v>0.64102564102600001</v>
      </c>
      <c r="L3374" s="8">
        <v>0.64102564102600001</v>
      </c>
    </row>
    <row r="3375" spans="3:12" x14ac:dyDescent="0.2">
      <c r="C3375" s="90"/>
      <c r="D3375" s="87"/>
      <c r="E3375" s="1" t="s">
        <v>32</v>
      </c>
      <c r="F3375" s="2"/>
      <c r="G3375" s="59">
        <v>51</v>
      </c>
      <c r="H3375" s="71" t="str">
        <f t="shared" si="74"/>
        <v xml:space="preserve"> </v>
      </c>
      <c r="I3375" s="11">
        <v>72.549019607842993</v>
      </c>
      <c r="J3375" s="3">
        <v>9.8039215686270005</v>
      </c>
      <c r="K3375" s="3">
        <v>15.686274509804001</v>
      </c>
      <c r="L3375" s="8">
        <v>1.9607843137250001</v>
      </c>
    </row>
    <row r="3376" spans="3:12" ht="24" x14ac:dyDescent="0.2">
      <c r="C3376" s="90"/>
      <c r="D3376" s="87"/>
      <c r="E3376" s="1" t="s">
        <v>71</v>
      </c>
      <c r="F3376" s="2"/>
      <c r="G3376" s="59">
        <v>1237</v>
      </c>
      <c r="H3376" s="71" t="str">
        <f t="shared" si="74"/>
        <v xml:space="preserve"> </v>
      </c>
      <c r="I3376" s="11">
        <v>83.508488278092003</v>
      </c>
      <c r="J3376" s="3">
        <v>12.530315278901</v>
      </c>
      <c r="K3376" s="3">
        <v>3.0719482619240002</v>
      </c>
      <c r="L3376" s="8">
        <v>0.88924818108299997</v>
      </c>
    </row>
    <row r="3377" spans="3:12" ht="24" x14ac:dyDescent="0.2">
      <c r="C3377" s="90"/>
      <c r="D3377" s="87"/>
      <c r="E3377" s="1" t="s">
        <v>72</v>
      </c>
      <c r="F3377" s="2"/>
      <c r="G3377" s="59">
        <v>1015</v>
      </c>
      <c r="H3377" s="71" t="str">
        <f t="shared" si="74"/>
        <v xml:space="preserve"> </v>
      </c>
      <c r="I3377" s="11">
        <v>72.512315270936</v>
      </c>
      <c r="J3377" s="3">
        <v>13.497536945813</v>
      </c>
      <c r="K3377" s="3">
        <v>13.004926108374001</v>
      </c>
      <c r="L3377" s="8">
        <v>0.98522167487699996</v>
      </c>
    </row>
    <row r="3378" spans="3:12" x14ac:dyDescent="0.2">
      <c r="C3378" s="90"/>
      <c r="D3378" s="87"/>
      <c r="E3378" s="1" t="s">
        <v>22</v>
      </c>
      <c r="F3378" s="2"/>
      <c r="G3378" s="59">
        <v>183</v>
      </c>
      <c r="H3378" s="71" t="str">
        <f t="shared" si="74"/>
        <v xml:space="preserve"> </v>
      </c>
      <c r="I3378" s="11">
        <v>69.398907103824996</v>
      </c>
      <c r="J3378" s="3">
        <v>12.021857923497</v>
      </c>
      <c r="K3378" s="3">
        <v>15.300546448086999</v>
      </c>
      <c r="L3378" s="8">
        <v>3.2786885245900002</v>
      </c>
    </row>
    <row r="3379" spans="3:12" x14ac:dyDescent="0.2">
      <c r="C3379" s="91" t="s">
        <v>73</v>
      </c>
      <c r="D3379" s="86" t="s">
        <v>17</v>
      </c>
      <c r="E3379" s="6" t="s">
        <v>74</v>
      </c>
      <c r="F3379" s="5"/>
      <c r="G3379" s="58">
        <v>247</v>
      </c>
      <c r="H3379" s="70" t="str">
        <f t="shared" si="74"/>
        <v xml:space="preserve"> </v>
      </c>
      <c r="I3379" s="12">
        <v>76.113360323886994</v>
      </c>
      <c r="J3379" s="4">
        <v>18.218623481781002</v>
      </c>
      <c r="K3379" s="4">
        <v>3.2388663967609999</v>
      </c>
      <c r="L3379" s="13">
        <v>2.4291497975710001</v>
      </c>
    </row>
    <row r="3380" spans="3:12" x14ac:dyDescent="0.2">
      <c r="C3380" s="90"/>
      <c r="D3380" s="87"/>
      <c r="E3380" s="1" t="s">
        <v>75</v>
      </c>
      <c r="F3380" s="2"/>
      <c r="G3380" s="59">
        <v>531</v>
      </c>
      <c r="H3380" s="71" t="str">
        <f t="shared" si="74"/>
        <v xml:space="preserve"> </v>
      </c>
      <c r="I3380" s="11">
        <v>82.297551789077005</v>
      </c>
      <c r="J3380" s="3">
        <v>15.442561205273</v>
      </c>
      <c r="K3380" s="3">
        <v>1.129943502825</v>
      </c>
      <c r="L3380" s="8">
        <v>1.129943502825</v>
      </c>
    </row>
    <row r="3381" spans="3:12" x14ac:dyDescent="0.2">
      <c r="C3381" s="90"/>
      <c r="D3381" s="87"/>
      <c r="E3381" s="1" t="s">
        <v>76</v>
      </c>
      <c r="F3381" s="2"/>
      <c r="G3381" s="59">
        <v>58</v>
      </c>
      <c r="H3381" s="71" t="str">
        <f t="shared" si="74"/>
        <v xml:space="preserve"> </v>
      </c>
      <c r="I3381" s="11">
        <v>93.103448275861993</v>
      </c>
      <c r="J3381" s="3">
        <v>5.1724137931029999</v>
      </c>
      <c r="K3381" s="7">
        <v>0</v>
      </c>
      <c r="L3381" s="8">
        <v>1.7241379310339999</v>
      </c>
    </row>
    <row r="3382" spans="3:12" x14ac:dyDescent="0.2">
      <c r="C3382" s="90"/>
      <c r="D3382" s="87"/>
      <c r="E3382" s="1" t="s">
        <v>77</v>
      </c>
      <c r="F3382" s="2"/>
      <c r="G3382" s="59">
        <v>400</v>
      </c>
      <c r="H3382" s="71" t="str">
        <f t="shared" si="74"/>
        <v xml:space="preserve"> </v>
      </c>
      <c r="I3382" s="11">
        <v>86.25</v>
      </c>
      <c r="J3382" s="3">
        <v>10.25</v>
      </c>
      <c r="K3382" s="3">
        <v>3</v>
      </c>
      <c r="L3382" s="8">
        <v>0.5</v>
      </c>
    </row>
    <row r="3383" spans="3:12" ht="24" x14ac:dyDescent="0.2">
      <c r="C3383" s="90"/>
      <c r="D3383" s="87"/>
      <c r="E3383" s="1" t="s">
        <v>78</v>
      </c>
      <c r="F3383" s="2"/>
      <c r="G3383" s="59">
        <v>422</v>
      </c>
      <c r="H3383" s="71" t="str">
        <f t="shared" si="74"/>
        <v xml:space="preserve"> </v>
      </c>
      <c r="I3383" s="11">
        <v>86.729857819905007</v>
      </c>
      <c r="J3383" s="3">
        <v>10.189573459716</v>
      </c>
      <c r="K3383" s="3">
        <v>2.1327014218009999</v>
      </c>
      <c r="L3383" s="8">
        <v>0.94786729857800001</v>
      </c>
    </row>
    <row r="3384" spans="3:12" ht="24" x14ac:dyDescent="0.2">
      <c r="C3384" s="90"/>
      <c r="D3384" s="87"/>
      <c r="E3384" s="1" t="s">
        <v>79</v>
      </c>
      <c r="F3384" s="2"/>
      <c r="G3384" s="59">
        <v>102</v>
      </c>
      <c r="H3384" s="71" t="str">
        <f t="shared" si="74"/>
        <v xml:space="preserve"> </v>
      </c>
      <c r="I3384" s="11">
        <v>88.235294117647001</v>
      </c>
      <c r="J3384" s="3">
        <v>8.8235294117649996</v>
      </c>
      <c r="K3384" s="3">
        <v>0.98039215686299996</v>
      </c>
      <c r="L3384" s="8">
        <v>1.9607843137250001</v>
      </c>
    </row>
    <row r="3385" spans="3:12" ht="24" x14ac:dyDescent="0.2">
      <c r="C3385" s="90"/>
      <c r="D3385" s="87"/>
      <c r="E3385" s="1" t="s">
        <v>80</v>
      </c>
      <c r="F3385" s="2"/>
      <c r="G3385" s="59">
        <v>44</v>
      </c>
      <c r="H3385" s="71" t="str">
        <f t="shared" si="74"/>
        <v>*</v>
      </c>
      <c r="I3385" s="11">
        <v>95.454545454544999</v>
      </c>
      <c r="J3385" s="3">
        <v>2.2727272727269998</v>
      </c>
      <c r="K3385" s="7">
        <v>0</v>
      </c>
      <c r="L3385" s="8">
        <v>2.2727272727269998</v>
      </c>
    </row>
    <row r="3386" spans="3:12" ht="24" x14ac:dyDescent="0.2">
      <c r="C3386" s="90"/>
      <c r="D3386" s="87"/>
      <c r="E3386" s="1" t="s">
        <v>81</v>
      </c>
      <c r="F3386" s="2"/>
      <c r="G3386" s="59">
        <v>99</v>
      </c>
      <c r="H3386" s="71" t="str">
        <f t="shared" ref="H3386:H3449" si="75">IF(G3386&lt;49,"*"," ")</f>
        <v xml:space="preserve"> </v>
      </c>
      <c r="I3386" s="11">
        <v>83.838383838384004</v>
      </c>
      <c r="J3386" s="3">
        <v>14.141414141414</v>
      </c>
      <c r="K3386" s="3">
        <v>1.010101010101</v>
      </c>
      <c r="L3386" s="8">
        <v>1.010101010101</v>
      </c>
    </row>
    <row r="3387" spans="3:12" ht="24" x14ac:dyDescent="0.2">
      <c r="C3387" s="90"/>
      <c r="D3387" s="87"/>
      <c r="E3387" s="1" t="s">
        <v>82</v>
      </c>
      <c r="F3387" s="2"/>
      <c r="G3387" s="59">
        <v>128</v>
      </c>
      <c r="H3387" s="71" t="str">
        <f t="shared" si="75"/>
        <v xml:space="preserve"> </v>
      </c>
      <c r="I3387" s="11">
        <v>91.40625</v>
      </c>
      <c r="J3387" s="3">
        <v>6.25</v>
      </c>
      <c r="K3387" s="3">
        <v>0.78125</v>
      </c>
      <c r="L3387" s="8">
        <v>1.5625</v>
      </c>
    </row>
    <row r="3388" spans="3:12" x14ac:dyDescent="0.2">
      <c r="C3388" s="90"/>
      <c r="D3388" s="87"/>
      <c r="E3388" s="1" t="s">
        <v>83</v>
      </c>
      <c r="F3388" s="2"/>
      <c r="G3388" s="59">
        <v>47</v>
      </c>
      <c r="H3388" s="71" t="str">
        <f t="shared" si="75"/>
        <v>*</v>
      </c>
      <c r="I3388" s="11">
        <v>80.851063829786995</v>
      </c>
      <c r="J3388" s="3">
        <v>14.893617021277</v>
      </c>
      <c r="K3388" s="3">
        <v>2.1276595744679998</v>
      </c>
      <c r="L3388" s="8">
        <v>2.1276595744679998</v>
      </c>
    </row>
    <row r="3389" spans="3:12" ht="24" x14ac:dyDescent="0.2">
      <c r="C3389" s="90"/>
      <c r="D3389" s="87"/>
      <c r="E3389" s="1" t="s">
        <v>84</v>
      </c>
      <c r="F3389" s="2"/>
      <c r="G3389" s="59">
        <v>151</v>
      </c>
      <c r="H3389" s="71" t="str">
        <f t="shared" si="75"/>
        <v xml:space="preserve"> </v>
      </c>
      <c r="I3389" s="11">
        <v>80.132450331125995</v>
      </c>
      <c r="J3389" s="3">
        <v>17.880794701987</v>
      </c>
      <c r="K3389" s="7">
        <v>0</v>
      </c>
      <c r="L3389" s="8">
        <v>1.9867549668869999</v>
      </c>
    </row>
    <row r="3390" spans="3:12" ht="24" x14ac:dyDescent="0.2">
      <c r="C3390" s="90"/>
      <c r="D3390" s="87"/>
      <c r="E3390" s="1" t="s">
        <v>85</v>
      </c>
      <c r="F3390" s="2"/>
      <c r="G3390" s="59">
        <v>60</v>
      </c>
      <c r="H3390" s="71" t="str">
        <f t="shared" si="75"/>
        <v xml:space="preserve"> </v>
      </c>
      <c r="I3390" s="11">
        <v>83.333333333333002</v>
      </c>
      <c r="J3390" s="3">
        <v>15</v>
      </c>
      <c r="K3390" s="7">
        <v>0</v>
      </c>
      <c r="L3390" s="8">
        <v>1.666666666667</v>
      </c>
    </row>
    <row r="3391" spans="3:12" x14ac:dyDescent="0.2">
      <c r="C3391" s="90"/>
      <c r="D3391" s="87"/>
      <c r="E3391" s="1" t="s">
        <v>32</v>
      </c>
      <c r="F3391" s="2"/>
      <c r="G3391" s="59">
        <v>49</v>
      </c>
      <c r="H3391" s="71" t="s">
        <v>674</v>
      </c>
      <c r="I3391" s="11">
        <v>79.591836734693999</v>
      </c>
      <c r="J3391" s="3">
        <v>6.1224489795919999</v>
      </c>
      <c r="K3391" s="3">
        <v>12.244897959184</v>
      </c>
      <c r="L3391" s="8">
        <v>2.040816326531</v>
      </c>
    </row>
    <row r="3392" spans="3:12" ht="24" x14ac:dyDescent="0.2">
      <c r="C3392" s="90"/>
      <c r="D3392" s="87"/>
      <c r="E3392" s="1" t="s">
        <v>86</v>
      </c>
      <c r="F3392" s="2"/>
      <c r="G3392" s="59">
        <v>1336</v>
      </c>
      <c r="H3392" s="71" t="str">
        <f t="shared" si="75"/>
        <v xml:space="preserve"> </v>
      </c>
      <c r="I3392" s="11">
        <v>83.008982035928</v>
      </c>
      <c r="J3392" s="3">
        <v>13.023952095807999</v>
      </c>
      <c r="K3392" s="3">
        <v>2.9191616766470001</v>
      </c>
      <c r="L3392" s="8">
        <v>1.047904191617</v>
      </c>
    </row>
    <row r="3393" spans="3:12" ht="24" x14ac:dyDescent="0.2">
      <c r="C3393" s="90"/>
      <c r="D3393" s="87"/>
      <c r="E3393" s="1" t="s">
        <v>87</v>
      </c>
      <c r="F3393" s="2"/>
      <c r="G3393" s="59">
        <v>311</v>
      </c>
      <c r="H3393" s="71" t="str">
        <f t="shared" si="75"/>
        <v xml:space="preserve"> </v>
      </c>
      <c r="I3393" s="11">
        <v>83.601286173633</v>
      </c>
      <c r="J3393" s="3">
        <v>11.575562700965</v>
      </c>
      <c r="K3393" s="3">
        <v>4.1800643086819997</v>
      </c>
      <c r="L3393" s="8">
        <v>0.64308681672000001</v>
      </c>
    </row>
    <row r="3394" spans="3:12" ht="24" x14ac:dyDescent="0.2">
      <c r="C3394" s="90"/>
      <c r="D3394" s="87"/>
      <c r="E3394" s="1" t="s">
        <v>88</v>
      </c>
      <c r="F3394" s="2"/>
      <c r="G3394" s="59">
        <v>620</v>
      </c>
      <c r="H3394" s="71" t="str">
        <f t="shared" si="75"/>
        <v xml:space="preserve"> </v>
      </c>
      <c r="I3394" s="11">
        <v>66.935483870968</v>
      </c>
      <c r="J3394" s="3">
        <v>14.032258064516</v>
      </c>
      <c r="K3394" s="3">
        <v>18.064516129032</v>
      </c>
      <c r="L3394" s="8">
        <v>0.967741935484</v>
      </c>
    </row>
    <row r="3395" spans="3:12" x14ac:dyDescent="0.2">
      <c r="C3395" s="90"/>
      <c r="D3395" s="87"/>
      <c r="E3395" s="1" t="s">
        <v>22</v>
      </c>
      <c r="F3395" s="2"/>
      <c r="G3395" s="59">
        <v>168</v>
      </c>
      <c r="H3395" s="71" t="str">
        <f t="shared" si="75"/>
        <v xml:space="preserve"> </v>
      </c>
      <c r="I3395" s="11">
        <v>66.666666666666998</v>
      </c>
      <c r="J3395" s="3">
        <v>10.119047619048001</v>
      </c>
      <c r="K3395" s="3">
        <v>20.238095238094999</v>
      </c>
      <c r="L3395" s="8">
        <v>2.9761904761900002</v>
      </c>
    </row>
    <row r="3396" spans="3:12" ht="24" x14ac:dyDescent="0.2">
      <c r="C3396" s="91" t="s">
        <v>89</v>
      </c>
      <c r="D3396" s="86" t="s">
        <v>17</v>
      </c>
      <c r="E3396" s="6" t="s">
        <v>90</v>
      </c>
      <c r="F3396" s="5"/>
      <c r="G3396" s="58">
        <v>166</v>
      </c>
      <c r="H3396" s="70" t="str">
        <f t="shared" si="75"/>
        <v xml:space="preserve"> </v>
      </c>
      <c r="I3396" s="12">
        <v>89.156626506023997</v>
      </c>
      <c r="J3396" s="4">
        <v>6.6265060240959999</v>
      </c>
      <c r="K3396" s="4">
        <v>2.409638554217</v>
      </c>
      <c r="L3396" s="13">
        <v>1.8072289156629999</v>
      </c>
    </row>
    <row r="3397" spans="3:12" ht="48" x14ac:dyDescent="0.2">
      <c r="C3397" s="90"/>
      <c r="D3397" s="87"/>
      <c r="E3397" s="1" t="s">
        <v>91</v>
      </c>
      <c r="F3397" s="2"/>
      <c r="G3397" s="59">
        <v>97</v>
      </c>
      <c r="H3397" s="71" t="str">
        <f t="shared" si="75"/>
        <v xml:space="preserve"> </v>
      </c>
      <c r="I3397" s="11">
        <v>87.628865979381004</v>
      </c>
      <c r="J3397" s="3">
        <v>9.278350515464</v>
      </c>
      <c r="K3397" s="7">
        <v>0</v>
      </c>
      <c r="L3397" s="8">
        <v>3.0927835051549999</v>
      </c>
    </row>
    <row r="3398" spans="3:12" ht="36" x14ac:dyDescent="0.2">
      <c r="C3398" s="90"/>
      <c r="D3398" s="87"/>
      <c r="E3398" s="1" t="s">
        <v>92</v>
      </c>
      <c r="F3398" s="2"/>
      <c r="G3398" s="59">
        <v>88</v>
      </c>
      <c r="H3398" s="71" t="str">
        <f t="shared" si="75"/>
        <v xml:space="preserve"> </v>
      </c>
      <c r="I3398" s="11">
        <v>87.5</v>
      </c>
      <c r="J3398" s="3">
        <v>10.227272727273</v>
      </c>
      <c r="K3398" s="7">
        <v>0</v>
      </c>
      <c r="L3398" s="8">
        <v>2.2727272727269998</v>
      </c>
    </row>
    <row r="3399" spans="3:12" ht="48" x14ac:dyDescent="0.2">
      <c r="C3399" s="90"/>
      <c r="D3399" s="87"/>
      <c r="E3399" s="1" t="s">
        <v>93</v>
      </c>
      <c r="F3399" s="2"/>
      <c r="G3399" s="59">
        <v>157</v>
      </c>
      <c r="H3399" s="71" t="str">
        <f t="shared" si="75"/>
        <v xml:space="preserve"> </v>
      </c>
      <c r="I3399" s="11">
        <v>79.617834394903994</v>
      </c>
      <c r="J3399" s="3">
        <v>14.649681528662001</v>
      </c>
      <c r="K3399" s="3">
        <v>3.8216560509550002</v>
      </c>
      <c r="L3399" s="8">
        <v>1.9108280254779999</v>
      </c>
    </row>
    <row r="3400" spans="3:12" x14ac:dyDescent="0.2">
      <c r="C3400" s="90"/>
      <c r="D3400" s="87"/>
      <c r="E3400" s="1" t="s">
        <v>94</v>
      </c>
      <c r="F3400" s="2"/>
      <c r="G3400" s="59">
        <v>9</v>
      </c>
      <c r="H3400" s="71" t="str">
        <f t="shared" si="75"/>
        <v>*</v>
      </c>
      <c r="I3400" s="11">
        <v>88.888888888888999</v>
      </c>
      <c r="J3400" s="7">
        <v>0</v>
      </c>
      <c r="K3400" s="7">
        <v>0</v>
      </c>
      <c r="L3400" s="8">
        <v>11.111111111111001</v>
      </c>
    </row>
    <row r="3401" spans="3:12" x14ac:dyDescent="0.2">
      <c r="C3401" s="90"/>
      <c r="D3401" s="87"/>
      <c r="E3401" s="1" t="s">
        <v>95</v>
      </c>
      <c r="F3401" s="2"/>
      <c r="G3401" s="59">
        <v>5</v>
      </c>
      <c r="H3401" s="71" t="str">
        <f t="shared" si="75"/>
        <v>*</v>
      </c>
      <c r="I3401" s="11">
        <v>80</v>
      </c>
      <c r="J3401" s="7">
        <v>0</v>
      </c>
      <c r="K3401" s="7">
        <v>0</v>
      </c>
      <c r="L3401" s="8">
        <v>20</v>
      </c>
    </row>
    <row r="3402" spans="3:12" x14ac:dyDescent="0.2">
      <c r="C3402" s="90"/>
      <c r="D3402" s="87"/>
      <c r="E3402" s="1" t="s">
        <v>32</v>
      </c>
      <c r="F3402" s="2"/>
      <c r="G3402" s="59">
        <v>41</v>
      </c>
      <c r="H3402" s="71" t="str">
        <f t="shared" si="75"/>
        <v>*</v>
      </c>
      <c r="I3402" s="11">
        <v>82.926829268293005</v>
      </c>
      <c r="J3402" s="3">
        <v>2.4390243902440001</v>
      </c>
      <c r="K3402" s="3">
        <v>12.195121951220001</v>
      </c>
      <c r="L3402" s="8">
        <v>2.4390243902440001</v>
      </c>
    </row>
    <row r="3403" spans="3:12" ht="24" x14ac:dyDescent="0.2">
      <c r="C3403" s="90"/>
      <c r="D3403" s="87"/>
      <c r="E3403" s="1" t="s">
        <v>96</v>
      </c>
      <c r="F3403" s="2"/>
      <c r="G3403" s="59">
        <v>455</v>
      </c>
      <c r="H3403" s="71" t="str">
        <f t="shared" si="75"/>
        <v xml:space="preserve"> </v>
      </c>
      <c r="I3403" s="11">
        <v>85.934065934065998</v>
      </c>
      <c r="J3403" s="3">
        <v>9.2307692307690008</v>
      </c>
      <c r="K3403" s="3">
        <v>3.2967032967029999</v>
      </c>
      <c r="L3403" s="8">
        <v>1.538461538462</v>
      </c>
    </row>
    <row r="3404" spans="3:12" ht="24" x14ac:dyDescent="0.2">
      <c r="C3404" s="90"/>
      <c r="D3404" s="87"/>
      <c r="E3404" s="1" t="s">
        <v>87</v>
      </c>
      <c r="F3404" s="2"/>
      <c r="G3404" s="59">
        <v>623</v>
      </c>
      <c r="H3404" s="71" t="str">
        <f t="shared" si="75"/>
        <v xml:space="preserve"> </v>
      </c>
      <c r="I3404" s="11">
        <v>86.035313001605005</v>
      </c>
      <c r="J3404" s="3">
        <v>10.593900481541001</v>
      </c>
      <c r="K3404" s="3">
        <v>3.0497592295349998</v>
      </c>
      <c r="L3404" s="8">
        <v>0.32102728731899999</v>
      </c>
    </row>
    <row r="3405" spans="3:12" ht="24" x14ac:dyDescent="0.2">
      <c r="C3405" s="90"/>
      <c r="D3405" s="87"/>
      <c r="E3405" s="1" t="s">
        <v>88</v>
      </c>
      <c r="F3405" s="2"/>
      <c r="G3405" s="59">
        <v>1112</v>
      </c>
      <c r="H3405" s="71" t="str">
        <f t="shared" si="75"/>
        <v xml:space="preserve"> </v>
      </c>
      <c r="I3405" s="11">
        <v>71.133093525180001</v>
      </c>
      <c r="J3405" s="3">
        <v>15.647482014388</v>
      </c>
      <c r="K3405" s="3">
        <v>12.410071942446001</v>
      </c>
      <c r="L3405" s="8">
        <v>0.80935251798600005</v>
      </c>
    </row>
    <row r="3406" spans="3:12" x14ac:dyDescent="0.2">
      <c r="C3406" s="90"/>
      <c r="D3406" s="87"/>
      <c r="E3406" s="1" t="s">
        <v>22</v>
      </c>
      <c r="F3406" s="2"/>
      <c r="G3406" s="59">
        <v>245</v>
      </c>
      <c r="H3406" s="71" t="str">
        <f t="shared" si="75"/>
        <v xml:space="preserve"> </v>
      </c>
      <c r="I3406" s="11">
        <v>72.653061224490003</v>
      </c>
      <c r="J3406" s="3">
        <v>13.061224489796</v>
      </c>
      <c r="K3406" s="3">
        <v>10.612244897959</v>
      </c>
      <c r="L3406" s="8">
        <v>3.673469387755</v>
      </c>
    </row>
    <row r="3407" spans="3:12" x14ac:dyDescent="0.2">
      <c r="C3407" s="91" t="s">
        <v>97</v>
      </c>
      <c r="D3407" s="86" t="s">
        <v>17</v>
      </c>
      <c r="E3407" s="6" t="s">
        <v>98</v>
      </c>
      <c r="F3407" s="5"/>
      <c r="G3407" s="58">
        <v>83</v>
      </c>
      <c r="H3407" s="70" t="str">
        <f t="shared" si="75"/>
        <v xml:space="preserve"> </v>
      </c>
      <c r="I3407" s="12">
        <v>85.542168674698999</v>
      </c>
      <c r="J3407" s="4">
        <v>9.638554216867</v>
      </c>
      <c r="K3407" s="4">
        <v>1.204819277108</v>
      </c>
      <c r="L3407" s="13">
        <v>3.6144578313250002</v>
      </c>
    </row>
    <row r="3408" spans="3:12" x14ac:dyDescent="0.2">
      <c r="C3408" s="90"/>
      <c r="D3408" s="87"/>
      <c r="E3408" s="1" t="s">
        <v>99</v>
      </c>
      <c r="F3408" s="2"/>
      <c r="G3408" s="59">
        <v>401</v>
      </c>
      <c r="H3408" s="71" t="str">
        <f t="shared" si="75"/>
        <v xml:space="preserve"> </v>
      </c>
      <c r="I3408" s="11">
        <v>85.286783042394006</v>
      </c>
      <c r="J3408" s="3">
        <v>12.219451371570999</v>
      </c>
      <c r="K3408" s="3">
        <v>2.2443890274310001</v>
      </c>
      <c r="L3408" s="8">
        <v>0.24937655860300001</v>
      </c>
    </row>
    <row r="3409" spans="3:12" x14ac:dyDescent="0.2">
      <c r="C3409" s="90"/>
      <c r="D3409" s="87"/>
      <c r="E3409" s="1" t="s">
        <v>100</v>
      </c>
      <c r="F3409" s="2"/>
      <c r="G3409" s="59">
        <v>686</v>
      </c>
      <c r="H3409" s="71" t="str">
        <f t="shared" si="75"/>
        <v xml:space="preserve"> </v>
      </c>
      <c r="I3409" s="11">
        <v>82.215743440232998</v>
      </c>
      <c r="J3409" s="3">
        <v>12.827988338192</v>
      </c>
      <c r="K3409" s="3">
        <v>4.0816326530609999</v>
      </c>
      <c r="L3409" s="8">
        <v>0.87463556851299995</v>
      </c>
    </row>
    <row r="3410" spans="3:12" x14ac:dyDescent="0.2">
      <c r="C3410" s="90"/>
      <c r="D3410" s="87"/>
      <c r="E3410" s="1" t="s">
        <v>101</v>
      </c>
      <c r="F3410" s="2"/>
      <c r="G3410" s="59">
        <v>1118</v>
      </c>
      <c r="H3410" s="71" t="str">
        <f t="shared" si="75"/>
        <v xml:space="preserve"> </v>
      </c>
      <c r="I3410" s="11">
        <v>73.255813953488001</v>
      </c>
      <c r="J3410" s="3">
        <v>13.327370304114</v>
      </c>
      <c r="K3410" s="3">
        <v>12.432915921288</v>
      </c>
      <c r="L3410" s="8">
        <v>0.98389982110899998</v>
      </c>
    </row>
    <row r="3411" spans="3:12" x14ac:dyDescent="0.2">
      <c r="C3411" s="90"/>
      <c r="D3411" s="87"/>
      <c r="E3411" s="1" t="s">
        <v>22</v>
      </c>
      <c r="F3411" s="2"/>
      <c r="G3411" s="59">
        <v>147</v>
      </c>
      <c r="H3411" s="71" t="str">
        <f t="shared" si="75"/>
        <v xml:space="preserve"> </v>
      </c>
      <c r="I3411" s="11">
        <v>68.027210884354005</v>
      </c>
      <c r="J3411" s="3">
        <v>13.605442176871</v>
      </c>
      <c r="K3411" s="3">
        <v>14.285714285714</v>
      </c>
      <c r="L3411" s="8">
        <v>4.0816326530609999</v>
      </c>
    </row>
    <row r="3412" spans="3:12" x14ac:dyDescent="0.2">
      <c r="C3412" s="91" t="s">
        <v>102</v>
      </c>
      <c r="D3412" s="86" t="s">
        <v>17</v>
      </c>
      <c r="E3412" s="6" t="s">
        <v>103</v>
      </c>
      <c r="F3412" s="5"/>
      <c r="G3412" s="58">
        <v>562</v>
      </c>
      <c r="H3412" s="70" t="str">
        <f t="shared" si="75"/>
        <v xml:space="preserve"> </v>
      </c>
      <c r="I3412" s="12">
        <v>82.918149466192006</v>
      </c>
      <c r="J3412" s="4">
        <v>13.167259786477</v>
      </c>
      <c r="K3412" s="4">
        <v>2.4911032028469999</v>
      </c>
      <c r="L3412" s="13">
        <v>1.4234875444840001</v>
      </c>
    </row>
    <row r="3413" spans="3:12" x14ac:dyDescent="0.2">
      <c r="C3413" s="90"/>
      <c r="D3413" s="87"/>
      <c r="E3413" s="1" t="s">
        <v>104</v>
      </c>
      <c r="F3413" s="2"/>
      <c r="G3413" s="59">
        <v>1221</v>
      </c>
      <c r="H3413" s="71" t="str">
        <f t="shared" si="75"/>
        <v xml:space="preserve"> </v>
      </c>
      <c r="I3413" s="11">
        <v>81.736281736281995</v>
      </c>
      <c r="J3413" s="3">
        <v>12.121212121212</v>
      </c>
      <c r="K3413" s="3">
        <v>5.1597051597050001</v>
      </c>
      <c r="L3413" s="8">
        <v>0.98280098280100003</v>
      </c>
    </row>
    <row r="3414" spans="3:12" x14ac:dyDescent="0.2">
      <c r="C3414" s="90"/>
      <c r="D3414" s="87"/>
      <c r="E3414" s="1" t="s">
        <v>105</v>
      </c>
      <c r="F3414" s="2"/>
      <c r="G3414" s="59">
        <v>430</v>
      </c>
      <c r="H3414" s="71" t="str">
        <f t="shared" si="75"/>
        <v xml:space="preserve"> </v>
      </c>
      <c r="I3414" s="11">
        <v>67.906976744185997</v>
      </c>
      <c r="J3414" s="3">
        <v>15.116279069767</v>
      </c>
      <c r="K3414" s="3">
        <v>16.046511627907002</v>
      </c>
      <c r="L3414" s="8">
        <v>0.93023255814000005</v>
      </c>
    </row>
    <row r="3415" spans="3:12" x14ac:dyDescent="0.2">
      <c r="C3415" s="90"/>
      <c r="D3415" s="87"/>
      <c r="E3415" s="1" t="s">
        <v>106</v>
      </c>
      <c r="F3415" s="2"/>
      <c r="G3415" s="59">
        <v>63</v>
      </c>
      <c r="H3415" s="71" t="str">
        <f t="shared" si="75"/>
        <v xml:space="preserve"> </v>
      </c>
      <c r="I3415" s="11">
        <v>44.444444444444002</v>
      </c>
      <c r="J3415" s="3">
        <v>11.111111111111001</v>
      </c>
      <c r="K3415" s="3">
        <v>44.444444444444002</v>
      </c>
      <c r="L3415" s="14">
        <v>0</v>
      </c>
    </row>
    <row r="3416" spans="3:12" x14ac:dyDescent="0.2">
      <c r="C3416" s="90"/>
      <c r="D3416" s="87"/>
      <c r="E3416" s="1" t="s">
        <v>22</v>
      </c>
      <c r="F3416" s="2"/>
      <c r="G3416" s="59">
        <v>159</v>
      </c>
      <c r="H3416" s="71" t="str">
        <f t="shared" si="75"/>
        <v xml:space="preserve"> </v>
      </c>
      <c r="I3416" s="11">
        <v>70.440251572327</v>
      </c>
      <c r="J3416" s="3">
        <v>12.578616352200999</v>
      </c>
      <c r="K3416" s="3">
        <v>15.094339622642</v>
      </c>
      <c r="L3416" s="8">
        <v>1.88679245283</v>
      </c>
    </row>
    <row r="3417" spans="3:12" x14ac:dyDescent="0.2">
      <c r="C3417" s="90"/>
      <c r="D3417" s="87"/>
      <c r="E3417" s="1" t="s">
        <v>107</v>
      </c>
      <c r="F3417" s="2"/>
      <c r="G3417" s="59">
        <v>1783</v>
      </c>
      <c r="H3417" s="71" t="str">
        <f t="shared" si="75"/>
        <v xml:space="preserve"> </v>
      </c>
      <c r="I3417" s="11">
        <v>82.108805384183995</v>
      </c>
      <c r="J3417" s="3">
        <v>12.450925406618</v>
      </c>
      <c r="K3417" s="3">
        <v>4.3185642176109997</v>
      </c>
      <c r="L3417" s="8">
        <v>1.1217049915870001</v>
      </c>
    </row>
    <row r="3418" spans="3:12" x14ac:dyDescent="0.2">
      <c r="C3418" s="90"/>
      <c r="D3418" s="87"/>
      <c r="E3418" s="1" t="s">
        <v>108</v>
      </c>
      <c r="F3418" s="2"/>
      <c r="G3418" s="59">
        <v>493</v>
      </c>
      <c r="H3418" s="71" t="str">
        <f t="shared" si="75"/>
        <v xml:space="preserve"> </v>
      </c>
      <c r="I3418" s="11">
        <v>64.908722109533002</v>
      </c>
      <c r="J3418" s="3">
        <v>14.604462474645</v>
      </c>
      <c r="K3418" s="3">
        <v>19.675456389451998</v>
      </c>
      <c r="L3418" s="8">
        <v>0.81135902636900004</v>
      </c>
    </row>
    <row r="3419" spans="3:12" x14ac:dyDescent="0.2">
      <c r="C3419" s="91" t="s">
        <v>109</v>
      </c>
      <c r="D3419" s="86" t="s">
        <v>17</v>
      </c>
      <c r="E3419" s="6" t="s">
        <v>110</v>
      </c>
      <c r="F3419" s="5"/>
      <c r="G3419" s="58">
        <v>551</v>
      </c>
      <c r="H3419" s="70" t="str">
        <f t="shared" si="75"/>
        <v xml:space="preserve"> </v>
      </c>
      <c r="I3419" s="12">
        <v>83.303085299456001</v>
      </c>
      <c r="J3419" s="4">
        <v>12.885662431942</v>
      </c>
      <c r="K3419" s="4">
        <v>2.3593466424680001</v>
      </c>
      <c r="L3419" s="13">
        <v>1.451905626134</v>
      </c>
    </row>
    <row r="3420" spans="3:12" ht="24" x14ac:dyDescent="0.2">
      <c r="C3420" s="90"/>
      <c r="D3420" s="87"/>
      <c r="E3420" s="1" t="s">
        <v>111</v>
      </c>
      <c r="F3420" s="2"/>
      <c r="G3420" s="59">
        <v>298</v>
      </c>
      <c r="H3420" s="71" t="str">
        <f t="shared" si="75"/>
        <v xml:space="preserve"> </v>
      </c>
      <c r="I3420" s="11">
        <v>86.912751677852</v>
      </c>
      <c r="J3420" s="3">
        <v>9.7315436241610005</v>
      </c>
      <c r="K3420" s="3">
        <v>1.677852348993</v>
      </c>
      <c r="L3420" s="8">
        <v>1.677852348993</v>
      </c>
    </row>
    <row r="3421" spans="3:12" ht="24" x14ac:dyDescent="0.2">
      <c r="C3421" s="90"/>
      <c r="D3421" s="87"/>
      <c r="E3421" s="1" t="s">
        <v>112</v>
      </c>
      <c r="F3421" s="2"/>
      <c r="G3421" s="59">
        <v>954</v>
      </c>
      <c r="H3421" s="71" t="str">
        <f t="shared" si="75"/>
        <v xml:space="preserve"> </v>
      </c>
      <c r="I3421" s="11">
        <v>85.220125786164004</v>
      </c>
      <c r="J3421" s="3">
        <v>12.893081761006</v>
      </c>
      <c r="K3421" s="3">
        <v>1.2578616352200001</v>
      </c>
      <c r="L3421" s="8">
        <v>0.62893081761000003</v>
      </c>
    </row>
    <row r="3422" spans="3:12" x14ac:dyDescent="0.2">
      <c r="C3422" s="90"/>
      <c r="D3422" s="87"/>
      <c r="E3422" s="1" t="s">
        <v>113</v>
      </c>
      <c r="F3422" s="2"/>
      <c r="G3422" s="59">
        <v>616</v>
      </c>
      <c r="H3422" s="71" t="str">
        <f t="shared" si="75"/>
        <v xml:space="preserve"> </v>
      </c>
      <c r="I3422" s="11">
        <v>80.194805194804999</v>
      </c>
      <c r="J3422" s="3">
        <v>15.097402597403001</v>
      </c>
      <c r="K3422" s="3">
        <v>3.4090909090910002</v>
      </c>
      <c r="L3422" s="8">
        <v>1.298701298701</v>
      </c>
    </row>
    <row r="3423" spans="3:12" x14ac:dyDescent="0.2">
      <c r="C3423" s="90"/>
      <c r="D3423" s="87"/>
      <c r="E3423" s="1" t="s">
        <v>114</v>
      </c>
      <c r="F3423" s="2"/>
      <c r="G3423" s="59">
        <v>986</v>
      </c>
      <c r="H3423" s="71" t="str">
        <f t="shared" si="75"/>
        <v xml:space="preserve"> </v>
      </c>
      <c r="I3423" s="11">
        <v>81.440162271804994</v>
      </c>
      <c r="J3423" s="3">
        <v>13.488843813387</v>
      </c>
      <c r="K3423" s="3">
        <v>3.9553752535500002</v>
      </c>
      <c r="L3423" s="8">
        <v>1.1156186612579999</v>
      </c>
    </row>
    <row r="3424" spans="3:12" ht="24" x14ac:dyDescent="0.2">
      <c r="C3424" s="90"/>
      <c r="D3424" s="87"/>
      <c r="E3424" s="1" t="s">
        <v>115</v>
      </c>
      <c r="F3424" s="2"/>
      <c r="G3424" s="59">
        <v>938</v>
      </c>
      <c r="H3424" s="71" t="str">
        <f t="shared" si="75"/>
        <v xml:space="preserve"> </v>
      </c>
      <c r="I3424" s="11">
        <v>86.460554371002004</v>
      </c>
      <c r="J3424" s="3">
        <v>10.234541577825</v>
      </c>
      <c r="K3424" s="3">
        <v>2.3454157782520002</v>
      </c>
      <c r="L3424" s="8">
        <v>0.95948827292100003</v>
      </c>
    </row>
    <row r="3425" spans="3:12" ht="24" x14ac:dyDescent="0.2">
      <c r="C3425" s="90"/>
      <c r="D3425" s="87"/>
      <c r="E3425" s="1" t="s">
        <v>116</v>
      </c>
      <c r="F3425" s="2"/>
      <c r="G3425" s="59">
        <v>771</v>
      </c>
      <c r="H3425" s="71" t="str">
        <f t="shared" si="75"/>
        <v xml:space="preserve"> </v>
      </c>
      <c r="I3425" s="11">
        <v>80.544747081712003</v>
      </c>
      <c r="J3425" s="3">
        <v>12.970168612191999</v>
      </c>
      <c r="K3425" s="3">
        <v>5.706874189364</v>
      </c>
      <c r="L3425" s="8">
        <v>0.77821011673200002</v>
      </c>
    </row>
    <row r="3426" spans="3:12" ht="24" x14ac:dyDescent="0.2">
      <c r="C3426" s="90"/>
      <c r="D3426" s="87"/>
      <c r="E3426" s="1" t="s">
        <v>117</v>
      </c>
      <c r="F3426" s="2"/>
      <c r="G3426" s="59">
        <v>223</v>
      </c>
      <c r="H3426" s="71" t="str">
        <f t="shared" si="75"/>
        <v xml:space="preserve"> </v>
      </c>
      <c r="I3426" s="11">
        <v>85.650224215246993</v>
      </c>
      <c r="J3426" s="3">
        <v>12.556053811659</v>
      </c>
      <c r="K3426" s="3">
        <v>0.44843049327399997</v>
      </c>
      <c r="L3426" s="8">
        <v>1.3452914798210001</v>
      </c>
    </row>
    <row r="3427" spans="3:12" x14ac:dyDescent="0.2">
      <c r="C3427" s="90"/>
      <c r="D3427" s="87"/>
      <c r="E3427" s="1" t="s">
        <v>118</v>
      </c>
      <c r="F3427" s="2"/>
      <c r="G3427" s="59">
        <v>710</v>
      </c>
      <c r="H3427" s="71" t="str">
        <f t="shared" si="75"/>
        <v xml:space="preserve"> </v>
      </c>
      <c r="I3427" s="11">
        <v>86.478873239436993</v>
      </c>
      <c r="J3427" s="3">
        <v>11.690140845069999</v>
      </c>
      <c r="K3427" s="3">
        <v>0.84507042253499998</v>
      </c>
      <c r="L3427" s="8">
        <v>0.98591549295799996</v>
      </c>
    </row>
    <row r="3428" spans="3:12" x14ac:dyDescent="0.2">
      <c r="C3428" s="90"/>
      <c r="D3428" s="87"/>
      <c r="E3428" s="1" t="s">
        <v>119</v>
      </c>
      <c r="F3428" s="2"/>
      <c r="G3428" s="59">
        <v>565</v>
      </c>
      <c r="H3428" s="71" t="str">
        <f t="shared" si="75"/>
        <v xml:space="preserve"> </v>
      </c>
      <c r="I3428" s="11">
        <v>87.787610619469007</v>
      </c>
      <c r="J3428" s="3">
        <v>9.7345132743360008</v>
      </c>
      <c r="K3428" s="3">
        <v>1.769911504425</v>
      </c>
      <c r="L3428" s="8">
        <v>0.70796460176999998</v>
      </c>
    </row>
    <row r="3429" spans="3:12" x14ac:dyDescent="0.2">
      <c r="C3429" s="90"/>
      <c r="D3429" s="87"/>
      <c r="E3429" s="1" t="s">
        <v>120</v>
      </c>
      <c r="F3429" s="2"/>
      <c r="G3429" s="59">
        <v>443</v>
      </c>
      <c r="H3429" s="71" t="str">
        <f t="shared" si="75"/>
        <v xml:space="preserve"> </v>
      </c>
      <c r="I3429" s="11">
        <v>86.907449209931997</v>
      </c>
      <c r="J3429" s="3">
        <v>10.835214446953</v>
      </c>
      <c r="K3429" s="3">
        <v>1.8058690744920001</v>
      </c>
      <c r="L3429" s="8">
        <v>0.45146726862300002</v>
      </c>
    </row>
    <row r="3430" spans="3:12" x14ac:dyDescent="0.2">
      <c r="C3430" s="90"/>
      <c r="D3430" s="87"/>
      <c r="E3430" s="1" t="s">
        <v>121</v>
      </c>
      <c r="F3430" s="2"/>
      <c r="G3430" s="59">
        <v>977</v>
      </c>
      <c r="H3430" s="71" t="str">
        <f t="shared" si="75"/>
        <v xml:space="preserve"> </v>
      </c>
      <c r="I3430" s="11">
        <v>83.009211873081</v>
      </c>
      <c r="J3430" s="3">
        <v>10.235414534288999</v>
      </c>
      <c r="K3430" s="3">
        <v>5.6294779938590001</v>
      </c>
      <c r="L3430" s="8">
        <v>1.1258955987720001</v>
      </c>
    </row>
    <row r="3431" spans="3:12" x14ac:dyDescent="0.2">
      <c r="C3431" s="90"/>
      <c r="D3431" s="87"/>
      <c r="E3431" s="1" t="s">
        <v>122</v>
      </c>
      <c r="F3431" s="2"/>
      <c r="G3431" s="59">
        <v>179</v>
      </c>
      <c r="H3431" s="71" t="str">
        <f t="shared" si="75"/>
        <v xml:space="preserve"> </v>
      </c>
      <c r="I3431" s="11">
        <v>79.888268156424999</v>
      </c>
      <c r="J3431" s="3">
        <v>12.290502793296</v>
      </c>
      <c r="K3431" s="3">
        <v>6.1452513966479998</v>
      </c>
      <c r="L3431" s="8">
        <v>1.675977653631</v>
      </c>
    </row>
    <row r="3432" spans="3:12" x14ac:dyDescent="0.2">
      <c r="C3432" s="90"/>
      <c r="D3432" s="87"/>
      <c r="E3432" s="1" t="s">
        <v>32</v>
      </c>
      <c r="F3432" s="2"/>
      <c r="G3432" s="59">
        <v>22</v>
      </c>
      <c r="H3432" s="71" t="str">
        <f t="shared" si="75"/>
        <v>*</v>
      </c>
      <c r="I3432" s="11">
        <v>81.818181818181998</v>
      </c>
      <c r="J3432" s="3">
        <v>4.5454545454549997</v>
      </c>
      <c r="K3432" s="3">
        <v>9.0909090909089993</v>
      </c>
      <c r="L3432" s="8">
        <v>4.5454545454549997</v>
      </c>
    </row>
    <row r="3433" spans="3:12" x14ac:dyDescent="0.2">
      <c r="C3433" s="90"/>
      <c r="D3433" s="87"/>
      <c r="E3433" s="1" t="s">
        <v>22</v>
      </c>
      <c r="F3433" s="2"/>
      <c r="G3433" s="59">
        <v>13</v>
      </c>
      <c r="H3433" s="71" t="str">
        <f t="shared" si="75"/>
        <v>*</v>
      </c>
      <c r="I3433" s="11">
        <v>76.923076923077005</v>
      </c>
      <c r="J3433" s="3">
        <v>15.384615384615</v>
      </c>
      <c r="K3433" s="7">
        <v>0</v>
      </c>
      <c r="L3433" s="8">
        <v>7.6923076923079998</v>
      </c>
    </row>
    <row r="3434" spans="3:12" ht="24" x14ac:dyDescent="0.2">
      <c r="C3434" s="91" t="s">
        <v>123</v>
      </c>
      <c r="D3434" s="86" t="s">
        <v>17</v>
      </c>
      <c r="E3434" s="6" t="s">
        <v>124</v>
      </c>
      <c r="F3434" s="5"/>
      <c r="G3434" s="58">
        <v>55</v>
      </c>
      <c r="H3434" s="70" t="str">
        <f t="shared" si="75"/>
        <v xml:space="preserve"> </v>
      </c>
      <c r="I3434" s="12">
        <v>83.636363636363996</v>
      </c>
      <c r="J3434" s="4">
        <v>12.727272727273</v>
      </c>
      <c r="K3434" s="4">
        <v>1.818181818182</v>
      </c>
      <c r="L3434" s="13">
        <v>1.818181818182</v>
      </c>
    </row>
    <row r="3435" spans="3:12" ht="24" x14ac:dyDescent="0.2">
      <c r="C3435" s="92"/>
      <c r="D3435" s="87"/>
      <c r="E3435" s="1" t="s">
        <v>125</v>
      </c>
      <c r="F3435" s="2"/>
      <c r="G3435" s="59">
        <v>205</v>
      </c>
      <c r="H3435" s="71" t="str">
        <f t="shared" si="75"/>
        <v xml:space="preserve"> </v>
      </c>
      <c r="I3435" s="11">
        <v>81.951219512194996</v>
      </c>
      <c r="J3435" s="3">
        <v>13.170731707317</v>
      </c>
      <c r="K3435" s="3">
        <v>2.9268292682929999</v>
      </c>
      <c r="L3435" s="8">
        <v>1.951219512195</v>
      </c>
    </row>
    <row r="3436" spans="3:12" ht="24" x14ac:dyDescent="0.2">
      <c r="C3436" s="92"/>
      <c r="D3436" s="87"/>
      <c r="E3436" s="1" t="s">
        <v>126</v>
      </c>
      <c r="F3436" s="2"/>
      <c r="G3436" s="59">
        <v>114</v>
      </c>
      <c r="H3436" s="71" t="str">
        <f t="shared" si="75"/>
        <v xml:space="preserve"> </v>
      </c>
      <c r="I3436" s="11">
        <v>81.578947368420998</v>
      </c>
      <c r="J3436" s="3">
        <v>13.157894736842</v>
      </c>
      <c r="K3436" s="3">
        <v>4.3859649122809996</v>
      </c>
      <c r="L3436" s="8">
        <v>0.87719298245599997</v>
      </c>
    </row>
    <row r="3437" spans="3:12" ht="24" x14ac:dyDescent="0.2">
      <c r="C3437" s="92"/>
      <c r="D3437" s="87"/>
      <c r="E3437" s="1" t="s">
        <v>127</v>
      </c>
      <c r="F3437" s="2"/>
      <c r="G3437" s="59">
        <v>187</v>
      </c>
      <c r="H3437" s="71" t="str">
        <f t="shared" si="75"/>
        <v xml:space="preserve"> </v>
      </c>
      <c r="I3437" s="11">
        <v>84.491978609626003</v>
      </c>
      <c r="J3437" s="3">
        <v>14.438502673797</v>
      </c>
      <c r="K3437" s="7">
        <v>0</v>
      </c>
      <c r="L3437" s="8">
        <v>1.069518716578</v>
      </c>
    </row>
    <row r="3438" spans="3:12" ht="24" x14ac:dyDescent="0.2">
      <c r="C3438" s="92"/>
      <c r="D3438" s="87"/>
      <c r="E3438" s="1" t="s">
        <v>128</v>
      </c>
      <c r="F3438" s="2"/>
      <c r="G3438" s="59">
        <v>1599</v>
      </c>
      <c r="H3438" s="71" t="str">
        <f t="shared" si="75"/>
        <v xml:space="preserve"> </v>
      </c>
      <c r="I3438" s="11">
        <v>83.489681050656998</v>
      </c>
      <c r="J3438" s="3">
        <v>12.320200125077999</v>
      </c>
      <c r="K3438" s="3">
        <v>3.502188868043</v>
      </c>
      <c r="L3438" s="8">
        <v>0.68792995622300002</v>
      </c>
    </row>
    <row r="3439" spans="3:12" ht="24" x14ac:dyDescent="0.2">
      <c r="C3439" s="92"/>
      <c r="D3439" s="87"/>
      <c r="E3439" s="1" t="s">
        <v>129</v>
      </c>
      <c r="F3439" s="2"/>
      <c r="G3439" s="59">
        <v>1199</v>
      </c>
      <c r="H3439" s="71" t="str">
        <f t="shared" si="75"/>
        <v xml:space="preserve"> </v>
      </c>
      <c r="I3439" s="11">
        <v>83.569641367806994</v>
      </c>
      <c r="J3439" s="3">
        <v>11.342785654711999</v>
      </c>
      <c r="K3439" s="3">
        <v>3.753127606339</v>
      </c>
      <c r="L3439" s="8">
        <v>1.334445371143</v>
      </c>
    </row>
    <row r="3440" spans="3:12" ht="24" x14ac:dyDescent="0.2">
      <c r="C3440" s="92"/>
      <c r="D3440" s="87"/>
      <c r="E3440" s="1" t="s">
        <v>130</v>
      </c>
      <c r="F3440" s="2"/>
      <c r="G3440" s="59">
        <v>950</v>
      </c>
      <c r="H3440" s="71" t="str">
        <f t="shared" si="75"/>
        <v xml:space="preserve"> </v>
      </c>
      <c r="I3440" s="11">
        <v>82.105263157894996</v>
      </c>
      <c r="J3440" s="3">
        <v>10.631578947368</v>
      </c>
      <c r="K3440" s="3">
        <v>6.6315789473680002</v>
      </c>
      <c r="L3440" s="8">
        <v>0.63157894736800002</v>
      </c>
    </row>
    <row r="3441" spans="2:12" x14ac:dyDescent="0.2">
      <c r="C3441" s="92"/>
      <c r="D3441" s="87"/>
      <c r="E3441" s="1" t="s">
        <v>131</v>
      </c>
      <c r="F3441" s="2"/>
      <c r="G3441" s="59">
        <v>424</v>
      </c>
      <c r="H3441" s="71" t="str">
        <f t="shared" si="75"/>
        <v xml:space="preserve"> </v>
      </c>
      <c r="I3441" s="11">
        <v>82.311320754717002</v>
      </c>
      <c r="J3441" s="3">
        <v>13.207547169811001</v>
      </c>
      <c r="K3441" s="3">
        <v>3.5377358490569999</v>
      </c>
      <c r="L3441" s="8">
        <v>0.94339622641499998</v>
      </c>
    </row>
    <row r="3442" spans="2:12" ht="24" x14ac:dyDescent="0.2">
      <c r="C3442" s="92"/>
      <c r="D3442" s="87"/>
      <c r="E3442" s="1" t="s">
        <v>132</v>
      </c>
      <c r="F3442" s="2"/>
      <c r="G3442" s="59">
        <v>213</v>
      </c>
      <c r="H3442" s="71" t="str">
        <f t="shared" si="75"/>
        <v xml:space="preserve"> </v>
      </c>
      <c r="I3442" s="11">
        <v>76.995305164319007</v>
      </c>
      <c r="J3442" s="3">
        <v>9.8591549295770005</v>
      </c>
      <c r="K3442" s="3">
        <v>11.267605633803001</v>
      </c>
      <c r="L3442" s="8">
        <v>1.8779342723000001</v>
      </c>
    </row>
    <row r="3443" spans="2:12" ht="24" x14ac:dyDescent="0.2">
      <c r="C3443" s="92"/>
      <c r="D3443" s="87"/>
      <c r="E3443" s="1" t="s">
        <v>133</v>
      </c>
      <c r="F3443" s="2"/>
      <c r="G3443" s="59">
        <v>214</v>
      </c>
      <c r="H3443" s="71" t="str">
        <f t="shared" si="75"/>
        <v xml:space="preserve"> </v>
      </c>
      <c r="I3443" s="11">
        <v>73.364485981307993</v>
      </c>
      <c r="J3443" s="3">
        <v>12.149532710280001</v>
      </c>
      <c r="K3443" s="3">
        <v>12.616822429907</v>
      </c>
      <c r="L3443" s="8">
        <v>1.869158878505</v>
      </c>
    </row>
    <row r="3444" spans="2:12" ht="24" x14ac:dyDescent="0.2">
      <c r="C3444" s="92"/>
      <c r="D3444" s="87"/>
      <c r="E3444" s="1" t="s">
        <v>134</v>
      </c>
      <c r="F3444" s="2"/>
      <c r="G3444" s="59">
        <v>15</v>
      </c>
      <c r="H3444" s="71" t="str">
        <f t="shared" si="75"/>
        <v>*</v>
      </c>
      <c r="I3444" s="11">
        <v>33.333333333333002</v>
      </c>
      <c r="J3444" s="3">
        <v>6.666666666667</v>
      </c>
      <c r="K3444" s="3">
        <v>53.333333333333002</v>
      </c>
      <c r="L3444" s="8">
        <v>6.666666666667</v>
      </c>
    </row>
    <row r="3445" spans="2:12" ht="24" x14ac:dyDescent="0.2">
      <c r="C3445" s="92"/>
      <c r="D3445" s="87"/>
      <c r="E3445" s="1" t="s">
        <v>135</v>
      </c>
      <c r="F3445" s="2"/>
      <c r="G3445" s="59">
        <v>587</v>
      </c>
      <c r="H3445" s="71" t="str">
        <f t="shared" si="75"/>
        <v xml:space="preserve"> </v>
      </c>
      <c r="I3445" s="11">
        <v>87.563884156729003</v>
      </c>
      <c r="J3445" s="3">
        <v>9.1993185689950003</v>
      </c>
      <c r="K3445" s="3">
        <v>2.5553662691649999</v>
      </c>
      <c r="L3445" s="8">
        <v>0.68143100511099997</v>
      </c>
    </row>
    <row r="3446" spans="2:12" x14ac:dyDescent="0.2">
      <c r="C3446" s="92"/>
      <c r="D3446" s="87"/>
      <c r="E3446" s="1" t="s">
        <v>136</v>
      </c>
      <c r="F3446" s="2"/>
      <c r="G3446" s="59">
        <v>63</v>
      </c>
      <c r="H3446" s="71" t="str">
        <f t="shared" si="75"/>
        <v xml:space="preserve"> </v>
      </c>
      <c r="I3446" s="11">
        <v>82.539682539683</v>
      </c>
      <c r="J3446" s="3">
        <v>6.3492063492059998</v>
      </c>
      <c r="K3446" s="3">
        <v>7.9365079365079998</v>
      </c>
      <c r="L3446" s="8">
        <v>3.1746031746029999</v>
      </c>
    </row>
    <row r="3447" spans="2:12" x14ac:dyDescent="0.2">
      <c r="C3447" s="92"/>
      <c r="D3447" s="87"/>
      <c r="E3447" s="1" t="s">
        <v>137</v>
      </c>
      <c r="F3447" s="2"/>
      <c r="G3447" s="59">
        <v>290</v>
      </c>
      <c r="H3447" s="71" t="str">
        <f t="shared" si="75"/>
        <v xml:space="preserve"> </v>
      </c>
      <c r="I3447" s="11">
        <v>63.793103448276</v>
      </c>
      <c r="J3447" s="3">
        <v>15.172413793103001</v>
      </c>
      <c r="K3447" s="3">
        <v>20.344827586207</v>
      </c>
      <c r="L3447" s="8">
        <v>0.68965517241399998</v>
      </c>
    </row>
    <row r="3448" spans="2:12" x14ac:dyDescent="0.2">
      <c r="C3448" s="92"/>
      <c r="D3448" s="87"/>
      <c r="E3448" s="1" t="s">
        <v>22</v>
      </c>
      <c r="F3448" s="2"/>
      <c r="G3448" s="59">
        <v>42</v>
      </c>
      <c r="H3448" s="71" t="str">
        <f t="shared" si="75"/>
        <v>*</v>
      </c>
      <c r="I3448" s="11">
        <v>54.761904761905001</v>
      </c>
      <c r="J3448" s="3">
        <v>16.666666666666998</v>
      </c>
      <c r="K3448" s="3">
        <v>23.809523809523998</v>
      </c>
      <c r="L3448" s="8">
        <v>4.7619047619049999</v>
      </c>
    </row>
    <row r="3449" spans="2:12" ht="24" x14ac:dyDescent="0.2">
      <c r="C3449" s="92"/>
      <c r="D3449" s="87"/>
      <c r="E3449" s="1" t="s">
        <v>138</v>
      </c>
      <c r="F3449" s="2"/>
      <c r="G3449" s="59">
        <v>246</v>
      </c>
      <c r="H3449" s="71" t="str">
        <f t="shared" si="75"/>
        <v xml:space="preserve"> </v>
      </c>
      <c r="I3449" s="11">
        <v>81.707317073170998</v>
      </c>
      <c r="J3449" s="3">
        <v>13.821138211381999</v>
      </c>
      <c r="K3449" s="3">
        <v>2.8455284552850002</v>
      </c>
      <c r="L3449" s="8">
        <v>1.6260162601629999</v>
      </c>
    </row>
    <row r="3450" spans="2:12" ht="24" x14ac:dyDescent="0.2">
      <c r="C3450" s="92"/>
      <c r="D3450" s="87"/>
      <c r="E3450" s="1" t="s">
        <v>139</v>
      </c>
      <c r="F3450" s="2"/>
      <c r="G3450" s="59">
        <v>248</v>
      </c>
      <c r="H3450" s="71" t="str">
        <f t="shared" ref="H3450:H3452" si="76">IF(G3450&lt;49,"*"," ")</f>
        <v xml:space="preserve"> </v>
      </c>
      <c r="I3450" s="11">
        <v>83.467741935484</v>
      </c>
      <c r="J3450" s="3">
        <v>13.709677419355</v>
      </c>
      <c r="K3450" s="3">
        <v>2.0161290322580001</v>
      </c>
      <c r="L3450" s="8">
        <v>0.80645161290300005</v>
      </c>
    </row>
    <row r="3451" spans="2:12" ht="24" x14ac:dyDescent="0.2">
      <c r="C3451" s="92"/>
      <c r="D3451" s="87"/>
      <c r="E3451" s="1" t="s">
        <v>140</v>
      </c>
      <c r="F3451" s="2"/>
      <c r="G3451" s="59">
        <v>1582</v>
      </c>
      <c r="H3451" s="71" t="str">
        <f t="shared" si="76"/>
        <v xml:space="preserve"> </v>
      </c>
      <c r="I3451" s="11">
        <v>82.111251580277994</v>
      </c>
      <c r="J3451" s="3">
        <v>11.314791403287</v>
      </c>
      <c r="K3451" s="3">
        <v>5.499367888748</v>
      </c>
      <c r="L3451" s="8">
        <v>1.074589127686</v>
      </c>
    </row>
    <row r="3452" spans="2:12" ht="24" x14ac:dyDescent="0.2">
      <c r="C3452" s="93"/>
      <c r="D3452" s="88"/>
      <c r="E3452" s="27" t="s">
        <v>141</v>
      </c>
      <c r="F3452" s="30"/>
      <c r="G3452" s="60">
        <v>414</v>
      </c>
      <c r="H3452" s="72" t="str">
        <f t="shared" si="76"/>
        <v xml:space="preserve"> </v>
      </c>
      <c r="I3452" s="35">
        <v>73.913043478261002</v>
      </c>
      <c r="J3452" s="16">
        <v>11.111111111111001</v>
      </c>
      <c r="K3452" s="16">
        <v>13.285024154588999</v>
      </c>
      <c r="L3452" s="36">
        <v>1.6908212560389999</v>
      </c>
    </row>
    <row r="3453" spans="2:12" x14ac:dyDescent="0.2">
      <c r="G3453" s="61"/>
      <c r="H3453" s="73"/>
    </row>
    <row r="3454" spans="2:12" x14ac:dyDescent="0.2">
      <c r="B3454" s="22" t="str">
        <f xml:space="preserve"> HYPERLINK("#'目次'!B32", "[26]")</f>
        <v>[26]</v>
      </c>
      <c r="C3454" s="17" t="s">
        <v>321</v>
      </c>
      <c r="G3454" s="61"/>
      <c r="H3454" s="73"/>
    </row>
    <row r="3455" spans="2:12" x14ac:dyDescent="0.2">
      <c r="G3455" s="61"/>
      <c r="H3455" s="73"/>
    </row>
    <row r="3456" spans="2:12" x14ac:dyDescent="0.2">
      <c r="G3456" s="61"/>
      <c r="H3456" s="73"/>
    </row>
    <row r="3457" spans="3:12" x14ac:dyDescent="0.2">
      <c r="C3457" s="17" t="s">
        <v>12</v>
      </c>
      <c r="G3457" s="61"/>
      <c r="H3457" s="73"/>
    </row>
    <row r="3458" spans="3:12" ht="24" x14ac:dyDescent="0.2">
      <c r="C3458" s="82"/>
      <c r="D3458" s="83"/>
      <c r="E3458" s="83"/>
      <c r="F3458" s="83"/>
      <c r="G3458" s="55" t="s">
        <v>13</v>
      </c>
      <c r="H3458" s="68"/>
      <c r="I3458" s="20" t="s">
        <v>304</v>
      </c>
      <c r="J3458" s="10" t="s">
        <v>305</v>
      </c>
      <c r="K3458" s="10" t="s">
        <v>306</v>
      </c>
      <c r="L3458" s="23" t="s">
        <v>22</v>
      </c>
    </row>
    <row r="3459" spans="3:12" x14ac:dyDescent="0.2">
      <c r="C3459" s="84"/>
      <c r="D3459" s="85"/>
      <c r="E3459" s="85"/>
      <c r="F3459" s="85"/>
      <c r="G3459" s="56"/>
      <c r="H3459" s="69"/>
      <c r="I3459" s="24"/>
      <c r="J3459" s="9"/>
      <c r="K3459" s="9"/>
      <c r="L3459" s="21"/>
    </row>
    <row r="3460" spans="3:12" x14ac:dyDescent="0.2">
      <c r="C3460" s="28"/>
      <c r="D3460" s="29"/>
      <c r="E3460" s="32" t="s">
        <v>13</v>
      </c>
      <c r="F3460" s="31"/>
      <c r="G3460" s="57">
        <v>2435</v>
      </c>
      <c r="H3460" s="66" t="str">
        <f t="shared" ref="H3460:H3523" si="77">IF(G3460&lt;49,"*"," ")</f>
        <v xml:space="preserve"> </v>
      </c>
      <c r="I3460" s="15">
        <v>64.969199178644999</v>
      </c>
      <c r="J3460" s="15">
        <v>22.464065708419</v>
      </c>
      <c r="K3460" s="15">
        <v>11.457905544148</v>
      </c>
      <c r="L3460" s="34">
        <v>1.108829568789</v>
      </c>
    </row>
    <row r="3461" spans="3:12" x14ac:dyDescent="0.2">
      <c r="C3461" s="89" t="s">
        <v>16</v>
      </c>
      <c r="D3461" s="86" t="s">
        <v>17</v>
      </c>
      <c r="E3461" s="6" t="s">
        <v>18</v>
      </c>
      <c r="F3461" s="5"/>
      <c r="G3461" s="58">
        <v>344</v>
      </c>
      <c r="H3461" s="70" t="str">
        <f t="shared" si="77"/>
        <v xml:space="preserve"> </v>
      </c>
      <c r="I3461" s="12">
        <v>68.895348837208999</v>
      </c>
      <c r="J3461" s="4">
        <v>22.383720930233</v>
      </c>
      <c r="K3461" s="4">
        <v>7.5581395348839999</v>
      </c>
      <c r="L3461" s="13">
        <v>1.1627906976739999</v>
      </c>
    </row>
    <row r="3462" spans="3:12" x14ac:dyDescent="0.2">
      <c r="C3462" s="90"/>
      <c r="D3462" s="87"/>
      <c r="E3462" s="1" t="s">
        <v>19</v>
      </c>
      <c r="F3462" s="2"/>
      <c r="G3462" s="59">
        <v>1502</v>
      </c>
      <c r="H3462" s="71" t="str">
        <f t="shared" si="77"/>
        <v xml:space="preserve"> </v>
      </c>
      <c r="I3462" s="11">
        <v>63.581890812250002</v>
      </c>
      <c r="J3462" s="3">
        <v>25.099866844208002</v>
      </c>
      <c r="K3462" s="3">
        <v>10.51930758988</v>
      </c>
      <c r="L3462" s="8">
        <v>0.79893475366199995</v>
      </c>
    </row>
    <row r="3463" spans="3:12" x14ac:dyDescent="0.2">
      <c r="C3463" s="90"/>
      <c r="D3463" s="87"/>
      <c r="E3463" s="1" t="s">
        <v>20</v>
      </c>
      <c r="F3463" s="2"/>
      <c r="G3463" s="59">
        <v>465</v>
      </c>
      <c r="H3463" s="71" t="str">
        <f t="shared" si="77"/>
        <v xml:space="preserve"> </v>
      </c>
      <c r="I3463" s="11">
        <v>68.387096774194006</v>
      </c>
      <c r="J3463" s="3">
        <v>16.774193548387</v>
      </c>
      <c r="K3463" s="3">
        <v>13.333333333333</v>
      </c>
      <c r="L3463" s="8">
        <v>1.505376344086</v>
      </c>
    </row>
    <row r="3464" spans="3:12" x14ac:dyDescent="0.2">
      <c r="C3464" s="90"/>
      <c r="D3464" s="87"/>
      <c r="E3464" s="1" t="s">
        <v>21</v>
      </c>
      <c r="F3464" s="2"/>
      <c r="G3464" s="59">
        <v>107</v>
      </c>
      <c r="H3464" s="71" t="str">
        <f t="shared" si="77"/>
        <v xml:space="preserve"> </v>
      </c>
      <c r="I3464" s="11">
        <v>57.009345794392999</v>
      </c>
      <c r="J3464" s="3">
        <v>13.084112149533</v>
      </c>
      <c r="K3464" s="3">
        <v>27.102803738317998</v>
      </c>
      <c r="L3464" s="8">
        <v>2.8037383177569999</v>
      </c>
    </row>
    <row r="3465" spans="3:12" x14ac:dyDescent="0.2">
      <c r="C3465" s="90"/>
      <c r="D3465" s="87"/>
      <c r="E3465" s="1" t="s">
        <v>22</v>
      </c>
      <c r="F3465" s="2"/>
      <c r="G3465" s="59">
        <v>17</v>
      </c>
      <c r="H3465" s="71" t="str">
        <f t="shared" si="77"/>
        <v>*</v>
      </c>
      <c r="I3465" s="11">
        <v>64.705882352941003</v>
      </c>
      <c r="J3465" s="3">
        <v>5.8823529411760003</v>
      </c>
      <c r="K3465" s="3">
        <v>23.529411764706001</v>
      </c>
      <c r="L3465" s="8">
        <v>5.8823529411760003</v>
      </c>
    </row>
    <row r="3466" spans="3:12" x14ac:dyDescent="0.2">
      <c r="C3466" s="91" t="s">
        <v>23</v>
      </c>
      <c r="D3466" s="86" t="s">
        <v>17</v>
      </c>
      <c r="E3466" s="6" t="s">
        <v>24</v>
      </c>
      <c r="F3466" s="5"/>
      <c r="G3466" s="58">
        <v>383</v>
      </c>
      <c r="H3466" s="70" t="str">
        <f t="shared" si="77"/>
        <v xml:space="preserve"> </v>
      </c>
      <c r="I3466" s="12">
        <v>76.762402088773001</v>
      </c>
      <c r="J3466" s="4">
        <v>17.493472584856001</v>
      </c>
      <c r="K3466" s="4">
        <v>4.6997389033939996</v>
      </c>
      <c r="L3466" s="13">
        <v>1.0443864229769999</v>
      </c>
    </row>
    <row r="3467" spans="3:12" x14ac:dyDescent="0.2">
      <c r="C3467" s="90"/>
      <c r="D3467" s="87"/>
      <c r="E3467" s="1" t="s">
        <v>25</v>
      </c>
      <c r="F3467" s="2"/>
      <c r="G3467" s="59">
        <v>333</v>
      </c>
      <c r="H3467" s="71" t="str">
        <f t="shared" si="77"/>
        <v xml:space="preserve"> </v>
      </c>
      <c r="I3467" s="11">
        <v>69.969969969969995</v>
      </c>
      <c r="J3467" s="3">
        <v>24.024024024024001</v>
      </c>
      <c r="K3467" s="3">
        <v>5.1051051051050003</v>
      </c>
      <c r="L3467" s="8">
        <v>0.90090090090099995</v>
      </c>
    </row>
    <row r="3468" spans="3:12" ht="24" x14ac:dyDescent="0.2">
      <c r="C3468" s="90"/>
      <c r="D3468" s="87"/>
      <c r="E3468" s="1" t="s">
        <v>26</v>
      </c>
      <c r="F3468" s="2"/>
      <c r="G3468" s="59">
        <v>464</v>
      </c>
      <c r="H3468" s="71" t="str">
        <f t="shared" si="77"/>
        <v xml:space="preserve"> </v>
      </c>
      <c r="I3468" s="11">
        <v>72.413793103448</v>
      </c>
      <c r="J3468" s="3">
        <v>20.258620689655</v>
      </c>
      <c r="K3468" s="3">
        <v>6.0344827586210004</v>
      </c>
      <c r="L3468" s="8">
        <v>1.293103448276</v>
      </c>
    </row>
    <row r="3469" spans="3:12" ht="24" x14ac:dyDescent="0.2">
      <c r="C3469" s="90"/>
      <c r="D3469" s="87"/>
      <c r="E3469" s="1" t="s">
        <v>27</v>
      </c>
      <c r="F3469" s="2"/>
      <c r="G3469" s="59">
        <v>163</v>
      </c>
      <c r="H3469" s="71" t="str">
        <f t="shared" si="77"/>
        <v xml:space="preserve"> </v>
      </c>
      <c r="I3469" s="11">
        <v>61.963190184048997</v>
      </c>
      <c r="J3469" s="3">
        <v>30.061349693252001</v>
      </c>
      <c r="K3469" s="3">
        <v>7.3619631901840004</v>
      </c>
      <c r="L3469" s="8">
        <v>0.61349693251500004</v>
      </c>
    </row>
    <row r="3470" spans="3:12" x14ac:dyDescent="0.2">
      <c r="C3470" s="90"/>
      <c r="D3470" s="87"/>
      <c r="E3470" s="1" t="s">
        <v>28</v>
      </c>
      <c r="F3470" s="2"/>
      <c r="G3470" s="59">
        <v>161</v>
      </c>
      <c r="H3470" s="71" t="str">
        <f t="shared" si="77"/>
        <v xml:space="preserve"> </v>
      </c>
      <c r="I3470" s="11">
        <v>72.670807453416003</v>
      </c>
      <c r="J3470" s="3">
        <v>17.391304347826001</v>
      </c>
      <c r="K3470" s="3">
        <v>9.3167701863350008</v>
      </c>
      <c r="L3470" s="8">
        <v>0.62111801242200004</v>
      </c>
    </row>
    <row r="3471" spans="3:12" x14ac:dyDescent="0.2">
      <c r="C3471" s="90"/>
      <c r="D3471" s="87"/>
      <c r="E3471" s="1" t="s">
        <v>29</v>
      </c>
      <c r="F3471" s="2"/>
      <c r="G3471" s="59">
        <v>1174</v>
      </c>
      <c r="H3471" s="71" t="str">
        <f t="shared" si="77"/>
        <v xml:space="preserve"> </v>
      </c>
      <c r="I3471" s="11">
        <v>68.398637137989994</v>
      </c>
      <c r="J3471" s="3">
        <v>23.679727427597999</v>
      </c>
      <c r="K3471" s="3">
        <v>6.8143100511070003</v>
      </c>
      <c r="L3471" s="8">
        <v>1.1073253833050001</v>
      </c>
    </row>
    <row r="3472" spans="3:12" x14ac:dyDescent="0.2">
      <c r="C3472" s="90"/>
      <c r="D3472" s="87"/>
      <c r="E3472" s="1" t="s">
        <v>30</v>
      </c>
      <c r="F3472" s="2"/>
      <c r="G3472" s="59">
        <v>1349</v>
      </c>
      <c r="H3472" s="71" t="str">
        <f t="shared" si="77"/>
        <v xml:space="preserve"> </v>
      </c>
      <c r="I3472" s="11">
        <v>70.793180133432003</v>
      </c>
      <c r="J3472" s="3">
        <v>21.942179392141998</v>
      </c>
      <c r="K3472" s="3">
        <v>6.597479614529</v>
      </c>
      <c r="L3472" s="8">
        <v>0.66716085989600005</v>
      </c>
    </row>
    <row r="3473" spans="3:12" x14ac:dyDescent="0.2">
      <c r="C3473" s="90"/>
      <c r="D3473" s="87"/>
      <c r="E3473" s="1" t="s">
        <v>31</v>
      </c>
      <c r="F3473" s="2"/>
      <c r="G3473" s="59">
        <v>2034</v>
      </c>
      <c r="H3473" s="71" t="str">
        <f t="shared" si="77"/>
        <v xml:space="preserve"> </v>
      </c>
      <c r="I3473" s="11">
        <v>66.076696165192004</v>
      </c>
      <c r="J3473" s="3">
        <v>23.107177974435</v>
      </c>
      <c r="K3473" s="3">
        <v>10.078662733530001</v>
      </c>
      <c r="L3473" s="8">
        <v>0.73746312684399995</v>
      </c>
    </row>
    <row r="3474" spans="3:12" x14ac:dyDescent="0.2">
      <c r="C3474" s="90"/>
      <c r="D3474" s="87"/>
      <c r="E3474" s="1" t="s">
        <v>32</v>
      </c>
      <c r="F3474" s="2"/>
      <c r="G3474" s="59">
        <v>68</v>
      </c>
      <c r="H3474" s="71" t="str">
        <f t="shared" si="77"/>
        <v xml:space="preserve"> </v>
      </c>
      <c r="I3474" s="11">
        <v>51.470588235294002</v>
      </c>
      <c r="J3474" s="3">
        <v>10.294117647059</v>
      </c>
      <c r="K3474" s="3">
        <v>36.764705882352999</v>
      </c>
      <c r="L3474" s="8">
        <v>1.4705882352940001</v>
      </c>
    </row>
    <row r="3475" spans="3:12" x14ac:dyDescent="0.2">
      <c r="C3475" s="90"/>
      <c r="D3475" s="87"/>
      <c r="E3475" s="1" t="s">
        <v>22</v>
      </c>
      <c r="F3475" s="2"/>
      <c r="G3475" s="59">
        <v>17</v>
      </c>
      <c r="H3475" s="71" t="str">
        <f t="shared" si="77"/>
        <v>*</v>
      </c>
      <c r="I3475" s="11">
        <v>47.058823529412003</v>
      </c>
      <c r="J3475" s="3">
        <v>11.764705882353001</v>
      </c>
      <c r="K3475" s="3">
        <v>41.176470588234999</v>
      </c>
      <c r="L3475" s="14">
        <v>0</v>
      </c>
    </row>
    <row r="3476" spans="3:12" x14ac:dyDescent="0.2">
      <c r="C3476" s="91" t="s">
        <v>33</v>
      </c>
      <c r="D3476" s="86" t="s">
        <v>17</v>
      </c>
      <c r="E3476" s="6" t="s">
        <v>34</v>
      </c>
      <c r="F3476" s="5"/>
      <c r="G3476" s="58">
        <v>120</v>
      </c>
      <c r="H3476" s="70" t="str">
        <f t="shared" si="77"/>
        <v xml:space="preserve"> </v>
      </c>
      <c r="I3476" s="12">
        <v>67.5</v>
      </c>
      <c r="J3476" s="4">
        <v>25.833333333333002</v>
      </c>
      <c r="K3476" s="4">
        <v>6.666666666667</v>
      </c>
      <c r="L3476" s="33">
        <v>0</v>
      </c>
    </row>
    <row r="3477" spans="3:12" x14ac:dyDescent="0.2">
      <c r="C3477" s="90"/>
      <c r="D3477" s="87"/>
      <c r="E3477" s="1" t="s">
        <v>35</v>
      </c>
      <c r="F3477" s="2"/>
      <c r="G3477" s="59">
        <v>932</v>
      </c>
      <c r="H3477" s="71" t="str">
        <f t="shared" si="77"/>
        <v xml:space="preserve"> </v>
      </c>
      <c r="I3477" s="11">
        <v>68.884120171673999</v>
      </c>
      <c r="J3477" s="3">
        <v>22.210300429185001</v>
      </c>
      <c r="K3477" s="3">
        <v>7.4034334763949996</v>
      </c>
      <c r="L3477" s="8">
        <v>1.502145922747</v>
      </c>
    </row>
    <row r="3478" spans="3:12" x14ac:dyDescent="0.2">
      <c r="C3478" s="90"/>
      <c r="D3478" s="87"/>
      <c r="E3478" s="1" t="s">
        <v>36</v>
      </c>
      <c r="F3478" s="2"/>
      <c r="G3478" s="59">
        <v>854</v>
      </c>
      <c r="H3478" s="71" t="str">
        <f t="shared" si="77"/>
        <v xml:space="preserve"> </v>
      </c>
      <c r="I3478" s="11">
        <v>66.627634660422004</v>
      </c>
      <c r="J3478" s="3">
        <v>23.067915690867</v>
      </c>
      <c r="K3478" s="3">
        <v>9.7189695550350006</v>
      </c>
      <c r="L3478" s="8">
        <v>0.58548009367700005</v>
      </c>
    </row>
    <row r="3479" spans="3:12" ht="24" x14ac:dyDescent="0.2">
      <c r="C3479" s="90"/>
      <c r="D3479" s="87"/>
      <c r="E3479" s="1" t="s">
        <v>37</v>
      </c>
      <c r="F3479" s="2"/>
      <c r="G3479" s="59">
        <v>356</v>
      </c>
      <c r="H3479" s="71" t="str">
        <f t="shared" si="77"/>
        <v xml:space="preserve"> </v>
      </c>
      <c r="I3479" s="11">
        <v>56.460674157303004</v>
      </c>
      <c r="J3479" s="3">
        <v>24.438202247191001</v>
      </c>
      <c r="K3479" s="3">
        <v>17.977528089888001</v>
      </c>
      <c r="L3479" s="8">
        <v>1.123595505618</v>
      </c>
    </row>
    <row r="3480" spans="3:12" x14ac:dyDescent="0.2">
      <c r="C3480" s="90"/>
      <c r="D3480" s="87"/>
      <c r="E3480" s="1" t="s">
        <v>38</v>
      </c>
      <c r="F3480" s="2"/>
      <c r="G3480" s="59">
        <v>157</v>
      </c>
      <c r="H3480" s="71" t="str">
        <f t="shared" si="77"/>
        <v xml:space="preserve"> </v>
      </c>
      <c r="I3480" s="11">
        <v>51.592356687897997</v>
      </c>
      <c r="J3480" s="3">
        <v>15.286624203822001</v>
      </c>
      <c r="K3480" s="3">
        <v>31.210191082803</v>
      </c>
      <c r="L3480" s="8">
        <v>1.9108280254779999</v>
      </c>
    </row>
    <row r="3481" spans="3:12" x14ac:dyDescent="0.2">
      <c r="C3481" s="90"/>
      <c r="D3481" s="87"/>
      <c r="E3481" s="1" t="s">
        <v>22</v>
      </c>
      <c r="F3481" s="2"/>
      <c r="G3481" s="59">
        <v>16</v>
      </c>
      <c r="H3481" s="71" t="str">
        <f t="shared" si="77"/>
        <v>*</v>
      </c>
      <c r="I3481" s="11">
        <v>50</v>
      </c>
      <c r="J3481" s="3">
        <v>6.25</v>
      </c>
      <c r="K3481" s="3">
        <v>37.5</v>
      </c>
      <c r="L3481" s="8">
        <v>6.25</v>
      </c>
    </row>
    <row r="3482" spans="3:12" x14ac:dyDescent="0.2">
      <c r="C3482" s="91" t="s">
        <v>39</v>
      </c>
      <c r="D3482" s="86" t="s">
        <v>17</v>
      </c>
      <c r="E3482" s="6" t="s">
        <v>40</v>
      </c>
      <c r="F3482" s="5"/>
      <c r="G3482" s="58">
        <v>350</v>
      </c>
      <c r="H3482" s="70" t="str">
        <f t="shared" si="77"/>
        <v xml:space="preserve"> </v>
      </c>
      <c r="I3482" s="12">
        <v>70.857142857143003</v>
      </c>
      <c r="J3482" s="4">
        <v>20.285714285714</v>
      </c>
      <c r="K3482" s="4">
        <v>7.7142857142860004</v>
      </c>
      <c r="L3482" s="13">
        <v>1.142857142857</v>
      </c>
    </row>
    <row r="3483" spans="3:12" ht="24" x14ac:dyDescent="0.2">
      <c r="C3483" s="90"/>
      <c r="D3483" s="87"/>
      <c r="E3483" s="1" t="s">
        <v>41</v>
      </c>
      <c r="F3483" s="2"/>
      <c r="G3483" s="59">
        <v>1147</v>
      </c>
      <c r="H3483" s="71" t="str">
        <f t="shared" si="77"/>
        <v xml:space="preserve"> </v>
      </c>
      <c r="I3483" s="11">
        <v>64.603312990410004</v>
      </c>
      <c r="J3483" s="3">
        <v>26.765475152572002</v>
      </c>
      <c r="K3483" s="3">
        <v>7.1490845684390001</v>
      </c>
      <c r="L3483" s="8">
        <v>1.482127288579</v>
      </c>
    </row>
    <row r="3484" spans="3:12" x14ac:dyDescent="0.2">
      <c r="C3484" s="90"/>
      <c r="D3484" s="87"/>
      <c r="E3484" s="1" t="s">
        <v>42</v>
      </c>
      <c r="F3484" s="2"/>
      <c r="G3484" s="59">
        <v>816</v>
      </c>
      <c r="H3484" s="71" t="str">
        <f t="shared" si="77"/>
        <v xml:space="preserve"> </v>
      </c>
      <c r="I3484" s="11">
        <v>62.622549019608002</v>
      </c>
      <c r="J3484" s="3">
        <v>19.240196078431001</v>
      </c>
      <c r="K3484" s="3">
        <v>17.647058823529001</v>
      </c>
      <c r="L3484" s="8">
        <v>0.49019607843099999</v>
      </c>
    </row>
    <row r="3485" spans="3:12" x14ac:dyDescent="0.2">
      <c r="C3485" s="90"/>
      <c r="D3485" s="87"/>
      <c r="E3485" s="1" t="s">
        <v>43</v>
      </c>
      <c r="F3485" s="2"/>
      <c r="G3485" s="59">
        <v>78</v>
      </c>
      <c r="H3485" s="71" t="str">
        <f t="shared" si="77"/>
        <v xml:space="preserve"> </v>
      </c>
      <c r="I3485" s="11">
        <v>66.666666666666998</v>
      </c>
      <c r="J3485" s="3">
        <v>8.9743589743589993</v>
      </c>
      <c r="K3485" s="3">
        <v>24.358974358973999</v>
      </c>
      <c r="L3485" s="14">
        <v>0</v>
      </c>
    </row>
    <row r="3486" spans="3:12" x14ac:dyDescent="0.2">
      <c r="C3486" s="90"/>
      <c r="D3486" s="87"/>
      <c r="E3486" s="1" t="s">
        <v>22</v>
      </c>
      <c r="F3486" s="2"/>
      <c r="G3486" s="59">
        <v>44</v>
      </c>
      <c r="H3486" s="71" t="str">
        <f t="shared" si="77"/>
        <v>*</v>
      </c>
      <c r="I3486" s="11">
        <v>68.181818181818002</v>
      </c>
      <c r="J3486" s="3">
        <v>11.363636363635999</v>
      </c>
      <c r="K3486" s="3">
        <v>15.909090909091001</v>
      </c>
      <c r="L3486" s="8">
        <v>4.5454545454549997</v>
      </c>
    </row>
    <row r="3487" spans="3:12" x14ac:dyDescent="0.2">
      <c r="C3487" s="91" t="s">
        <v>44</v>
      </c>
      <c r="D3487" s="86" t="s">
        <v>17</v>
      </c>
      <c r="E3487" s="6" t="s">
        <v>45</v>
      </c>
      <c r="F3487" s="5"/>
      <c r="G3487" s="58">
        <v>1358</v>
      </c>
      <c r="H3487" s="70" t="str">
        <f t="shared" si="77"/>
        <v xml:space="preserve"> </v>
      </c>
      <c r="I3487" s="12">
        <v>68.851251840942993</v>
      </c>
      <c r="J3487" s="4">
        <v>25.110456553755998</v>
      </c>
      <c r="K3487" s="4">
        <v>5.081001472754</v>
      </c>
      <c r="L3487" s="13">
        <v>0.95729013254799999</v>
      </c>
    </row>
    <row r="3488" spans="3:12" x14ac:dyDescent="0.2">
      <c r="C3488" s="90"/>
      <c r="D3488" s="87"/>
      <c r="E3488" s="1" t="s">
        <v>46</v>
      </c>
      <c r="F3488" s="2"/>
      <c r="G3488" s="59">
        <v>735</v>
      </c>
      <c r="H3488" s="71" t="str">
        <f t="shared" si="77"/>
        <v xml:space="preserve"> </v>
      </c>
      <c r="I3488" s="11">
        <v>64.897959183672995</v>
      </c>
      <c r="J3488" s="3">
        <v>21.224489795918</v>
      </c>
      <c r="K3488" s="3">
        <v>12.108843537415</v>
      </c>
      <c r="L3488" s="8">
        <v>1.7687074829930001</v>
      </c>
    </row>
    <row r="3489" spans="3:12" x14ac:dyDescent="0.2">
      <c r="C3489" s="90"/>
      <c r="D3489" s="87"/>
      <c r="E3489" s="1" t="s">
        <v>47</v>
      </c>
      <c r="F3489" s="2"/>
      <c r="G3489" s="59">
        <v>177</v>
      </c>
      <c r="H3489" s="71" t="str">
        <f t="shared" si="77"/>
        <v xml:space="preserve"> </v>
      </c>
      <c r="I3489" s="11">
        <v>59.887005649717999</v>
      </c>
      <c r="J3489" s="3">
        <v>20.338983050846998</v>
      </c>
      <c r="K3489" s="3">
        <v>19.774011299434999</v>
      </c>
      <c r="L3489" s="14">
        <v>0</v>
      </c>
    </row>
    <row r="3490" spans="3:12" x14ac:dyDescent="0.2">
      <c r="C3490" s="90"/>
      <c r="D3490" s="87"/>
      <c r="E3490" s="1" t="s">
        <v>48</v>
      </c>
      <c r="F3490" s="2"/>
      <c r="G3490" s="59">
        <v>128</v>
      </c>
      <c r="H3490" s="71" t="str">
        <f t="shared" si="77"/>
        <v xml:space="preserve"> </v>
      </c>
      <c r="I3490" s="11">
        <v>32.03125</v>
      </c>
      <c r="J3490" s="3">
        <v>5.46875</v>
      </c>
      <c r="K3490" s="3">
        <v>61.71875</v>
      </c>
      <c r="L3490" s="8">
        <v>0.78125</v>
      </c>
    </row>
    <row r="3491" spans="3:12" x14ac:dyDescent="0.2">
      <c r="C3491" s="90"/>
      <c r="D3491" s="87"/>
      <c r="E3491" s="1" t="s">
        <v>22</v>
      </c>
      <c r="F3491" s="2"/>
      <c r="G3491" s="59">
        <v>37</v>
      </c>
      <c r="H3491" s="71" t="str">
        <f t="shared" si="77"/>
        <v>*</v>
      </c>
      <c r="I3491" s="11">
        <v>62.162162162161998</v>
      </c>
      <c r="J3491" s="3">
        <v>18.918918918919001</v>
      </c>
      <c r="K3491" s="3">
        <v>18.918918918919001</v>
      </c>
      <c r="L3491" s="14">
        <v>0</v>
      </c>
    </row>
    <row r="3492" spans="3:12" ht="24" x14ac:dyDescent="0.2">
      <c r="C3492" s="91" t="s">
        <v>49</v>
      </c>
      <c r="D3492" s="86" t="s">
        <v>17</v>
      </c>
      <c r="E3492" s="6" t="s">
        <v>50</v>
      </c>
      <c r="F3492" s="5"/>
      <c r="G3492" s="58">
        <v>141</v>
      </c>
      <c r="H3492" s="70" t="str">
        <f t="shared" si="77"/>
        <v xml:space="preserve"> </v>
      </c>
      <c r="I3492" s="12">
        <v>63.120567375886999</v>
      </c>
      <c r="J3492" s="4">
        <v>29.078014184396999</v>
      </c>
      <c r="K3492" s="4">
        <v>7.0921985815599999</v>
      </c>
      <c r="L3492" s="13">
        <v>0.70921985815599997</v>
      </c>
    </row>
    <row r="3493" spans="3:12" ht="36" x14ac:dyDescent="0.2">
      <c r="C3493" s="90"/>
      <c r="D3493" s="87"/>
      <c r="E3493" s="1" t="s">
        <v>51</v>
      </c>
      <c r="F3493" s="2"/>
      <c r="G3493" s="59">
        <v>349</v>
      </c>
      <c r="H3493" s="71" t="str">
        <f t="shared" si="77"/>
        <v xml:space="preserve"> </v>
      </c>
      <c r="I3493" s="11">
        <v>65.042979942692995</v>
      </c>
      <c r="J3493" s="3">
        <v>29.799426934096999</v>
      </c>
      <c r="K3493" s="3">
        <v>4.87106017192</v>
      </c>
      <c r="L3493" s="8">
        <v>0.28653295128900003</v>
      </c>
    </row>
    <row r="3494" spans="3:12" ht="48" x14ac:dyDescent="0.2">
      <c r="C3494" s="90"/>
      <c r="D3494" s="87"/>
      <c r="E3494" s="1" t="s">
        <v>52</v>
      </c>
      <c r="F3494" s="2"/>
      <c r="G3494" s="59">
        <v>1860</v>
      </c>
      <c r="H3494" s="71" t="str">
        <f t="shared" si="77"/>
        <v xml:space="preserve"> </v>
      </c>
      <c r="I3494" s="11">
        <v>69.516129032257993</v>
      </c>
      <c r="J3494" s="3">
        <v>23.010752688172001</v>
      </c>
      <c r="K3494" s="3">
        <v>6.8279569892470002</v>
      </c>
      <c r="L3494" s="8">
        <v>0.64516129032299996</v>
      </c>
    </row>
    <row r="3495" spans="3:12" ht="24" x14ac:dyDescent="0.2">
      <c r="C3495" s="90"/>
      <c r="D3495" s="87"/>
      <c r="E3495" s="1" t="s">
        <v>53</v>
      </c>
      <c r="F3495" s="2"/>
      <c r="G3495" s="59">
        <v>719</v>
      </c>
      <c r="H3495" s="71" t="str">
        <f t="shared" si="77"/>
        <v xml:space="preserve"> </v>
      </c>
      <c r="I3495" s="11">
        <v>63.560500695409999</v>
      </c>
      <c r="J3495" s="3">
        <v>31.154381084840001</v>
      </c>
      <c r="K3495" s="3">
        <v>5.1460361613350001</v>
      </c>
      <c r="L3495" s="8">
        <v>0.13908205841400001</v>
      </c>
    </row>
    <row r="3496" spans="3:12" ht="48" x14ac:dyDescent="0.2">
      <c r="C3496" s="90"/>
      <c r="D3496" s="87"/>
      <c r="E3496" s="1" t="s">
        <v>54</v>
      </c>
      <c r="F3496" s="2"/>
      <c r="G3496" s="59">
        <v>404</v>
      </c>
      <c r="H3496" s="71" t="str">
        <f t="shared" si="77"/>
        <v xml:space="preserve"> </v>
      </c>
      <c r="I3496" s="11">
        <v>71.039603960395993</v>
      </c>
      <c r="J3496" s="3">
        <v>23.514851485148998</v>
      </c>
      <c r="K3496" s="3">
        <v>4.9504950495050002</v>
      </c>
      <c r="L3496" s="8">
        <v>0.49504950495</v>
      </c>
    </row>
    <row r="3497" spans="3:12" ht="36" x14ac:dyDescent="0.2">
      <c r="C3497" s="90"/>
      <c r="D3497" s="87"/>
      <c r="E3497" s="1" t="s">
        <v>55</v>
      </c>
      <c r="F3497" s="2"/>
      <c r="G3497" s="59">
        <v>41</v>
      </c>
      <c r="H3497" s="71" t="str">
        <f t="shared" si="77"/>
        <v>*</v>
      </c>
      <c r="I3497" s="11">
        <v>58.536585365854002</v>
      </c>
      <c r="J3497" s="3">
        <v>29.268292682927001</v>
      </c>
      <c r="K3497" s="3">
        <v>9.7560975609760003</v>
      </c>
      <c r="L3497" s="8">
        <v>2.4390243902440001</v>
      </c>
    </row>
    <row r="3498" spans="3:12" ht="36" x14ac:dyDescent="0.2">
      <c r="C3498" s="90"/>
      <c r="D3498" s="87"/>
      <c r="E3498" s="1" t="s">
        <v>56</v>
      </c>
      <c r="F3498" s="2"/>
      <c r="G3498" s="59">
        <v>168</v>
      </c>
      <c r="H3498" s="71" t="str">
        <f t="shared" si="77"/>
        <v xml:space="preserve"> </v>
      </c>
      <c r="I3498" s="11">
        <v>66.666666666666998</v>
      </c>
      <c r="J3498" s="3">
        <v>29.166666666666998</v>
      </c>
      <c r="K3498" s="3">
        <v>3.5714285714290002</v>
      </c>
      <c r="L3498" s="8">
        <v>0.59523809523799998</v>
      </c>
    </row>
    <row r="3499" spans="3:12" ht="36" x14ac:dyDescent="0.2">
      <c r="C3499" s="90"/>
      <c r="D3499" s="87"/>
      <c r="E3499" s="1" t="s">
        <v>57</v>
      </c>
      <c r="F3499" s="2"/>
      <c r="G3499" s="59">
        <v>146</v>
      </c>
      <c r="H3499" s="71" t="str">
        <f t="shared" si="77"/>
        <v xml:space="preserve"> </v>
      </c>
      <c r="I3499" s="11">
        <v>66.438356164384004</v>
      </c>
      <c r="J3499" s="3">
        <v>26.712328767123001</v>
      </c>
      <c r="K3499" s="3">
        <v>6.1643835616439997</v>
      </c>
      <c r="L3499" s="8">
        <v>0.68493150684899995</v>
      </c>
    </row>
    <row r="3500" spans="3:12" x14ac:dyDescent="0.2">
      <c r="C3500" s="90"/>
      <c r="D3500" s="87"/>
      <c r="E3500" s="1" t="s">
        <v>58</v>
      </c>
      <c r="F3500" s="2"/>
      <c r="G3500" s="59">
        <v>364</v>
      </c>
      <c r="H3500" s="71" t="str">
        <f t="shared" si="77"/>
        <v xml:space="preserve"> </v>
      </c>
      <c r="I3500" s="11">
        <v>45.054945054945001</v>
      </c>
      <c r="J3500" s="3">
        <v>19.505494505495001</v>
      </c>
      <c r="K3500" s="3">
        <v>32.142857142856997</v>
      </c>
      <c r="L3500" s="8">
        <v>3.2967032967029999</v>
      </c>
    </row>
    <row r="3501" spans="3:12" x14ac:dyDescent="0.2">
      <c r="C3501" s="90"/>
      <c r="D3501" s="87"/>
      <c r="E3501" s="1" t="s">
        <v>22</v>
      </c>
      <c r="F3501" s="2"/>
      <c r="G3501" s="59">
        <v>134</v>
      </c>
      <c r="H3501" s="71" t="str">
        <f t="shared" si="77"/>
        <v xml:space="preserve"> </v>
      </c>
      <c r="I3501" s="11">
        <v>58.955223880597003</v>
      </c>
      <c r="J3501" s="3">
        <v>16.417910447760999</v>
      </c>
      <c r="K3501" s="3">
        <v>22.388059701492999</v>
      </c>
      <c r="L3501" s="8">
        <v>2.238805970149</v>
      </c>
    </row>
    <row r="3502" spans="3:12" ht="24" x14ac:dyDescent="0.2">
      <c r="C3502" s="90"/>
      <c r="D3502" s="87"/>
      <c r="E3502" s="1" t="s">
        <v>59</v>
      </c>
      <c r="F3502" s="2"/>
      <c r="G3502" s="59">
        <v>1920</v>
      </c>
      <c r="H3502" s="71" t="str">
        <f t="shared" si="77"/>
        <v xml:space="preserve"> </v>
      </c>
      <c r="I3502" s="11">
        <v>69.166666666666998</v>
      </c>
      <c r="J3502" s="3">
        <v>23.4375</v>
      </c>
      <c r="K3502" s="3">
        <v>6.770833333333</v>
      </c>
      <c r="L3502" s="8">
        <v>0.625</v>
      </c>
    </row>
    <row r="3503" spans="3:12" ht="24" x14ac:dyDescent="0.2">
      <c r="C3503" s="90"/>
      <c r="D3503" s="87"/>
      <c r="E3503" s="1" t="s">
        <v>60</v>
      </c>
      <c r="F3503" s="2"/>
      <c r="G3503" s="59">
        <v>479</v>
      </c>
      <c r="H3503" s="71" t="str">
        <f t="shared" si="77"/>
        <v xml:space="preserve"> </v>
      </c>
      <c r="I3503" s="11">
        <v>70.563674321503001</v>
      </c>
      <c r="J3503" s="3">
        <v>24.425887265136002</v>
      </c>
      <c r="K3503" s="3">
        <v>4.5929018789139997</v>
      </c>
      <c r="L3503" s="8">
        <v>0.41753653444700001</v>
      </c>
    </row>
    <row r="3504" spans="3:12" ht="24" x14ac:dyDescent="0.2">
      <c r="C3504" s="91" t="s">
        <v>61</v>
      </c>
      <c r="D3504" s="86" t="s">
        <v>17</v>
      </c>
      <c r="E3504" s="6" t="s">
        <v>62</v>
      </c>
      <c r="F3504" s="5"/>
      <c r="G3504" s="58">
        <v>354</v>
      </c>
      <c r="H3504" s="70" t="str">
        <f t="shared" si="77"/>
        <v xml:space="preserve"> </v>
      </c>
      <c r="I3504" s="12">
        <v>78.248587570620998</v>
      </c>
      <c r="J3504" s="4">
        <v>18.079096045198</v>
      </c>
      <c r="K3504" s="4">
        <v>3.3898305084749998</v>
      </c>
      <c r="L3504" s="13">
        <v>0.28248587570599998</v>
      </c>
    </row>
    <row r="3505" spans="3:12" ht="24" x14ac:dyDescent="0.2">
      <c r="C3505" s="90"/>
      <c r="D3505" s="87"/>
      <c r="E3505" s="1" t="s">
        <v>63</v>
      </c>
      <c r="F3505" s="2"/>
      <c r="G3505" s="59">
        <v>645</v>
      </c>
      <c r="H3505" s="71" t="str">
        <f t="shared" si="77"/>
        <v xml:space="preserve"> </v>
      </c>
      <c r="I3505" s="11">
        <v>68.527131782946</v>
      </c>
      <c r="J3505" s="3">
        <v>25.116279069767</v>
      </c>
      <c r="K3505" s="3">
        <v>5.1162790697669998</v>
      </c>
      <c r="L3505" s="8">
        <v>1.2403100775189999</v>
      </c>
    </row>
    <row r="3506" spans="3:12" ht="36" x14ac:dyDescent="0.2">
      <c r="C3506" s="90"/>
      <c r="D3506" s="87"/>
      <c r="E3506" s="1" t="s">
        <v>64</v>
      </c>
      <c r="F3506" s="2"/>
      <c r="G3506" s="59">
        <v>166</v>
      </c>
      <c r="H3506" s="71" t="str">
        <f t="shared" si="77"/>
        <v xml:space="preserve"> </v>
      </c>
      <c r="I3506" s="11">
        <v>59.036144578312999</v>
      </c>
      <c r="J3506" s="3">
        <v>31.325301204818999</v>
      </c>
      <c r="K3506" s="3">
        <v>7.2289156626509996</v>
      </c>
      <c r="L3506" s="8">
        <v>2.409638554217</v>
      </c>
    </row>
    <row r="3507" spans="3:12" ht="36" x14ac:dyDescent="0.2">
      <c r="C3507" s="90"/>
      <c r="D3507" s="87"/>
      <c r="E3507" s="1" t="s">
        <v>65</v>
      </c>
      <c r="F3507" s="2"/>
      <c r="G3507" s="59">
        <v>110</v>
      </c>
      <c r="H3507" s="71" t="str">
        <f t="shared" si="77"/>
        <v xml:space="preserve"> </v>
      </c>
      <c r="I3507" s="11">
        <v>63.636363636364003</v>
      </c>
      <c r="J3507" s="3">
        <v>26.363636363636001</v>
      </c>
      <c r="K3507" s="3">
        <v>7.2727272727269998</v>
      </c>
      <c r="L3507" s="8">
        <v>2.7272727272730002</v>
      </c>
    </row>
    <row r="3508" spans="3:12" ht="36" x14ac:dyDescent="0.2">
      <c r="C3508" s="90"/>
      <c r="D3508" s="87"/>
      <c r="E3508" s="1" t="s">
        <v>66</v>
      </c>
      <c r="F3508" s="2"/>
      <c r="G3508" s="59">
        <v>239</v>
      </c>
      <c r="H3508" s="71" t="str">
        <f t="shared" si="77"/>
        <v xml:space="preserve"> </v>
      </c>
      <c r="I3508" s="11">
        <v>59.414225941422998</v>
      </c>
      <c r="J3508" s="3">
        <v>36.820083682007997</v>
      </c>
      <c r="K3508" s="3">
        <v>2.9288702928869998</v>
      </c>
      <c r="L3508" s="8">
        <v>0.836820083682</v>
      </c>
    </row>
    <row r="3509" spans="3:12" ht="24" x14ac:dyDescent="0.2">
      <c r="C3509" s="90"/>
      <c r="D3509" s="87"/>
      <c r="E3509" s="1" t="s">
        <v>67</v>
      </c>
      <c r="F3509" s="2"/>
      <c r="G3509" s="59">
        <v>143</v>
      </c>
      <c r="H3509" s="71" t="str">
        <f t="shared" si="77"/>
        <v xml:space="preserve"> </v>
      </c>
      <c r="I3509" s="11">
        <v>58.741258741259003</v>
      </c>
      <c r="J3509" s="3">
        <v>32.867132867133002</v>
      </c>
      <c r="K3509" s="3">
        <v>6.9930069930069996</v>
      </c>
      <c r="L3509" s="8">
        <v>1.398601398601</v>
      </c>
    </row>
    <row r="3510" spans="3:12" ht="24" x14ac:dyDescent="0.2">
      <c r="C3510" s="90"/>
      <c r="D3510" s="87"/>
      <c r="E3510" s="1" t="s">
        <v>68</v>
      </c>
      <c r="F3510" s="2"/>
      <c r="G3510" s="59">
        <v>56</v>
      </c>
      <c r="H3510" s="71" t="str">
        <f t="shared" si="77"/>
        <v xml:space="preserve"> </v>
      </c>
      <c r="I3510" s="11">
        <v>71.428571428571004</v>
      </c>
      <c r="J3510" s="3">
        <v>17.857142857143</v>
      </c>
      <c r="K3510" s="3">
        <v>7.1428571428570002</v>
      </c>
      <c r="L3510" s="8">
        <v>3.5714285714290002</v>
      </c>
    </row>
    <row r="3511" spans="3:12" ht="24" x14ac:dyDescent="0.2">
      <c r="C3511" s="90"/>
      <c r="D3511" s="87"/>
      <c r="E3511" s="1" t="s">
        <v>69</v>
      </c>
      <c r="F3511" s="2"/>
      <c r="G3511" s="59">
        <v>51</v>
      </c>
      <c r="H3511" s="71" t="str">
        <f t="shared" si="77"/>
        <v xml:space="preserve"> </v>
      </c>
      <c r="I3511" s="11">
        <v>80.392156862744997</v>
      </c>
      <c r="J3511" s="3">
        <v>13.725490196078001</v>
      </c>
      <c r="K3511" s="3">
        <v>1.9607843137250001</v>
      </c>
      <c r="L3511" s="8">
        <v>3.9215686274510002</v>
      </c>
    </row>
    <row r="3512" spans="3:12" ht="24" x14ac:dyDescent="0.2">
      <c r="C3512" s="90"/>
      <c r="D3512" s="87"/>
      <c r="E3512" s="1" t="s">
        <v>70</v>
      </c>
      <c r="F3512" s="2"/>
      <c r="G3512" s="59">
        <v>312</v>
      </c>
      <c r="H3512" s="71" t="str">
        <f t="shared" si="77"/>
        <v xml:space="preserve"> </v>
      </c>
      <c r="I3512" s="11">
        <v>58.974358974358999</v>
      </c>
      <c r="J3512" s="3">
        <v>34.294871794872002</v>
      </c>
      <c r="K3512" s="3">
        <v>5.4487179487180004</v>
      </c>
      <c r="L3512" s="8">
        <v>1.2820512820509999</v>
      </c>
    </row>
    <row r="3513" spans="3:12" x14ac:dyDescent="0.2">
      <c r="C3513" s="90"/>
      <c r="D3513" s="87"/>
      <c r="E3513" s="1" t="s">
        <v>32</v>
      </c>
      <c r="F3513" s="2"/>
      <c r="G3513" s="59">
        <v>51</v>
      </c>
      <c r="H3513" s="71" t="str">
        <f t="shared" si="77"/>
        <v xml:space="preserve"> </v>
      </c>
      <c r="I3513" s="11">
        <v>54.901960784313999</v>
      </c>
      <c r="J3513" s="3">
        <v>23.529411764706001</v>
      </c>
      <c r="K3513" s="3">
        <v>19.607843137254999</v>
      </c>
      <c r="L3513" s="8">
        <v>1.9607843137250001</v>
      </c>
    </row>
    <row r="3514" spans="3:12" ht="24" x14ac:dyDescent="0.2">
      <c r="C3514" s="90"/>
      <c r="D3514" s="87"/>
      <c r="E3514" s="1" t="s">
        <v>71</v>
      </c>
      <c r="F3514" s="2"/>
      <c r="G3514" s="59">
        <v>1237</v>
      </c>
      <c r="H3514" s="71" t="str">
        <f t="shared" si="77"/>
        <v xml:space="preserve"> </v>
      </c>
      <c r="I3514" s="11">
        <v>66.612772837509993</v>
      </c>
      <c r="J3514" s="3">
        <v>25.788197251414999</v>
      </c>
      <c r="K3514" s="3">
        <v>6.4672594987869996</v>
      </c>
      <c r="L3514" s="8">
        <v>1.1317704122879999</v>
      </c>
    </row>
    <row r="3515" spans="3:12" ht="24" x14ac:dyDescent="0.2">
      <c r="C3515" s="90"/>
      <c r="D3515" s="87"/>
      <c r="E3515" s="1" t="s">
        <v>72</v>
      </c>
      <c r="F3515" s="2"/>
      <c r="G3515" s="59">
        <v>1015</v>
      </c>
      <c r="H3515" s="71" t="str">
        <f t="shared" si="77"/>
        <v xml:space="preserve"> </v>
      </c>
      <c r="I3515" s="11">
        <v>62.660098522166997</v>
      </c>
      <c r="J3515" s="3">
        <v>19.408866995074</v>
      </c>
      <c r="K3515" s="3">
        <v>17.142857142857</v>
      </c>
      <c r="L3515" s="8">
        <v>0.78817733990100003</v>
      </c>
    </row>
    <row r="3516" spans="3:12" x14ac:dyDescent="0.2">
      <c r="C3516" s="90"/>
      <c r="D3516" s="87"/>
      <c r="E3516" s="1" t="s">
        <v>22</v>
      </c>
      <c r="F3516" s="2"/>
      <c r="G3516" s="59">
        <v>183</v>
      </c>
      <c r="H3516" s="71" t="str">
        <f t="shared" si="77"/>
        <v xml:space="preserve"> </v>
      </c>
      <c r="I3516" s="11">
        <v>66.666666666666998</v>
      </c>
      <c r="J3516" s="3">
        <v>16.939890710383001</v>
      </c>
      <c r="K3516" s="3">
        <v>13.661202185792</v>
      </c>
      <c r="L3516" s="8">
        <v>2.732240437158</v>
      </c>
    </row>
    <row r="3517" spans="3:12" x14ac:dyDescent="0.2">
      <c r="C3517" s="91" t="s">
        <v>73</v>
      </c>
      <c r="D3517" s="86" t="s">
        <v>17</v>
      </c>
      <c r="E3517" s="6" t="s">
        <v>74</v>
      </c>
      <c r="F3517" s="5"/>
      <c r="G3517" s="58">
        <v>247</v>
      </c>
      <c r="H3517" s="70" t="str">
        <f t="shared" si="77"/>
        <v xml:space="preserve"> </v>
      </c>
      <c r="I3517" s="12">
        <v>63.157894736842003</v>
      </c>
      <c r="J3517" s="4">
        <v>26.315789473683999</v>
      </c>
      <c r="K3517" s="4">
        <v>8.5020242914979995</v>
      </c>
      <c r="L3517" s="13">
        <v>2.0242914979759998</v>
      </c>
    </row>
    <row r="3518" spans="3:12" x14ac:dyDescent="0.2">
      <c r="C3518" s="90"/>
      <c r="D3518" s="87"/>
      <c r="E3518" s="1" t="s">
        <v>75</v>
      </c>
      <c r="F3518" s="2"/>
      <c r="G3518" s="59">
        <v>531</v>
      </c>
      <c r="H3518" s="71" t="str">
        <f t="shared" si="77"/>
        <v xml:space="preserve"> </v>
      </c>
      <c r="I3518" s="11">
        <v>61.770244821092</v>
      </c>
      <c r="J3518" s="3">
        <v>32.015065913370996</v>
      </c>
      <c r="K3518" s="3">
        <v>5.2730696798489998</v>
      </c>
      <c r="L3518" s="8">
        <v>0.94161958568699999</v>
      </c>
    </row>
    <row r="3519" spans="3:12" x14ac:dyDescent="0.2">
      <c r="C3519" s="90"/>
      <c r="D3519" s="87"/>
      <c r="E3519" s="1" t="s">
        <v>76</v>
      </c>
      <c r="F3519" s="2"/>
      <c r="G3519" s="59">
        <v>58</v>
      </c>
      <c r="H3519" s="71" t="str">
        <f t="shared" si="77"/>
        <v xml:space="preserve"> </v>
      </c>
      <c r="I3519" s="11">
        <v>93.103448275861993</v>
      </c>
      <c r="J3519" s="3">
        <v>5.1724137931029999</v>
      </c>
      <c r="K3519" s="7">
        <v>0</v>
      </c>
      <c r="L3519" s="8">
        <v>1.7241379310339999</v>
      </c>
    </row>
    <row r="3520" spans="3:12" x14ac:dyDescent="0.2">
      <c r="C3520" s="90"/>
      <c r="D3520" s="87"/>
      <c r="E3520" s="1" t="s">
        <v>77</v>
      </c>
      <c r="F3520" s="2"/>
      <c r="G3520" s="59">
        <v>400</v>
      </c>
      <c r="H3520" s="71" t="str">
        <f t="shared" si="77"/>
        <v xml:space="preserve"> </v>
      </c>
      <c r="I3520" s="11">
        <v>75</v>
      </c>
      <c r="J3520" s="3">
        <v>19</v>
      </c>
      <c r="K3520" s="3">
        <v>5.25</v>
      </c>
      <c r="L3520" s="8">
        <v>0.75</v>
      </c>
    </row>
    <row r="3521" spans="3:12" ht="24" x14ac:dyDescent="0.2">
      <c r="C3521" s="90"/>
      <c r="D3521" s="87"/>
      <c r="E3521" s="1" t="s">
        <v>78</v>
      </c>
      <c r="F3521" s="2"/>
      <c r="G3521" s="59">
        <v>422</v>
      </c>
      <c r="H3521" s="71" t="str">
        <f t="shared" si="77"/>
        <v xml:space="preserve"> </v>
      </c>
      <c r="I3521" s="11">
        <v>70.616113744076003</v>
      </c>
      <c r="J3521" s="3">
        <v>22.985781990521001</v>
      </c>
      <c r="K3521" s="3">
        <v>5.6872037914689999</v>
      </c>
      <c r="L3521" s="8">
        <v>0.71090047393400002</v>
      </c>
    </row>
    <row r="3522" spans="3:12" ht="24" x14ac:dyDescent="0.2">
      <c r="C3522" s="90"/>
      <c r="D3522" s="87"/>
      <c r="E3522" s="1" t="s">
        <v>79</v>
      </c>
      <c r="F3522" s="2"/>
      <c r="G3522" s="59">
        <v>102</v>
      </c>
      <c r="H3522" s="71" t="str">
        <f t="shared" si="77"/>
        <v xml:space="preserve"> </v>
      </c>
      <c r="I3522" s="11">
        <v>75.490196078430998</v>
      </c>
      <c r="J3522" s="3">
        <v>18.627450980391998</v>
      </c>
      <c r="K3522" s="3">
        <v>3.9215686274510002</v>
      </c>
      <c r="L3522" s="8">
        <v>1.9607843137250001</v>
      </c>
    </row>
    <row r="3523" spans="3:12" ht="24" x14ac:dyDescent="0.2">
      <c r="C3523" s="90"/>
      <c r="D3523" s="87"/>
      <c r="E3523" s="1" t="s">
        <v>80</v>
      </c>
      <c r="F3523" s="2"/>
      <c r="G3523" s="59">
        <v>44</v>
      </c>
      <c r="H3523" s="71" t="str">
        <f t="shared" si="77"/>
        <v>*</v>
      </c>
      <c r="I3523" s="11">
        <v>63.636363636364003</v>
      </c>
      <c r="J3523" s="3">
        <v>29.545454545455001</v>
      </c>
      <c r="K3523" s="3">
        <v>4.5454545454549997</v>
      </c>
      <c r="L3523" s="8">
        <v>2.2727272727269998</v>
      </c>
    </row>
    <row r="3524" spans="3:12" ht="24" x14ac:dyDescent="0.2">
      <c r="C3524" s="90"/>
      <c r="D3524" s="87"/>
      <c r="E3524" s="1" t="s">
        <v>81</v>
      </c>
      <c r="F3524" s="2"/>
      <c r="G3524" s="59">
        <v>99</v>
      </c>
      <c r="H3524" s="71" t="str">
        <f t="shared" ref="H3524:H3587" si="78">IF(G3524&lt;49,"*"," ")</f>
        <v xml:space="preserve"> </v>
      </c>
      <c r="I3524" s="11">
        <v>62.626262626262999</v>
      </c>
      <c r="J3524" s="3">
        <v>30.303030303029999</v>
      </c>
      <c r="K3524" s="3">
        <v>6.0606060606060002</v>
      </c>
      <c r="L3524" s="8">
        <v>1.010101010101</v>
      </c>
    </row>
    <row r="3525" spans="3:12" ht="24" x14ac:dyDescent="0.2">
      <c r="C3525" s="90"/>
      <c r="D3525" s="87"/>
      <c r="E3525" s="1" t="s">
        <v>82</v>
      </c>
      <c r="F3525" s="2"/>
      <c r="G3525" s="59">
        <v>128</v>
      </c>
      <c r="H3525" s="71" t="str">
        <f t="shared" si="78"/>
        <v xml:space="preserve"> </v>
      </c>
      <c r="I3525" s="11">
        <v>75.78125</v>
      </c>
      <c r="J3525" s="3">
        <v>19.53125</v>
      </c>
      <c r="K3525" s="3">
        <v>2.34375</v>
      </c>
      <c r="L3525" s="8">
        <v>2.34375</v>
      </c>
    </row>
    <row r="3526" spans="3:12" x14ac:dyDescent="0.2">
      <c r="C3526" s="90"/>
      <c r="D3526" s="87"/>
      <c r="E3526" s="1" t="s">
        <v>83</v>
      </c>
      <c r="F3526" s="2"/>
      <c r="G3526" s="59">
        <v>47</v>
      </c>
      <c r="H3526" s="71" t="str">
        <f t="shared" si="78"/>
        <v>*</v>
      </c>
      <c r="I3526" s="11">
        <v>44.680851063829998</v>
      </c>
      <c r="J3526" s="3">
        <v>40.425531914894002</v>
      </c>
      <c r="K3526" s="3">
        <v>12.765957446809001</v>
      </c>
      <c r="L3526" s="8">
        <v>2.1276595744679998</v>
      </c>
    </row>
    <row r="3527" spans="3:12" ht="24" x14ac:dyDescent="0.2">
      <c r="C3527" s="90"/>
      <c r="D3527" s="87"/>
      <c r="E3527" s="1" t="s">
        <v>84</v>
      </c>
      <c r="F3527" s="2"/>
      <c r="G3527" s="59">
        <v>151</v>
      </c>
      <c r="H3527" s="71" t="str">
        <f t="shared" si="78"/>
        <v xml:space="preserve"> </v>
      </c>
      <c r="I3527" s="11">
        <v>49.668874172184999</v>
      </c>
      <c r="J3527" s="3">
        <v>39.735099337747997</v>
      </c>
      <c r="K3527" s="3">
        <v>8.6092715231790002</v>
      </c>
      <c r="L3527" s="8">
        <v>1.9867549668869999</v>
      </c>
    </row>
    <row r="3528" spans="3:12" ht="24" x14ac:dyDescent="0.2">
      <c r="C3528" s="90"/>
      <c r="D3528" s="87"/>
      <c r="E3528" s="1" t="s">
        <v>85</v>
      </c>
      <c r="F3528" s="2"/>
      <c r="G3528" s="59">
        <v>60</v>
      </c>
      <c r="H3528" s="71" t="str">
        <f t="shared" si="78"/>
        <v xml:space="preserve"> </v>
      </c>
      <c r="I3528" s="11">
        <v>46.666666666666998</v>
      </c>
      <c r="J3528" s="3">
        <v>40</v>
      </c>
      <c r="K3528" s="3">
        <v>10</v>
      </c>
      <c r="L3528" s="8">
        <v>3.333333333333</v>
      </c>
    </row>
    <row r="3529" spans="3:12" x14ac:dyDescent="0.2">
      <c r="C3529" s="90"/>
      <c r="D3529" s="87"/>
      <c r="E3529" s="1" t="s">
        <v>32</v>
      </c>
      <c r="F3529" s="2"/>
      <c r="G3529" s="59">
        <v>49</v>
      </c>
      <c r="H3529" s="71" t="s">
        <v>673</v>
      </c>
      <c r="I3529" s="11">
        <v>67.346938775509997</v>
      </c>
      <c r="J3529" s="3">
        <v>12.244897959184</v>
      </c>
      <c r="K3529" s="3">
        <v>18.367346938775999</v>
      </c>
      <c r="L3529" s="8">
        <v>2.040816326531</v>
      </c>
    </row>
    <row r="3530" spans="3:12" ht="24" x14ac:dyDescent="0.2">
      <c r="C3530" s="90"/>
      <c r="D3530" s="87"/>
      <c r="E3530" s="1" t="s">
        <v>86</v>
      </c>
      <c r="F3530" s="2"/>
      <c r="G3530" s="59">
        <v>1336</v>
      </c>
      <c r="H3530" s="71" t="str">
        <f t="shared" si="78"/>
        <v xml:space="preserve"> </v>
      </c>
      <c r="I3530" s="11">
        <v>66.841317365269006</v>
      </c>
      <c r="J3530" s="3">
        <v>25.523952095807999</v>
      </c>
      <c r="K3530" s="3">
        <v>6.7365269461080004</v>
      </c>
      <c r="L3530" s="8">
        <v>0.89820359281399997</v>
      </c>
    </row>
    <row r="3531" spans="3:12" ht="24" x14ac:dyDescent="0.2">
      <c r="C3531" s="90"/>
      <c r="D3531" s="87"/>
      <c r="E3531" s="1" t="s">
        <v>87</v>
      </c>
      <c r="F3531" s="2"/>
      <c r="G3531" s="59">
        <v>311</v>
      </c>
      <c r="H3531" s="71" t="str">
        <f t="shared" si="78"/>
        <v xml:space="preserve"> </v>
      </c>
      <c r="I3531" s="11">
        <v>70.739549839228005</v>
      </c>
      <c r="J3531" s="3">
        <v>21.864951768489</v>
      </c>
      <c r="K3531" s="3">
        <v>7.3954983922829998</v>
      </c>
      <c r="L3531" s="14">
        <v>0</v>
      </c>
    </row>
    <row r="3532" spans="3:12" ht="24" x14ac:dyDescent="0.2">
      <c r="C3532" s="90"/>
      <c r="D3532" s="87"/>
      <c r="E3532" s="1" t="s">
        <v>88</v>
      </c>
      <c r="F3532" s="2"/>
      <c r="G3532" s="59">
        <v>620</v>
      </c>
      <c r="H3532" s="71" t="str">
        <f t="shared" si="78"/>
        <v xml:space="preserve"> </v>
      </c>
      <c r="I3532" s="11">
        <v>58.870967741934997</v>
      </c>
      <c r="J3532" s="3">
        <v>17.580645161290001</v>
      </c>
      <c r="K3532" s="3">
        <v>22.258064516129</v>
      </c>
      <c r="L3532" s="8">
        <v>1.2903225806450001</v>
      </c>
    </row>
    <row r="3533" spans="3:12" x14ac:dyDescent="0.2">
      <c r="C3533" s="90"/>
      <c r="D3533" s="87"/>
      <c r="E3533" s="1" t="s">
        <v>22</v>
      </c>
      <c r="F3533" s="2"/>
      <c r="G3533" s="59">
        <v>168</v>
      </c>
      <c r="H3533" s="71" t="str">
        <f t="shared" si="78"/>
        <v xml:space="preserve"> </v>
      </c>
      <c r="I3533" s="11">
        <v>61.904761904761997</v>
      </c>
      <c r="J3533" s="3">
        <v>17.261904761905001</v>
      </c>
      <c r="K3533" s="3">
        <v>16.666666666666998</v>
      </c>
      <c r="L3533" s="8">
        <v>4.166666666667</v>
      </c>
    </row>
    <row r="3534" spans="3:12" ht="24" x14ac:dyDescent="0.2">
      <c r="C3534" s="91" t="s">
        <v>89</v>
      </c>
      <c r="D3534" s="86" t="s">
        <v>17</v>
      </c>
      <c r="E3534" s="6" t="s">
        <v>90</v>
      </c>
      <c r="F3534" s="5"/>
      <c r="G3534" s="58">
        <v>166</v>
      </c>
      <c r="H3534" s="70" t="str">
        <f t="shared" si="78"/>
        <v xml:space="preserve"> </v>
      </c>
      <c r="I3534" s="12">
        <v>78.915662650602002</v>
      </c>
      <c r="J3534" s="4">
        <v>15.66265060241</v>
      </c>
      <c r="K3534" s="4">
        <v>3.6144578313250002</v>
      </c>
      <c r="L3534" s="13">
        <v>1.8072289156629999</v>
      </c>
    </row>
    <row r="3535" spans="3:12" ht="48" x14ac:dyDescent="0.2">
      <c r="C3535" s="90"/>
      <c r="D3535" s="87"/>
      <c r="E3535" s="1" t="s">
        <v>91</v>
      </c>
      <c r="F3535" s="2"/>
      <c r="G3535" s="59">
        <v>97</v>
      </c>
      <c r="H3535" s="71" t="str">
        <f t="shared" si="78"/>
        <v xml:space="preserve"> </v>
      </c>
      <c r="I3535" s="11">
        <v>74.226804123711005</v>
      </c>
      <c r="J3535" s="3">
        <v>18.556701030928</v>
      </c>
      <c r="K3535" s="3">
        <v>5.1546391752579996</v>
      </c>
      <c r="L3535" s="8">
        <v>2.0618556701030002</v>
      </c>
    </row>
    <row r="3536" spans="3:12" ht="36" x14ac:dyDescent="0.2">
      <c r="C3536" s="90"/>
      <c r="D3536" s="87"/>
      <c r="E3536" s="1" t="s">
        <v>92</v>
      </c>
      <c r="F3536" s="2"/>
      <c r="G3536" s="59">
        <v>88</v>
      </c>
      <c r="H3536" s="71" t="str">
        <f t="shared" si="78"/>
        <v xml:space="preserve"> </v>
      </c>
      <c r="I3536" s="11">
        <v>68.181818181818002</v>
      </c>
      <c r="J3536" s="3">
        <v>25</v>
      </c>
      <c r="K3536" s="3">
        <v>4.5454545454549997</v>
      </c>
      <c r="L3536" s="8">
        <v>2.2727272727269998</v>
      </c>
    </row>
    <row r="3537" spans="3:12" ht="48" x14ac:dyDescent="0.2">
      <c r="C3537" s="90"/>
      <c r="D3537" s="87"/>
      <c r="E3537" s="1" t="s">
        <v>93</v>
      </c>
      <c r="F3537" s="2"/>
      <c r="G3537" s="59">
        <v>157</v>
      </c>
      <c r="H3537" s="71" t="str">
        <f t="shared" si="78"/>
        <v xml:space="preserve"> </v>
      </c>
      <c r="I3537" s="11">
        <v>66.878980891720005</v>
      </c>
      <c r="J3537" s="3">
        <v>26.114649681528999</v>
      </c>
      <c r="K3537" s="3">
        <v>5.7324840764329998</v>
      </c>
      <c r="L3537" s="8">
        <v>1.2738853503180001</v>
      </c>
    </row>
    <row r="3538" spans="3:12" x14ac:dyDescent="0.2">
      <c r="C3538" s="90"/>
      <c r="D3538" s="87"/>
      <c r="E3538" s="1" t="s">
        <v>94</v>
      </c>
      <c r="F3538" s="2"/>
      <c r="G3538" s="59">
        <v>9</v>
      </c>
      <c r="H3538" s="71" t="str">
        <f t="shared" si="78"/>
        <v>*</v>
      </c>
      <c r="I3538" s="11">
        <v>88.888888888888999</v>
      </c>
      <c r="J3538" s="7">
        <v>0</v>
      </c>
      <c r="K3538" s="7">
        <v>0</v>
      </c>
      <c r="L3538" s="8">
        <v>11.111111111111001</v>
      </c>
    </row>
    <row r="3539" spans="3:12" x14ac:dyDescent="0.2">
      <c r="C3539" s="90"/>
      <c r="D3539" s="87"/>
      <c r="E3539" s="1" t="s">
        <v>95</v>
      </c>
      <c r="F3539" s="2"/>
      <c r="G3539" s="59">
        <v>5</v>
      </c>
      <c r="H3539" s="71" t="str">
        <f t="shared" si="78"/>
        <v>*</v>
      </c>
      <c r="I3539" s="11">
        <v>80</v>
      </c>
      <c r="J3539" s="7">
        <v>0</v>
      </c>
      <c r="K3539" s="7">
        <v>0</v>
      </c>
      <c r="L3539" s="8">
        <v>20</v>
      </c>
    </row>
    <row r="3540" spans="3:12" x14ac:dyDescent="0.2">
      <c r="C3540" s="90"/>
      <c r="D3540" s="87"/>
      <c r="E3540" s="1" t="s">
        <v>32</v>
      </c>
      <c r="F3540" s="2"/>
      <c r="G3540" s="59">
        <v>41</v>
      </c>
      <c r="H3540" s="71" t="str">
        <f t="shared" si="78"/>
        <v>*</v>
      </c>
      <c r="I3540" s="11">
        <v>73.170731707317003</v>
      </c>
      <c r="J3540" s="3">
        <v>9.7560975609760003</v>
      </c>
      <c r="K3540" s="3">
        <v>14.634146341463</v>
      </c>
      <c r="L3540" s="8">
        <v>2.4390243902440001</v>
      </c>
    </row>
    <row r="3541" spans="3:12" ht="24" x14ac:dyDescent="0.2">
      <c r="C3541" s="90"/>
      <c r="D3541" s="87"/>
      <c r="E3541" s="1" t="s">
        <v>96</v>
      </c>
      <c r="F3541" s="2"/>
      <c r="G3541" s="59">
        <v>455</v>
      </c>
      <c r="H3541" s="71" t="str">
        <f t="shared" si="78"/>
        <v xml:space="preserve"> </v>
      </c>
      <c r="I3541" s="11">
        <v>73.626373626374004</v>
      </c>
      <c r="J3541" s="3">
        <v>19.120879120879</v>
      </c>
      <c r="K3541" s="3">
        <v>6.1538461538459996</v>
      </c>
      <c r="L3541" s="8">
        <v>1.098901098901</v>
      </c>
    </row>
    <row r="3542" spans="3:12" ht="24" x14ac:dyDescent="0.2">
      <c r="C3542" s="90"/>
      <c r="D3542" s="87"/>
      <c r="E3542" s="1" t="s">
        <v>87</v>
      </c>
      <c r="F3542" s="2"/>
      <c r="G3542" s="59">
        <v>623</v>
      </c>
      <c r="H3542" s="71" t="str">
        <f t="shared" si="78"/>
        <v xml:space="preserve"> </v>
      </c>
      <c r="I3542" s="11">
        <v>68.378812199037</v>
      </c>
      <c r="J3542" s="3">
        <v>25.842696629212998</v>
      </c>
      <c r="K3542" s="3">
        <v>5.4574638844300001</v>
      </c>
      <c r="L3542" s="8">
        <v>0.32102728731899999</v>
      </c>
    </row>
    <row r="3543" spans="3:12" ht="24" x14ac:dyDescent="0.2">
      <c r="C3543" s="90"/>
      <c r="D3543" s="87"/>
      <c r="E3543" s="1" t="s">
        <v>88</v>
      </c>
      <c r="F3543" s="2"/>
      <c r="G3543" s="59">
        <v>1112</v>
      </c>
      <c r="H3543" s="71" t="str">
        <f t="shared" si="78"/>
        <v xml:space="preserve"> </v>
      </c>
      <c r="I3543" s="11">
        <v>59.262589928057999</v>
      </c>
      <c r="J3543" s="3">
        <v>22.931654676259001</v>
      </c>
      <c r="K3543" s="3">
        <v>16.906474820143998</v>
      </c>
      <c r="L3543" s="8">
        <v>0.89928057553999996</v>
      </c>
    </row>
    <row r="3544" spans="3:12" x14ac:dyDescent="0.2">
      <c r="C3544" s="90"/>
      <c r="D3544" s="87"/>
      <c r="E3544" s="1" t="s">
        <v>22</v>
      </c>
      <c r="F3544" s="2"/>
      <c r="G3544" s="59">
        <v>245</v>
      </c>
      <c r="H3544" s="71" t="str">
        <f t="shared" si="78"/>
        <v xml:space="preserve"> </v>
      </c>
      <c r="I3544" s="11">
        <v>66.122448979591994</v>
      </c>
      <c r="J3544" s="3">
        <v>17.959183673468999</v>
      </c>
      <c r="K3544" s="3">
        <v>11.836734693878</v>
      </c>
      <c r="L3544" s="8">
        <v>4.0816326530609999</v>
      </c>
    </row>
    <row r="3545" spans="3:12" x14ac:dyDescent="0.2">
      <c r="C3545" s="91" t="s">
        <v>97</v>
      </c>
      <c r="D3545" s="86" t="s">
        <v>17</v>
      </c>
      <c r="E3545" s="6" t="s">
        <v>98</v>
      </c>
      <c r="F3545" s="5"/>
      <c r="G3545" s="58">
        <v>83</v>
      </c>
      <c r="H3545" s="70" t="str">
        <f t="shared" si="78"/>
        <v xml:space="preserve"> </v>
      </c>
      <c r="I3545" s="12">
        <v>65.060240963854994</v>
      </c>
      <c r="J3545" s="4">
        <v>27.710843373494001</v>
      </c>
      <c r="K3545" s="4">
        <v>2.409638554217</v>
      </c>
      <c r="L3545" s="13">
        <v>4.819277108434</v>
      </c>
    </row>
    <row r="3546" spans="3:12" x14ac:dyDescent="0.2">
      <c r="C3546" s="90"/>
      <c r="D3546" s="87"/>
      <c r="E3546" s="1" t="s">
        <v>99</v>
      </c>
      <c r="F3546" s="2"/>
      <c r="G3546" s="59">
        <v>401</v>
      </c>
      <c r="H3546" s="71" t="str">
        <f t="shared" si="78"/>
        <v xml:space="preserve"> </v>
      </c>
      <c r="I3546" s="11">
        <v>65.336658354115002</v>
      </c>
      <c r="J3546" s="3">
        <v>28.428927680798001</v>
      </c>
      <c r="K3546" s="3">
        <v>5.7356608478800002</v>
      </c>
      <c r="L3546" s="8">
        <v>0.498753117207</v>
      </c>
    </row>
    <row r="3547" spans="3:12" x14ac:dyDescent="0.2">
      <c r="C3547" s="90"/>
      <c r="D3547" s="87"/>
      <c r="E3547" s="1" t="s">
        <v>100</v>
      </c>
      <c r="F3547" s="2"/>
      <c r="G3547" s="59">
        <v>686</v>
      </c>
      <c r="H3547" s="71" t="str">
        <f t="shared" si="78"/>
        <v xml:space="preserve"> </v>
      </c>
      <c r="I3547" s="11">
        <v>66.034985422741002</v>
      </c>
      <c r="J3547" s="3">
        <v>25.510204081632999</v>
      </c>
      <c r="K3547" s="3">
        <v>8.1632653061219997</v>
      </c>
      <c r="L3547" s="8">
        <v>0.29154518950399999</v>
      </c>
    </row>
    <row r="3548" spans="3:12" x14ac:dyDescent="0.2">
      <c r="C3548" s="90"/>
      <c r="D3548" s="87"/>
      <c r="E3548" s="1" t="s">
        <v>101</v>
      </c>
      <c r="F3548" s="2"/>
      <c r="G3548" s="59">
        <v>1118</v>
      </c>
      <c r="H3548" s="71" t="str">
        <f t="shared" si="78"/>
        <v xml:space="preserve"> </v>
      </c>
      <c r="I3548" s="11">
        <v>63.864042933809998</v>
      </c>
      <c r="J3548" s="3">
        <v>19.141323792487</v>
      </c>
      <c r="K3548" s="3">
        <v>15.742397137746</v>
      </c>
      <c r="L3548" s="8">
        <v>1.252236135957</v>
      </c>
    </row>
    <row r="3549" spans="3:12" x14ac:dyDescent="0.2">
      <c r="C3549" s="90"/>
      <c r="D3549" s="87"/>
      <c r="E3549" s="1" t="s">
        <v>22</v>
      </c>
      <c r="F3549" s="2"/>
      <c r="G3549" s="59">
        <v>147</v>
      </c>
      <c r="H3549" s="71" t="str">
        <f t="shared" si="78"/>
        <v xml:space="preserve"> </v>
      </c>
      <c r="I3549" s="11">
        <v>67.346938775509997</v>
      </c>
      <c r="J3549" s="3">
        <v>14.285714285714</v>
      </c>
      <c r="K3549" s="3">
        <v>14.965986394558</v>
      </c>
      <c r="L3549" s="8">
        <v>3.4013605442179999</v>
      </c>
    </row>
    <row r="3550" spans="3:12" x14ac:dyDescent="0.2">
      <c r="C3550" s="91" t="s">
        <v>102</v>
      </c>
      <c r="D3550" s="86" t="s">
        <v>17</v>
      </c>
      <c r="E3550" s="6" t="s">
        <v>103</v>
      </c>
      <c r="F3550" s="5"/>
      <c r="G3550" s="58">
        <v>562</v>
      </c>
      <c r="H3550" s="70" t="str">
        <f t="shared" si="78"/>
        <v xml:space="preserve"> </v>
      </c>
      <c r="I3550" s="12">
        <v>69.217081850534001</v>
      </c>
      <c r="J3550" s="4">
        <v>24.199288256228002</v>
      </c>
      <c r="K3550" s="4">
        <v>5.338078291815</v>
      </c>
      <c r="L3550" s="13">
        <v>1.2455516014229999</v>
      </c>
    </row>
    <row r="3551" spans="3:12" x14ac:dyDescent="0.2">
      <c r="C3551" s="90"/>
      <c r="D3551" s="87"/>
      <c r="E3551" s="1" t="s">
        <v>104</v>
      </c>
      <c r="F3551" s="2"/>
      <c r="G3551" s="59">
        <v>1221</v>
      </c>
      <c r="H3551" s="71" t="str">
        <f t="shared" si="78"/>
        <v xml:space="preserve"> </v>
      </c>
      <c r="I3551" s="11">
        <v>65.765765765766005</v>
      </c>
      <c r="J3551" s="3">
        <v>24.570024570025002</v>
      </c>
      <c r="K3551" s="3">
        <v>9.0090090090090005</v>
      </c>
      <c r="L3551" s="8">
        <v>0.65520065520100002</v>
      </c>
    </row>
    <row r="3552" spans="3:12" x14ac:dyDescent="0.2">
      <c r="C3552" s="90"/>
      <c r="D3552" s="87"/>
      <c r="E3552" s="1" t="s">
        <v>105</v>
      </c>
      <c r="F3552" s="2"/>
      <c r="G3552" s="59">
        <v>430</v>
      </c>
      <c r="H3552" s="71" t="str">
        <f t="shared" si="78"/>
        <v xml:space="preserve"> </v>
      </c>
      <c r="I3552" s="11">
        <v>60.697674418604997</v>
      </c>
      <c r="J3552" s="3">
        <v>18.139534883721002</v>
      </c>
      <c r="K3552" s="3">
        <v>19.534883720930001</v>
      </c>
      <c r="L3552" s="8">
        <v>1.627906976744</v>
      </c>
    </row>
    <row r="3553" spans="3:12" x14ac:dyDescent="0.2">
      <c r="C3553" s="90"/>
      <c r="D3553" s="87"/>
      <c r="E3553" s="1" t="s">
        <v>106</v>
      </c>
      <c r="F3553" s="2"/>
      <c r="G3553" s="59">
        <v>63</v>
      </c>
      <c r="H3553" s="71" t="str">
        <f t="shared" si="78"/>
        <v xml:space="preserve"> </v>
      </c>
      <c r="I3553" s="11">
        <v>47.619047619047997</v>
      </c>
      <c r="J3553" s="3">
        <v>7.9365079365079998</v>
      </c>
      <c r="K3553" s="3">
        <v>42.857142857143003</v>
      </c>
      <c r="L3553" s="8">
        <v>1.587301587302</v>
      </c>
    </row>
    <row r="3554" spans="3:12" x14ac:dyDescent="0.2">
      <c r="C3554" s="90"/>
      <c r="D3554" s="87"/>
      <c r="E3554" s="1" t="s">
        <v>22</v>
      </c>
      <c r="F3554" s="2"/>
      <c r="G3554" s="59">
        <v>159</v>
      </c>
      <c r="H3554" s="71" t="str">
        <f t="shared" si="78"/>
        <v xml:space="preserve"> </v>
      </c>
      <c r="I3554" s="11">
        <v>62.264150943395997</v>
      </c>
      <c r="J3554" s="3">
        <v>17.610062893081999</v>
      </c>
      <c r="K3554" s="3">
        <v>17.610062893081999</v>
      </c>
      <c r="L3554" s="8">
        <v>2.5157232704400001</v>
      </c>
    </row>
    <row r="3555" spans="3:12" x14ac:dyDescent="0.2">
      <c r="C3555" s="90"/>
      <c r="D3555" s="87"/>
      <c r="E3555" s="1" t="s">
        <v>107</v>
      </c>
      <c r="F3555" s="2"/>
      <c r="G3555" s="59">
        <v>1783</v>
      </c>
      <c r="H3555" s="71" t="str">
        <f t="shared" si="78"/>
        <v xml:space="preserve"> </v>
      </c>
      <c r="I3555" s="11">
        <v>66.853617498597998</v>
      </c>
      <c r="J3555" s="3">
        <v>24.453168816601</v>
      </c>
      <c r="K3555" s="3">
        <v>7.8519349411099997</v>
      </c>
      <c r="L3555" s="8">
        <v>0.84127874369</v>
      </c>
    </row>
    <row r="3556" spans="3:12" x14ac:dyDescent="0.2">
      <c r="C3556" s="90"/>
      <c r="D3556" s="87"/>
      <c r="E3556" s="1" t="s">
        <v>108</v>
      </c>
      <c r="F3556" s="2"/>
      <c r="G3556" s="59">
        <v>493</v>
      </c>
      <c r="H3556" s="71" t="str">
        <f t="shared" si="78"/>
        <v xml:space="preserve"> </v>
      </c>
      <c r="I3556" s="11">
        <v>59.026369168357</v>
      </c>
      <c r="J3556" s="3">
        <v>16.83569979716</v>
      </c>
      <c r="K3556" s="3">
        <v>22.515212981744</v>
      </c>
      <c r="L3556" s="8">
        <v>1.6227180527380001</v>
      </c>
    </row>
    <row r="3557" spans="3:12" x14ac:dyDescent="0.2">
      <c r="C3557" s="91" t="s">
        <v>109</v>
      </c>
      <c r="D3557" s="86" t="s">
        <v>17</v>
      </c>
      <c r="E3557" s="6" t="s">
        <v>110</v>
      </c>
      <c r="F3557" s="5"/>
      <c r="G3557" s="58">
        <v>551</v>
      </c>
      <c r="H3557" s="70" t="str">
        <f t="shared" si="78"/>
        <v xml:space="preserve"> </v>
      </c>
      <c r="I3557" s="12">
        <v>61.705989110708003</v>
      </c>
      <c r="J3557" s="4">
        <v>29.94555353902</v>
      </c>
      <c r="K3557" s="4">
        <v>6.8965517241379999</v>
      </c>
      <c r="L3557" s="13">
        <v>1.451905626134</v>
      </c>
    </row>
    <row r="3558" spans="3:12" ht="24" x14ac:dyDescent="0.2">
      <c r="C3558" s="90"/>
      <c r="D3558" s="87"/>
      <c r="E3558" s="1" t="s">
        <v>111</v>
      </c>
      <c r="F3558" s="2"/>
      <c r="G3558" s="59">
        <v>298</v>
      </c>
      <c r="H3558" s="71" t="str">
        <f t="shared" si="78"/>
        <v xml:space="preserve"> </v>
      </c>
      <c r="I3558" s="11">
        <v>65.771812080537003</v>
      </c>
      <c r="J3558" s="3">
        <v>26.845637583893001</v>
      </c>
      <c r="K3558" s="3">
        <v>5.704697986577</v>
      </c>
      <c r="L3558" s="8">
        <v>1.677852348993</v>
      </c>
    </row>
    <row r="3559" spans="3:12" ht="24" x14ac:dyDescent="0.2">
      <c r="C3559" s="90"/>
      <c r="D3559" s="87"/>
      <c r="E3559" s="1" t="s">
        <v>112</v>
      </c>
      <c r="F3559" s="2"/>
      <c r="G3559" s="59">
        <v>954</v>
      </c>
      <c r="H3559" s="71" t="str">
        <f t="shared" si="78"/>
        <v xml:space="preserve"> </v>
      </c>
      <c r="I3559" s="11">
        <v>67.819706498952002</v>
      </c>
      <c r="J3559" s="3">
        <v>26.415094339623</v>
      </c>
      <c r="K3559" s="3">
        <v>5.2410901467509996</v>
      </c>
      <c r="L3559" s="8">
        <v>0.52410901467500004</v>
      </c>
    </row>
    <row r="3560" spans="3:12" x14ac:dyDescent="0.2">
      <c r="C3560" s="90"/>
      <c r="D3560" s="87"/>
      <c r="E3560" s="1" t="s">
        <v>113</v>
      </c>
      <c r="F3560" s="2"/>
      <c r="G3560" s="59">
        <v>616</v>
      </c>
      <c r="H3560" s="71" t="str">
        <f t="shared" si="78"/>
        <v xml:space="preserve"> </v>
      </c>
      <c r="I3560" s="11">
        <v>56.168831168830998</v>
      </c>
      <c r="J3560" s="3">
        <v>32.62987012987</v>
      </c>
      <c r="K3560" s="3">
        <v>10.064935064935</v>
      </c>
      <c r="L3560" s="8">
        <v>1.136363636364</v>
      </c>
    </row>
    <row r="3561" spans="3:12" x14ac:dyDescent="0.2">
      <c r="C3561" s="90"/>
      <c r="D3561" s="87"/>
      <c r="E3561" s="1" t="s">
        <v>114</v>
      </c>
      <c r="F3561" s="2"/>
      <c r="G3561" s="59">
        <v>986</v>
      </c>
      <c r="H3561" s="71" t="str">
        <f t="shared" si="78"/>
        <v xml:space="preserve"> </v>
      </c>
      <c r="I3561" s="11">
        <v>66.227180527382998</v>
      </c>
      <c r="J3561" s="3">
        <v>24.543610547667001</v>
      </c>
      <c r="K3561" s="3">
        <v>8.3164300202840007</v>
      </c>
      <c r="L3561" s="8">
        <v>0.912778904665</v>
      </c>
    </row>
    <row r="3562" spans="3:12" ht="24" x14ac:dyDescent="0.2">
      <c r="C3562" s="90"/>
      <c r="D3562" s="87"/>
      <c r="E3562" s="1" t="s">
        <v>115</v>
      </c>
      <c r="F3562" s="2"/>
      <c r="G3562" s="59">
        <v>938</v>
      </c>
      <c r="H3562" s="71" t="str">
        <f t="shared" si="78"/>
        <v xml:space="preserve"> </v>
      </c>
      <c r="I3562" s="11">
        <v>75.266524520255999</v>
      </c>
      <c r="J3562" s="3">
        <v>19.402985074627001</v>
      </c>
      <c r="K3562" s="3">
        <v>4.477611940299</v>
      </c>
      <c r="L3562" s="8">
        <v>0.85287846481899998</v>
      </c>
    </row>
    <row r="3563" spans="3:12" ht="24" x14ac:dyDescent="0.2">
      <c r="C3563" s="90"/>
      <c r="D3563" s="87"/>
      <c r="E3563" s="1" t="s">
        <v>116</v>
      </c>
      <c r="F3563" s="2"/>
      <c r="G3563" s="59">
        <v>771</v>
      </c>
      <c r="H3563" s="71" t="str">
        <f t="shared" si="78"/>
        <v xml:space="preserve"> </v>
      </c>
      <c r="I3563" s="11">
        <v>70.168612191958005</v>
      </c>
      <c r="J3563" s="3">
        <v>19.844357976653999</v>
      </c>
      <c r="K3563" s="3">
        <v>9.3385214007779993</v>
      </c>
      <c r="L3563" s="8">
        <v>0.64850843060999996</v>
      </c>
    </row>
    <row r="3564" spans="3:12" ht="24" x14ac:dyDescent="0.2">
      <c r="C3564" s="90"/>
      <c r="D3564" s="87"/>
      <c r="E3564" s="1" t="s">
        <v>117</v>
      </c>
      <c r="F3564" s="2"/>
      <c r="G3564" s="59">
        <v>223</v>
      </c>
      <c r="H3564" s="71" t="str">
        <f t="shared" si="78"/>
        <v xml:space="preserve"> </v>
      </c>
      <c r="I3564" s="11">
        <v>64.573991031389994</v>
      </c>
      <c r="J3564" s="3">
        <v>29.596412556053998</v>
      </c>
      <c r="K3564" s="3">
        <v>4.0358744394619999</v>
      </c>
      <c r="L3564" s="8">
        <v>1.7937219730939999</v>
      </c>
    </row>
    <row r="3565" spans="3:12" x14ac:dyDescent="0.2">
      <c r="C3565" s="90"/>
      <c r="D3565" s="87"/>
      <c r="E3565" s="1" t="s">
        <v>118</v>
      </c>
      <c r="F3565" s="2"/>
      <c r="G3565" s="59">
        <v>710</v>
      </c>
      <c r="H3565" s="71" t="str">
        <f t="shared" si="78"/>
        <v xml:space="preserve"> </v>
      </c>
      <c r="I3565" s="11">
        <v>67.183098591548998</v>
      </c>
      <c r="J3565" s="3">
        <v>27.042253521127002</v>
      </c>
      <c r="K3565" s="3">
        <v>4.7887323943659998</v>
      </c>
      <c r="L3565" s="8">
        <v>0.98591549295799996</v>
      </c>
    </row>
    <row r="3566" spans="3:12" x14ac:dyDescent="0.2">
      <c r="C3566" s="90"/>
      <c r="D3566" s="87"/>
      <c r="E3566" s="1" t="s">
        <v>119</v>
      </c>
      <c r="F3566" s="2"/>
      <c r="G3566" s="59">
        <v>565</v>
      </c>
      <c r="H3566" s="71" t="str">
        <f t="shared" si="78"/>
        <v xml:space="preserve"> </v>
      </c>
      <c r="I3566" s="11">
        <v>71.858407079646</v>
      </c>
      <c r="J3566" s="3">
        <v>22.654867256637001</v>
      </c>
      <c r="K3566" s="3">
        <v>4.424778761062</v>
      </c>
      <c r="L3566" s="8">
        <v>1.0619469026549999</v>
      </c>
    </row>
    <row r="3567" spans="3:12" x14ac:dyDescent="0.2">
      <c r="C3567" s="90"/>
      <c r="D3567" s="87"/>
      <c r="E3567" s="1" t="s">
        <v>120</v>
      </c>
      <c r="F3567" s="2"/>
      <c r="G3567" s="59">
        <v>443</v>
      </c>
      <c r="H3567" s="71" t="str">
        <f t="shared" si="78"/>
        <v xml:space="preserve"> </v>
      </c>
      <c r="I3567" s="11">
        <v>71.331828442437995</v>
      </c>
      <c r="J3567" s="3">
        <v>23.250564334086</v>
      </c>
      <c r="K3567" s="3">
        <v>4.9661399548530003</v>
      </c>
      <c r="L3567" s="8">
        <v>0.45146726862300002</v>
      </c>
    </row>
    <row r="3568" spans="3:12" x14ac:dyDescent="0.2">
      <c r="C3568" s="90"/>
      <c r="D3568" s="87"/>
      <c r="E3568" s="1" t="s">
        <v>121</v>
      </c>
      <c r="F3568" s="2"/>
      <c r="G3568" s="59">
        <v>977</v>
      </c>
      <c r="H3568" s="71" t="str">
        <f t="shared" si="78"/>
        <v xml:space="preserve"> </v>
      </c>
      <c r="I3568" s="11">
        <v>70.112589559876994</v>
      </c>
      <c r="J3568" s="3">
        <v>21.187308085977001</v>
      </c>
      <c r="K3568" s="3">
        <v>7.9836233367449996</v>
      </c>
      <c r="L3568" s="8">
        <v>0.71647901739999997</v>
      </c>
    </row>
    <row r="3569" spans="3:12" x14ac:dyDescent="0.2">
      <c r="C3569" s="90"/>
      <c r="D3569" s="87"/>
      <c r="E3569" s="1" t="s">
        <v>122</v>
      </c>
      <c r="F3569" s="2"/>
      <c r="G3569" s="59">
        <v>179</v>
      </c>
      <c r="H3569" s="71" t="str">
        <f t="shared" si="78"/>
        <v xml:space="preserve"> </v>
      </c>
      <c r="I3569" s="11">
        <v>67.039106145250997</v>
      </c>
      <c r="J3569" s="3">
        <v>25.139664804469</v>
      </c>
      <c r="K3569" s="3">
        <v>6.1452513966479998</v>
      </c>
      <c r="L3569" s="8">
        <v>1.675977653631</v>
      </c>
    </row>
    <row r="3570" spans="3:12" x14ac:dyDescent="0.2">
      <c r="C3570" s="90"/>
      <c r="D3570" s="87"/>
      <c r="E3570" s="1" t="s">
        <v>32</v>
      </c>
      <c r="F3570" s="2"/>
      <c r="G3570" s="59">
        <v>22</v>
      </c>
      <c r="H3570" s="71" t="str">
        <f t="shared" si="78"/>
        <v>*</v>
      </c>
      <c r="I3570" s="11">
        <v>59.090909090909001</v>
      </c>
      <c r="J3570" s="3">
        <v>18.181818181817999</v>
      </c>
      <c r="K3570" s="3">
        <v>18.181818181817999</v>
      </c>
      <c r="L3570" s="8">
        <v>4.5454545454549997</v>
      </c>
    </row>
    <row r="3571" spans="3:12" x14ac:dyDescent="0.2">
      <c r="C3571" s="90"/>
      <c r="D3571" s="87"/>
      <c r="E3571" s="1" t="s">
        <v>22</v>
      </c>
      <c r="F3571" s="2"/>
      <c r="G3571" s="59">
        <v>13</v>
      </c>
      <c r="H3571" s="71" t="str">
        <f t="shared" si="78"/>
        <v>*</v>
      </c>
      <c r="I3571" s="11">
        <v>61.538461538462002</v>
      </c>
      <c r="J3571" s="3">
        <v>23.076923076922998</v>
      </c>
      <c r="K3571" s="3">
        <v>7.6923076923079998</v>
      </c>
      <c r="L3571" s="8">
        <v>7.6923076923079998</v>
      </c>
    </row>
    <row r="3572" spans="3:12" ht="24" x14ac:dyDescent="0.2">
      <c r="C3572" s="91" t="s">
        <v>123</v>
      </c>
      <c r="D3572" s="86" t="s">
        <v>17</v>
      </c>
      <c r="E3572" s="6" t="s">
        <v>124</v>
      </c>
      <c r="F3572" s="5"/>
      <c r="G3572" s="58">
        <v>55</v>
      </c>
      <c r="H3572" s="70" t="str">
        <f t="shared" si="78"/>
        <v xml:space="preserve"> </v>
      </c>
      <c r="I3572" s="12">
        <v>61.818181818181998</v>
      </c>
      <c r="J3572" s="4">
        <v>25.454545454544999</v>
      </c>
      <c r="K3572" s="4">
        <v>10.909090909091001</v>
      </c>
      <c r="L3572" s="13">
        <v>1.818181818182</v>
      </c>
    </row>
    <row r="3573" spans="3:12" ht="24" x14ac:dyDescent="0.2">
      <c r="C3573" s="92"/>
      <c r="D3573" s="87"/>
      <c r="E3573" s="1" t="s">
        <v>125</v>
      </c>
      <c r="F3573" s="2"/>
      <c r="G3573" s="59">
        <v>205</v>
      </c>
      <c r="H3573" s="71" t="str">
        <f t="shared" si="78"/>
        <v xml:space="preserve"> </v>
      </c>
      <c r="I3573" s="11">
        <v>63.414634146341001</v>
      </c>
      <c r="J3573" s="3">
        <v>24.390243902439</v>
      </c>
      <c r="K3573" s="3">
        <v>10.243902439024</v>
      </c>
      <c r="L3573" s="8">
        <v>1.951219512195</v>
      </c>
    </row>
    <row r="3574" spans="3:12" ht="24" x14ac:dyDescent="0.2">
      <c r="C3574" s="92"/>
      <c r="D3574" s="87"/>
      <c r="E3574" s="1" t="s">
        <v>126</v>
      </c>
      <c r="F3574" s="2"/>
      <c r="G3574" s="59">
        <v>114</v>
      </c>
      <c r="H3574" s="71" t="str">
        <f t="shared" si="78"/>
        <v xml:space="preserve"> </v>
      </c>
      <c r="I3574" s="11">
        <v>69.298245614034997</v>
      </c>
      <c r="J3574" s="3">
        <v>20.175438596490999</v>
      </c>
      <c r="K3574" s="3">
        <v>7.8947368421049999</v>
      </c>
      <c r="L3574" s="8">
        <v>2.6315789473679998</v>
      </c>
    </row>
    <row r="3575" spans="3:12" ht="24" x14ac:dyDescent="0.2">
      <c r="C3575" s="92"/>
      <c r="D3575" s="87"/>
      <c r="E3575" s="1" t="s">
        <v>127</v>
      </c>
      <c r="F3575" s="2"/>
      <c r="G3575" s="59">
        <v>187</v>
      </c>
      <c r="H3575" s="71" t="str">
        <f t="shared" si="78"/>
        <v xml:space="preserve"> </v>
      </c>
      <c r="I3575" s="11">
        <v>63.636363636364003</v>
      </c>
      <c r="J3575" s="3">
        <v>31.550802139037</v>
      </c>
      <c r="K3575" s="3">
        <v>3.208556149733</v>
      </c>
      <c r="L3575" s="8">
        <v>1.6042780748659999</v>
      </c>
    </row>
    <row r="3576" spans="3:12" ht="24" x14ac:dyDescent="0.2">
      <c r="C3576" s="92"/>
      <c r="D3576" s="87"/>
      <c r="E3576" s="1" t="s">
        <v>128</v>
      </c>
      <c r="F3576" s="2"/>
      <c r="G3576" s="59">
        <v>1599</v>
      </c>
      <c r="H3576" s="71" t="str">
        <f t="shared" si="78"/>
        <v xml:space="preserve"> </v>
      </c>
      <c r="I3576" s="11">
        <v>69.230769230768999</v>
      </c>
      <c r="J3576" s="3">
        <v>22.639149468418001</v>
      </c>
      <c r="K3576" s="3">
        <v>7.6297686053779996</v>
      </c>
      <c r="L3576" s="8">
        <v>0.50031269543500001</v>
      </c>
    </row>
    <row r="3577" spans="3:12" ht="24" x14ac:dyDescent="0.2">
      <c r="C3577" s="92"/>
      <c r="D3577" s="87"/>
      <c r="E3577" s="1" t="s">
        <v>129</v>
      </c>
      <c r="F3577" s="2"/>
      <c r="G3577" s="59">
        <v>1199</v>
      </c>
      <c r="H3577" s="71" t="str">
        <f t="shared" si="78"/>
        <v xml:space="preserve"> </v>
      </c>
      <c r="I3577" s="11">
        <v>69.391159299416003</v>
      </c>
      <c r="J3577" s="3">
        <v>21.934945788156998</v>
      </c>
      <c r="K3577" s="3">
        <v>7.422852376981</v>
      </c>
      <c r="L3577" s="8">
        <v>1.251042535446</v>
      </c>
    </row>
    <row r="3578" spans="3:12" ht="24" x14ac:dyDescent="0.2">
      <c r="C3578" s="92"/>
      <c r="D3578" s="87"/>
      <c r="E3578" s="1" t="s">
        <v>130</v>
      </c>
      <c r="F3578" s="2"/>
      <c r="G3578" s="59">
        <v>950</v>
      </c>
      <c r="H3578" s="71" t="str">
        <f t="shared" si="78"/>
        <v xml:space="preserve"> </v>
      </c>
      <c r="I3578" s="11">
        <v>70.631578947367998</v>
      </c>
      <c r="J3578" s="3">
        <v>18.631578947367998</v>
      </c>
      <c r="K3578" s="3">
        <v>10.315789473683999</v>
      </c>
      <c r="L3578" s="8">
        <v>0.42105263157900003</v>
      </c>
    </row>
    <row r="3579" spans="3:12" x14ac:dyDescent="0.2">
      <c r="C3579" s="92"/>
      <c r="D3579" s="87"/>
      <c r="E3579" s="1" t="s">
        <v>131</v>
      </c>
      <c r="F3579" s="2"/>
      <c r="G3579" s="59">
        <v>424</v>
      </c>
      <c r="H3579" s="71" t="str">
        <f t="shared" si="78"/>
        <v xml:space="preserve"> </v>
      </c>
      <c r="I3579" s="11">
        <v>65.094339622641996</v>
      </c>
      <c r="J3579" s="3">
        <v>26.650943396226001</v>
      </c>
      <c r="K3579" s="3">
        <v>7.547169811321</v>
      </c>
      <c r="L3579" s="8">
        <v>0.70754716981099997</v>
      </c>
    </row>
    <row r="3580" spans="3:12" ht="24" x14ac:dyDescent="0.2">
      <c r="C3580" s="92"/>
      <c r="D3580" s="87"/>
      <c r="E3580" s="1" t="s">
        <v>132</v>
      </c>
      <c r="F3580" s="2"/>
      <c r="G3580" s="59">
        <v>213</v>
      </c>
      <c r="H3580" s="71" t="str">
        <f t="shared" si="78"/>
        <v xml:space="preserve"> </v>
      </c>
      <c r="I3580" s="11">
        <v>71.361502347417996</v>
      </c>
      <c r="J3580" s="3">
        <v>16.431924882629001</v>
      </c>
      <c r="K3580" s="3">
        <v>10.798122065728</v>
      </c>
      <c r="L3580" s="8">
        <v>1.4084507042250001</v>
      </c>
    </row>
    <row r="3581" spans="3:12" ht="24" x14ac:dyDescent="0.2">
      <c r="C3581" s="92"/>
      <c r="D3581" s="87"/>
      <c r="E3581" s="1" t="s">
        <v>133</v>
      </c>
      <c r="F3581" s="2"/>
      <c r="G3581" s="59">
        <v>214</v>
      </c>
      <c r="H3581" s="71" t="str">
        <f t="shared" si="78"/>
        <v xml:space="preserve"> </v>
      </c>
      <c r="I3581" s="11">
        <v>59.345794392522997</v>
      </c>
      <c r="J3581" s="3">
        <v>18.691588785046999</v>
      </c>
      <c r="K3581" s="3">
        <v>20.093457943924999</v>
      </c>
      <c r="L3581" s="8">
        <v>1.869158878505</v>
      </c>
    </row>
    <row r="3582" spans="3:12" ht="24" x14ac:dyDescent="0.2">
      <c r="C3582" s="92"/>
      <c r="D3582" s="87"/>
      <c r="E3582" s="1" t="s">
        <v>134</v>
      </c>
      <c r="F3582" s="2"/>
      <c r="G3582" s="59">
        <v>15</v>
      </c>
      <c r="H3582" s="71" t="str">
        <f t="shared" si="78"/>
        <v>*</v>
      </c>
      <c r="I3582" s="11">
        <v>40</v>
      </c>
      <c r="J3582" s="3">
        <v>6.666666666667</v>
      </c>
      <c r="K3582" s="3">
        <v>46.666666666666998</v>
      </c>
      <c r="L3582" s="8">
        <v>6.666666666667</v>
      </c>
    </row>
    <row r="3583" spans="3:12" ht="24" x14ac:dyDescent="0.2">
      <c r="C3583" s="92"/>
      <c r="D3583" s="87"/>
      <c r="E3583" s="1" t="s">
        <v>135</v>
      </c>
      <c r="F3583" s="2"/>
      <c r="G3583" s="59">
        <v>587</v>
      </c>
      <c r="H3583" s="71" t="str">
        <f t="shared" si="78"/>
        <v xml:space="preserve"> </v>
      </c>
      <c r="I3583" s="11">
        <v>77.683134582624007</v>
      </c>
      <c r="J3583" s="3">
        <v>16.354344122657999</v>
      </c>
      <c r="K3583" s="3">
        <v>5.4514480408860004</v>
      </c>
      <c r="L3583" s="8">
        <v>0.51107325383299995</v>
      </c>
    </row>
    <row r="3584" spans="3:12" x14ac:dyDescent="0.2">
      <c r="C3584" s="92"/>
      <c r="D3584" s="87"/>
      <c r="E3584" s="1" t="s">
        <v>136</v>
      </c>
      <c r="F3584" s="2"/>
      <c r="G3584" s="59">
        <v>63</v>
      </c>
      <c r="H3584" s="71" t="str">
        <f t="shared" si="78"/>
        <v xml:space="preserve"> </v>
      </c>
      <c r="I3584" s="11">
        <v>66.666666666666998</v>
      </c>
      <c r="J3584" s="3">
        <v>22.222222222222001</v>
      </c>
      <c r="K3584" s="3">
        <v>9.5238095238099998</v>
      </c>
      <c r="L3584" s="8">
        <v>1.587301587302</v>
      </c>
    </row>
    <row r="3585" spans="2:12" x14ac:dyDescent="0.2">
      <c r="C3585" s="92"/>
      <c r="D3585" s="87"/>
      <c r="E3585" s="1" t="s">
        <v>137</v>
      </c>
      <c r="F3585" s="2"/>
      <c r="G3585" s="59">
        <v>290</v>
      </c>
      <c r="H3585" s="71" t="str">
        <f t="shared" si="78"/>
        <v xml:space="preserve"> </v>
      </c>
      <c r="I3585" s="11">
        <v>52.413793103448</v>
      </c>
      <c r="J3585" s="3">
        <v>23.448275862069</v>
      </c>
      <c r="K3585" s="3">
        <v>22.758620689655</v>
      </c>
      <c r="L3585" s="8">
        <v>1.379310344828</v>
      </c>
    </row>
    <row r="3586" spans="2:12" x14ac:dyDescent="0.2">
      <c r="C3586" s="92"/>
      <c r="D3586" s="87"/>
      <c r="E3586" s="1" t="s">
        <v>22</v>
      </c>
      <c r="F3586" s="2"/>
      <c r="G3586" s="59">
        <v>42</v>
      </c>
      <c r="H3586" s="71" t="str">
        <f t="shared" si="78"/>
        <v>*</v>
      </c>
      <c r="I3586" s="11">
        <v>57.142857142856997</v>
      </c>
      <c r="J3586" s="3">
        <v>21.428571428571001</v>
      </c>
      <c r="K3586" s="3">
        <v>14.285714285714</v>
      </c>
      <c r="L3586" s="8">
        <v>7.1428571428570002</v>
      </c>
    </row>
    <row r="3587" spans="2:12" ht="24" x14ac:dyDescent="0.2">
      <c r="C3587" s="92"/>
      <c r="D3587" s="87"/>
      <c r="E3587" s="1" t="s">
        <v>138</v>
      </c>
      <c r="F3587" s="2"/>
      <c r="G3587" s="59">
        <v>246</v>
      </c>
      <c r="H3587" s="71" t="str">
        <f t="shared" si="78"/>
        <v xml:space="preserve"> </v>
      </c>
      <c r="I3587" s="11">
        <v>63.414634146341001</v>
      </c>
      <c r="J3587" s="3">
        <v>24.796747967480002</v>
      </c>
      <c r="K3587" s="3">
        <v>10.162601626016</v>
      </c>
      <c r="L3587" s="8">
        <v>1.6260162601629999</v>
      </c>
    </row>
    <row r="3588" spans="2:12" ht="24" x14ac:dyDescent="0.2">
      <c r="C3588" s="92"/>
      <c r="D3588" s="87"/>
      <c r="E3588" s="1" t="s">
        <v>139</v>
      </c>
      <c r="F3588" s="2"/>
      <c r="G3588" s="59">
        <v>248</v>
      </c>
      <c r="H3588" s="71" t="str">
        <f t="shared" ref="H3588:H3590" si="79">IF(G3588&lt;49,"*"," ")</f>
        <v xml:space="preserve"> </v>
      </c>
      <c r="I3588" s="11">
        <v>64.516129032257993</v>
      </c>
      <c r="J3588" s="3">
        <v>28.629032258064999</v>
      </c>
      <c r="K3588" s="3">
        <v>5.2419354838709999</v>
      </c>
      <c r="L3588" s="8">
        <v>1.6129032258060001</v>
      </c>
    </row>
    <row r="3589" spans="2:12" ht="24" x14ac:dyDescent="0.2">
      <c r="C3589" s="92"/>
      <c r="D3589" s="87"/>
      <c r="E3589" s="1" t="s">
        <v>140</v>
      </c>
      <c r="F3589" s="2"/>
      <c r="G3589" s="59">
        <v>1582</v>
      </c>
      <c r="H3589" s="71" t="str">
        <f t="shared" si="79"/>
        <v xml:space="preserve"> </v>
      </c>
      <c r="I3589" s="11">
        <v>69.152970922882005</v>
      </c>
      <c r="J3589" s="3">
        <v>20.859671302149</v>
      </c>
      <c r="K3589" s="3">
        <v>9.0391908975980009</v>
      </c>
      <c r="L3589" s="8">
        <v>0.94816687737000005</v>
      </c>
    </row>
    <row r="3590" spans="2:12" ht="24" x14ac:dyDescent="0.2">
      <c r="C3590" s="93"/>
      <c r="D3590" s="88"/>
      <c r="E3590" s="27" t="s">
        <v>141</v>
      </c>
      <c r="F3590" s="30"/>
      <c r="G3590" s="60">
        <v>414</v>
      </c>
      <c r="H3590" s="72" t="str">
        <f t="shared" si="79"/>
        <v xml:space="preserve"> </v>
      </c>
      <c r="I3590" s="35">
        <v>64.251207729469002</v>
      </c>
      <c r="J3590" s="16">
        <v>17.391304347826001</v>
      </c>
      <c r="K3590" s="16">
        <v>16.908212560386001</v>
      </c>
      <c r="L3590" s="36">
        <v>1.449275362319</v>
      </c>
    </row>
    <row r="3591" spans="2:12" x14ac:dyDescent="0.2">
      <c r="G3591" s="61"/>
      <c r="H3591" s="73"/>
    </row>
    <row r="3592" spans="2:12" x14ac:dyDescent="0.2">
      <c r="B3592" s="22" t="str">
        <f xml:space="preserve"> HYPERLINK("#'目次'!B33", "[27]")</f>
        <v>[27]</v>
      </c>
      <c r="C3592" s="17" t="s">
        <v>324</v>
      </c>
      <c r="G3592" s="61"/>
      <c r="H3592" s="73"/>
    </row>
    <row r="3593" spans="2:12" x14ac:dyDescent="0.2">
      <c r="G3593" s="61"/>
      <c r="H3593" s="73"/>
    </row>
    <row r="3594" spans="2:12" x14ac:dyDescent="0.2">
      <c r="G3594" s="61"/>
      <c r="H3594" s="73"/>
    </row>
    <row r="3595" spans="2:12" x14ac:dyDescent="0.2">
      <c r="C3595" s="17" t="s">
        <v>12</v>
      </c>
      <c r="G3595" s="61"/>
      <c r="H3595" s="73"/>
    </row>
    <row r="3596" spans="2:12" ht="24" x14ac:dyDescent="0.2">
      <c r="C3596" s="82"/>
      <c r="D3596" s="83"/>
      <c r="E3596" s="83"/>
      <c r="F3596" s="83"/>
      <c r="G3596" s="55" t="s">
        <v>13</v>
      </c>
      <c r="H3596" s="68"/>
      <c r="I3596" s="20" t="s">
        <v>304</v>
      </c>
      <c r="J3596" s="10" t="s">
        <v>305</v>
      </c>
      <c r="K3596" s="10" t="s">
        <v>306</v>
      </c>
      <c r="L3596" s="23" t="s">
        <v>22</v>
      </c>
    </row>
    <row r="3597" spans="2:12" x14ac:dyDescent="0.2">
      <c r="C3597" s="84"/>
      <c r="D3597" s="85"/>
      <c r="E3597" s="85"/>
      <c r="F3597" s="85"/>
      <c r="G3597" s="56"/>
      <c r="H3597" s="69"/>
      <c r="I3597" s="24"/>
      <c r="J3597" s="9"/>
      <c r="K3597" s="9"/>
      <c r="L3597" s="21"/>
    </row>
    <row r="3598" spans="2:12" x14ac:dyDescent="0.2">
      <c r="C3598" s="28"/>
      <c r="D3598" s="29"/>
      <c r="E3598" s="32" t="s">
        <v>13</v>
      </c>
      <c r="F3598" s="31"/>
      <c r="G3598" s="57">
        <v>2435</v>
      </c>
      <c r="H3598" s="66" t="str">
        <f t="shared" ref="H3598:H3661" si="80">IF(G3598&lt;49,"*"," ")</f>
        <v xml:space="preserve"> </v>
      </c>
      <c r="I3598" s="15">
        <v>75.236139630389999</v>
      </c>
      <c r="J3598" s="15">
        <v>14.537987679671</v>
      </c>
      <c r="K3598" s="15">
        <v>8.5831622176589999</v>
      </c>
      <c r="L3598" s="34">
        <v>1.642710472279</v>
      </c>
    </row>
    <row r="3599" spans="2:12" x14ac:dyDescent="0.2">
      <c r="C3599" s="89" t="s">
        <v>16</v>
      </c>
      <c r="D3599" s="86" t="s">
        <v>17</v>
      </c>
      <c r="E3599" s="6" t="s">
        <v>18</v>
      </c>
      <c r="F3599" s="5"/>
      <c r="G3599" s="58">
        <v>344</v>
      </c>
      <c r="H3599" s="70" t="str">
        <f t="shared" si="80"/>
        <v xml:space="preserve"> </v>
      </c>
      <c r="I3599" s="12">
        <v>80.813953488371993</v>
      </c>
      <c r="J3599" s="4">
        <v>12.209302325581</v>
      </c>
      <c r="K3599" s="4">
        <v>4.9418604651160001</v>
      </c>
      <c r="L3599" s="13">
        <v>2.0348837209299999</v>
      </c>
    </row>
    <row r="3600" spans="2:12" x14ac:dyDescent="0.2">
      <c r="C3600" s="90"/>
      <c r="D3600" s="87"/>
      <c r="E3600" s="1" t="s">
        <v>19</v>
      </c>
      <c r="F3600" s="2"/>
      <c r="G3600" s="59">
        <v>1502</v>
      </c>
      <c r="H3600" s="71" t="str">
        <f t="shared" si="80"/>
        <v xml:space="preserve"> </v>
      </c>
      <c r="I3600" s="11">
        <v>76.564580559253997</v>
      </c>
      <c r="J3600" s="3">
        <v>14.580559254328</v>
      </c>
      <c r="K3600" s="3">
        <v>7.5233022636479996</v>
      </c>
      <c r="L3600" s="8">
        <v>1.3315579227700001</v>
      </c>
    </row>
    <row r="3601" spans="3:12" x14ac:dyDescent="0.2">
      <c r="C3601" s="90"/>
      <c r="D3601" s="87"/>
      <c r="E3601" s="1" t="s">
        <v>20</v>
      </c>
      <c r="F3601" s="2"/>
      <c r="G3601" s="59">
        <v>465</v>
      </c>
      <c r="H3601" s="71" t="str">
        <f t="shared" si="80"/>
        <v xml:space="preserve"> </v>
      </c>
      <c r="I3601" s="11">
        <v>70.967741935484</v>
      </c>
      <c r="J3601" s="3">
        <v>16.559139784946002</v>
      </c>
      <c r="K3601" s="3">
        <v>10.967741935484</v>
      </c>
      <c r="L3601" s="8">
        <v>1.505376344086</v>
      </c>
    </row>
    <row r="3602" spans="3:12" x14ac:dyDescent="0.2">
      <c r="C3602" s="90"/>
      <c r="D3602" s="87"/>
      <c r="E3602" s="1" t="s">
        <v>21</v>
      </c>
      <c r="F3602" s="2"/>
      <c r="G3602" s="59">
        <v>107</v>
      </c>
      <c r="H3602" s="71" t="str">
        <f t="shared" si="80"/>
        <v xml:space="preserve"> </v>
      </c>
      <c r="I3602" s="11">
        <v>60.747663551401999</v>
      </c>
      <c r="J3602" s="3">
        <v>13.084112149533</v>
      </c>
      <c r="K3602" s="3">
        <v>22.429906542055999</v>
      </c>
      <c r="L3602" s="8">
        <v>3.7383177570089998</v>
      </c>
    </row>
    <row r="3603" spans="3:12" x14ac:dyDescent="0.2">
      <c r="C3603" s="90"/>
      <c r="D3603" s="87"/>
      <c r="E3603" s="1" t="s">
        <v>22</v>
      </c>
      <c r="F3603" s="2"/>
      <c r="G3603" s="59">
        <v>17</v>
      </c>
      <c r="H3603" s="71" t="str">
        <f t="shared" si="80"/>
        <v>*</v>
      </c>
      <c r="I3603" s="11">
        <v>52.941176470587997</v>
      </c>
      <c r="J3603" s="3">
        <v>11.764705882353001</v>
      </c>
      <c r="K3603" s="3">
        <v>23.529411764706001</v>
      </c>
      <c r="L3603" s="8">
        <v>11.764705882353001</v>
      </c>
    </row>
    <row r="3604" spans="3:12" x14ac:dyDescent="0.2">
      <c r="C3604" s="91" t="s">
        <v>23</v>
      </c>
      <c r="D3604" s="86" t="s">
        <v>17</v>
      </c>
      <c r="E3604" s="6" t="s">
        <v>24</v>
      </c>
      <c r="F3604" s="5"/>
      <c r="G3604" s="58">
        <v>383</v>
      </c>
      <c r="H3604" s="70" t="str">
        <f t="shared" si="80"/>
        <v xml:space="preserve"> </v>
      </c>
      <c r="I3604" s="12">
        <v>84.334203655351999</v>
      </c>
      <c r="J3604" s="4">
        <v>8.3550913838120007</v>
      </c>
      <c r="K3604" s="4">
        <v>4.4386422976500004</v>
      </c>
      <c r="L3604" s="13">
        <v>2.8720626631849999</v>
      </c>
    </row>
    <row r="3605" spans="3:12" x14ac:dyDescent="0.2">
      <c r="C3605" s="90"/>
      <c r="D3605" s="87"/>
      <c r="E3605" s="1" t="s">
        <v>25</v>
      </c>
      <c r="F3605" s="2"/>
      <c r="G3605" s="59">
        <v>333</v>
      </c>
      <c r="H3605" s="71" t="str">
        <f t="shared" si="80"/>
        <v xml:space="preserve"> </v>
      </c>
      <c r="I3605" s="11">
        <v>83.783783783784003</v>
      </c>
      <c r="J3605" s="3">
        <v>12.912912912913001</v>
      </c>
      <c r="K3605" s="3">
        <v>1.5015015015019999</v>
      </c>
      <c r="L3605" s="8">
        <v>1.8018018018019999</v>
      </c>
    </row>
    <row r="3606" spans="3:12" ht="24" x14ac:dyDescent="0.2">
      <c r="C3606" s="90"/>
      <c r="D3606" s="87"/>
      <c r="E3606" s="1" t="s">
        <v>26</v>
      </c>
      <c r="F3606" s="2"/>
      <c r="G3606" s="59">
        <v>464</v>
      </c>
      <c r="H3606" s="71" t="str">
        <f t="shared" si="80"/>
        <v xml:space="preserve"> </v>
      </c>
      <c r="I3606" s="11">
        <v>84.698275862068996</v>
      </c>
      <c r="J3606" s="3">
        <v>10.129310344827999</v>
      </c>
      <c r="K3606" s="3">
        <v>2.586206896552</v>
      </c>
      <c r="L3606" s="8">
        <v>2.586206896552</v>
      </c>
    </row>
    <row r="3607" spans="3:12" ht="24" x14ac:dyDescent="0.2">
      <c r="C3607" s="90"/>
      <c r="D3607" s="87"/>
      <c r="E3607" s="1" t="s">
        <v>27</v>
      </c>
      <c r="F3607" s="2"/>
      <c r="G3607" s="59">
        <v>163</v>
      </c>
      <c r="H3607" s="71" t="str">
        <f t="shared" si="80"/>
        <v xml:space="preserve"> </v>
      </c>
      <c r="I3607" s="11">
        <v>76.687116564416996</v>
      </c>
      <c r="J3607" s="3">
        <v>15.337423312883001</v>
      </c>
      <c r="K3607" s="3">
        <v>4.2944785276069997</v>
      </c>
      <c r="L3607" s="8">
        <v>3.6809815950920002</v>
      </c>
    </row>
    <row r="3608" spans="3:12" x14ac:dyDescent="0.2">
      <c r="C3608" s="90"/>
      <c r="D3608" s="87"/>
      <c r="E3608" s="1" t="s">
        <v>28</v>
      </c>
      <c r="F3608" s="2"/>
      <c r="G3608" s="59">
        <v>161</v>
      </c>
      <c r="H3608" s="71" t="str">
        <f t="shared" si="80"/>
        <v xml:space="preserve"> </v>
      </c>
      <c r="I3608" s="11">
        <v>81.987577639752004</v>
      </c>
      <c r="J3608" s="3">
        <v>8.074534161491</v>
      </c>
      <c r="K3608" s="3">
        <v>7.4534161490680004</v>
      </c>
      <c r="L3608" s="8">
        <v>2.4844720496889998</v>
      </c>
    </row>
    <row r="3609" spans="3:12" x14ac:dyDescent="0.2">
      <c r="C3609" s="90"/>
      <c r="D3609" s="87"/>
      <c r="E3609" s="1" t="s">
        <v>29</v>
      </c>
      <c r="F3609" s="2"/>
      <c r="G3609" s="59">
        <v>1174</v>
      </c>
      <c r="H3609" s="71" t="str">
        <f t="shared" si="80"/>
        <v xml:space="preserve"> </v>
      </c>
      <c r="I3609" s="11">
        <v>80.238500851788999</v>
      </c>
      <c r="J3609" s="3">
        <v>13.798977853492</v>
      </c>
      <c r="K3609" s="3">
        <v>4.173764906303</v>
      </c>
      <c r="L3609" s="8">
        <v>1.788756388416</v>
      </c>
    </row>
    <row r="3610" spans="3:12" x14ac:dyDescent="0.2">
      <c r="C3610" s="90"/>
      <c r="D3610" s="87"/>
      <c r="E3610" s="1" t="s">
        <v>30</v>
      </c>
      <c r="F3610" s="2"/>
      <c r="G3610" s="59">
        <v>1349</v>
      </c>
      <c r="H3610" s="71" t="str">
        <f t="shared" si="80"/>
        <v xml:space="preserve"> </v>
      </c>
      <c r="I3610" s="11">
        <v>80.800593031874996</v>
      </c>
      <c r="J3610" s="3">
        <v>12.898443291327</v>
      </c>
      <c r="K3610" s="3">
        <v>4.8925129725719998</v>
      </c>
      <c r="L3610" s="8">
        <v>1.4084507042250001</v>
      </c>
    </row>
    <row r="3611" spans="3:12" x14ac:dyDescent="0.2">
      <c r="C3611" s="90"/>
      <c r="D3611" s="87"/>
      <c r="E3611" s="1" t="s">
        <v>31</v>
      </c>
      <c r="F3611" s="2"/>
      <c r="G3611" s="59">
        <v>2034</v>
      </c>
      <c r="H3611" s="71" t="str">
        <f t="shared" si="80"/>
        <v xml:space="preserve"> </v>
      </c>
      <c r="I3611" s="11">
        <v>76.647000983284002</v>
      </c>
      <c r="J3611" s="3">
        <v>14.700098328417001</v>
      </c>
      <c r="K3611" s="3">
        <v>7.4729596853490001</v>
      </c>
      <c r="L3611" s="8">
        <v>1.1799410029499999</v>
      </c>
    </row>
    <row r="3612" spans="3:12" x14ac:dyDescent="0.2">
      <c r="C3612" s="90"/>
      <c r="D3612" s="87"/>
      <c r="E3612" s="1" t="s">
        <v>32</v>
      </c>
      <c r="F3612" s="2"/>
      <c r="G3612" s="59">
        <v>68</v>
      </c>
      <c r="H3612" s="71" t="str">
        <f t="shared" si="80"/>
        <v xml:space="preserve"> </v>
      </c>
      <c r="I3612" s="11">
        <v>55.882352941176002</v>
      </c>
      <c r="J3612" s="3">
        <v>7.352941176471</v>
      </c>
      <c r="K3612" s="3">
        <v>35.294117647058997</v>
      </c>
      <c r="L3612" s="8">
        <v>1.4705882352940001</v>
      </c>
    </row>
    <row r="3613" spans="3:12" x14ac:dyDescent="0.2">
      <c r="C3613" s="90"/>
      <c r="D3613" s="87"/>
      <c r="E3613" s="1" t="s">
        <v>22</v>
      </c>
      <c r="F3613" s="2"/>
      <c r="G3613" s="59">
        <v>17</v>
      </c>
      <c r="H3613" s="71" t="str">
        <f t="shared" si="80"/>
        <v>*</v>
      </c>
      <c r="I3613" s="11">
        <v>41.176470588234999</v>
      </c>
      <c r="J3613" s="3">
        <v>5.8823529411760003</v>
      </c>
      <c r="K3613" s="3">
        <v>47.058823529412003</v>
      </c>
      <c r="L3613" s="8">
        <v>5.8823529411760003</v>
      </c>
    </row>
    <row r="3614" spans="3:12" x14ac:dyDescent="0.2">
      <c r="C3614" s="91" t="s">
        <v>33</v>
      </c>
      <c r="D3614" s="86" t="s">
        <v>17</v>
      </c>
      <c r="E3614" s="6" t="s">
        <v>34</v>
      </c>
      <c r="F3614" s="5"/>
      <c r="G3614" s="58">
        <v>120</v>
      </c>
      <c r="H3614" s="70" t="str">
        <f t="shared" si="80"/>
        <v xml:space="preserve"> </v>
      </c>
      <c r="I3614" s="12">
        <v>79.166666666666998</v>
      </c>
      <c r="J3614" s="4">
        <v>16.666666666666998</v>
      </c>
      <c r="K3614" s="4">
        <v>3.333333333333</v>
      </c>
      <c r="L3614" s="13">
        <v>0.83333333333299997</v>
      </c>
    </row>
    <row r="3615" spans="3:12" x14ac:dyDescent="0.2">
      <c r="C3615" s="90"/>
      <c r="D3615" s="87"/>
      <c r="E3615" s="1" t="s">
        <v>35</v>
      </c>
      <c r="F3615" s="2"/>
      <c r="G3615" s="59">
        <v>932</v>
      </c>
      <c r="H3615" s="71" t="str">
        <f t="shared" si="80"/>
        <v xml:space="preserve"> </v>
      </c>
      <c r="I3615" s="11">
        <v>81.545064377681996</v>
      </c>
      <c r="J3615" s="3">
        <v>11.802575107296001</v>
      </c>
      <c r="K3615" s="3">
        <v>4.3991416309010001</v>
      </c>
      <c r="L3615" s="8">
        <v>2.2532188841199998</v>
      </c>
    </row>
    <row r="3616" spans="3:12" x14ac:dyDescent="0.2">
      <c r="C3616" s="90"/>
      <c r="D3616" s="87"/>
      <c r="E3616" s="1" t="s">
        <v>36</v>
      </c>
      <c r="F3616" s="2"/>
      <c r="G3616" s="59">
        <v>854</v>
      </c>
      <c r="H3616" s="71" t="str">
        <f t="shared" si="80"/>
        <v xml:space="preserve"> </v>
      </c>
      <c r="I3616" s="11">
        <v>75.292740046838006</v>
      </c>
      <c r="J3616" s="3">
        <v>16.510538641686001</v>
      </c>
      <c r="K3616" s="3">
        <v>7.2599531615929997</v>
      </c>
      <c r="L3616" s="8">
        <v>0.93676814988299995</v>
      </c>
    </row>
    <row r="3617" spans="3:12" ht="24" x14ac:dyDescent="0.2">
      <c r="C3617" s="90"/>
      <c r="D3617" s="87"/>
      <c r="E3617" s="1" t="s">
        <v>37</v>
      </c>
      <c r="F3617" s="2"/>
      <c r="G3617" s="59">
        <v>356</v>
      </c>
      <c r="H3617" s="71" t="str">
        <f t="shared" si="80"/>
        <v xml:space="preserve"> </v>
      </c>
      <c r="I3617" s="11">
        <v>66.292134831460999</v>
      </c>
      <c r="J3617" s="3">
        <v>17.696629213483</v>
      </c>
      <c r="K3617" s="3">
        <v>15.168539325843</v>
      </c>
      <c r="L3617" s="8">
        <v>0.84269662921300004</v>
      </c>
    </row>
    <row r="3618" spans="3:12" x14ac:dyDescent="0.2">
      <c r="C3618" s="90"/>
      <c r="D3618" s="87"/>
      <c r="E3618" s="1" t="s">
        <v>38</v>
      </c>
      <c r="F3618" s="2"/>
      <c r="G3618" s="59">
        <v>157</v>
      </c>
      <c r="H3618" s="71" t="str">
        <f t="shared" si="80"/>
        <v xml:space="preserve"> </v>
      </c>
      <c r="I3618" s="11">
        <v>56.687898089172002</v>
      </c>
      <c r="J3618" s="3">
        <v>12.101910828025</v>
      </c>
      <c r="K3618" s="3">
        <v>28.025477707006001</v>
      </c>
      <c r="L3618" s="8">
        <v>3.184713375796</v>
      </c>
    </row>
    <row r="3619" spans="3:12" x14ac:dyDescent="0.2">
      <c r="C3619" s="90"/>
      <c r="D3619" s="87"/>
      <c r="E3619" s="1" t="s">
        <v>22</v>
      </c>
      <c r="F3619" s="2"/>
      <c r="G3619" s="59">
        <v>16</v>
      </c>
      <c r="H3619" s="71" t="str">
        <f t="shared" si="80"/>
        <v>*</v>
      </c>
      <c r="I3619" s="11">
        <v>56.25</v>
      </c>
      <c r="J3619" s="3">
        <v>6.25</v>
      </c>
      <c r="K3619" s="3">
        <v>25</v>
      </c>
      <c r="L3619" s="8">
        <v>12.5</v>
      </c>
    </row>
    <row r="3620" spans="3:12" x14ac:dyDescent="0.2">
      <c r="C3620" s="91" t="s">
        <v>39</v>
      </c>
      <c r="D3620" s="86" t="s">
        <v>17</v>
      </c>
      <c r="E3620" s="6" t="s">
        <v>40</v>
      </c>
      <c r="F3620" s="5"/>
      <c r="G3620" s="58">
        <v>350</v>
      </c>
      <c r="H3620" s="70" t="str">
        <f t="shared" si="80"/>
        <v xml:space="preserve"> </v>
      </c>
      <c r="I3620" s="12">
        <v>84.285714285713993</v>
      </c>
      <c r="J3620" s="4">
        <v>12</v>
      </c>
      <c r="K3620" s="4">
        <v>1.714285714286</v>
      </c>
      <c r="L3620" s="13">
        <v>2</v>
      </c>
    </row>
    <row r="3621" spans="3:12" ht="24" x14ac:dyDescent="0.2">
      <c r="C3621" s="90"/>
      <c r="D3621" s="87"/>
      <c r="E3621" s="1" t="s">
        <v>41</v>
      </c>
      <c r="F3621" s="2"/>
      <c r="G3621" s="59">
        <v>1147</v>
      </c>
      <c r="H3621" s="71" t="str">
        <f t="shared" si="80"/>
        <v xml:space="preserve"> </v>
      </c>
      <c r="I3621" s="11">
        <v>77.855274629467999</v>
      </c>
      <c r="J3621" s="3">
        <v>16.129032258064999</v>
      </c>
      <c r="K3621" s="3">
        <v>4.2720139494330001</v>
      </c>
      <c r="L3621" s="8">
        <v>1.7436791630340001</v>
      </c>
    </row>
    <row r="3622" spans="3:12" x14ac:dyDescent="0.2">
      <c r="C3622" s="90"/>
      <c r="D3622" s="87"/>
      <c r="E3622" s="1" t="s">
        <v>42</v>
      </c>
      <c r="F3622" s="2"/>
      <c r="G3622" s="59">
        <v>816</v>
      </c>
      <c r="H3622" s="71" t="str">
        <f t="shared" si="80"/>
        <v xml:space="preserve"> </v>
      </c>
      <c r="I3622" s="11">
        <v>69.485294117647001</v>
      </c>
      <c r="J3622" s="3">
        <v>13.725490196078001</v>
      </c>
      <c r="K3622" s="3">
        <v>15.808823529412001</v>
      </c>
      <c r="L3622" s="8">
        <v>0.98039215686299996</v>
      </c>
    </row>
    <row r="3623" spans="3:12" x14ac:dyDescent="0.2">
      <c r="C3623" s="90"/>
      <c r="D3623" s="87"/>
      <c r="E3623" s="1" t="s">
        <v>43</v>
      </c>
      <c r="F3623" s="2"/>
      <c r="G3623" s="59">
        <v>78</v>
      </c>
      <c r="H3623" s="71" t="str">
        <f t="shared" si="80"/>
        <v xml:space="preserve"> </v>
      </c>
      <c r="I3623" s="11">
        <v>60.25641025641</v>
      </c>
      <c r="J3623" s="3">
        <v>12.820512820513001</v>
      </c>
      <c r="K3623" s="3">
        <v>24.358974358973999</v>
      </c>
      <c r="L3623" s="8">
        <v>2.564102564103</v>
      </c>
    </row>
    <row r="3624" spans="3:12" x14ac:dyDescent="0.2">
      <c r="C3624" s="90"/>
      <c r="D3624" s="87"/>
      <c r="E3624" s="1" t="s">
        <v>22</v>
      </c>
      <c r="F3624" s="2"/>
      <c r="G3624" s="59">
        <v>44</v>
      </c>
      <c r="H3624" s="71" t="str">
        <f t="shared" si="80"/>
        <v>*</v>
      </c>
      <c r="I3624" s="11">
        <v>68.181818181818002</v>
      </c>
      <c r="J3624" s="3">
        <v>11.363636363635999</v>
      </c>
      <c r="K3624" s="3">
        <v>13.636363636364001</v>
      </c>
      <c r="L3624" s="8">
        <v>6.8181818181820004</v>
      </c>
    </row>
    <row r="3625" spans="3:12" x14ac:dyDescent="0.2">
      <c r="C3625" s="91" t="s">
        <v>44</v>
      </c>
      <c r="D3625" s="86" t="s">
        <v>17</v>
      </c>
      <c r="E3625" s="6" t="s">
        <v>45</v>
      </c>
      <c r="F3625" s="5"/>
      <c r="G3625" s="58">
        <v>1358</v>
      </c>
      <c r="H3625" s="70" t="str">
        <f t="shared" si="80"/>
        <v xml:space="preserve"> </v>
      </c>
      <c r="I3625" s="12">
        <v>82.621502209130995</v>
      </c>
      <c r="J3625" s="4">
        <v>13.549337260677</v>
      </c>
      <c r="K3625" s="4">
        <v>2.5773195876289998</v>
      </c>
      <c r="L3625" s="13">
        <v>1.2518409425629999</v>
      </c>
    </row>
    <row r="3626" spans="3:12" x14ac:dyDescent="0.2">
      <c r="C3626" s="90"/>
      <c r="D3626" s="87"/>
      <c r="E3626" s="1" t="s">
        <v>46</v>
      </c>
      <c r="F3626" s="2"/>
      <c r="G3626" s="59">
        <v>735</v>
      </c>
      <c r="H3626" s="71" t="str">
        <f t="shared" si="80"/>
        <v xml:space="preserve"> </v>
      </c>
      <c r="I3626" s="11">
        <v>72.653061224490003</v>
      </c>
      <c r="J3626" s="3">
        <v>16.190476190476002</v>
      </c>
      <c r="K3626" s="3">
        <v>8.5714285714289993</v>
      </c>
      <c r="L3626" s="8">
        <v>2.5850340136050001</v>
      </c>
    </row>
    <row r="3627" spans="3:12" x14ac:dyDescent="0.2">
      <c r="C3627" s="90"/>
      <c r="D3627" s="87"/>
      <c r="E3627" s="1" t="s">
        <v>47</v>
      </c>
      <c r="F3627" s="2"/>
      <c r="G3627" s="59">
        <v>177</v>
      </c>
      <c r="H3627" s="71" t="str">
        <f t="shared" si="80"/>
        <v xml:space="preserve"> </v>
      </c>
      <c r="I3627" s="11">
        <v>63.841807909605002</v>
      </c>
      <c r="J3627" s="3">
        <v>18.079096045198</v>
      </c>
      <c r="K3627" s="3">
        <v>17.514124293784999</v>
      </c>
      <c r="L3627" s="8">
        <v>0.56497175141199996</v>
      </c>
    </row>
    <row r="3628" spans="3:12" x14ac:dyDescent="0.2">
      <c r="C3628" s="90"/>
      <c r="D3628" s="87"/>
      <c r="E3628" s="1" t="s">
        <v>48</v>
      </c>
      <c r="F3628" s="2"/>
      <c r="G3628" s="59">
        <v>128</v>
      </c>
      <c r="H3628" s="71" t="str">
        <f t="shared" si="80"/>
        <v xml:space="preserve"> </v>
      </c>
      <c r="I3628" s="11">
        <v>29.6875</v>
      </c>
      <c r="J3628" s="3">
        <v>8.59375</v>
      </c>
      <c r="K3628" s="3">
        <v>60.15625</v>
      </c>
      <c r="L3628" s="8">
        <v>1.5625</v>
      </c>
    </row>
    <row r="3629" spans="3:12" x14ac:dyDescent="0.2">
      <c r="C3629" s="90"/>
      <c r="D3629" s="87"/>
      <c r="E3629" s="1" t="s">
        <v>22</v>
      </c>
      <c r="F3629" s="2"/>
      <c r="G3629" s="59">
        <v>37</v>
      </c>
      <c r="H3629" s="71" t="str">
        <f t="shared" si="80"/>
        <v>*</v>
      </c>
      <c r="I3629" s="11">
        <v>67.567567567568005</v>
      </c>
      <c r="J3629" s="3">
        <v>21.621621621622001</v>
      </c>
      <c r="K3629" s="3">
        <v>8.1081081081080004</v>
      </c>
      <c r="L3629" s="8">
        <v>2.7027027027030002</v>
      </c>
    </row>
    <row r="3630" spans="3:12" ht="24" x14ac:dyDescent="0.2">
      <c r="C3630" s="91" t="s">
        <v>49</v>
      </c>
      <c r="D3630" s="86" t="s">
        <v>17</v>
      </c>
      <c r="E3630" s="6" t="s">
        <v>50</v>
      </c>
      <c r="F3630" s="5"/>
      <c r="G3630" s="58">
        <v>141</v>
      </c>
      <c r="H3630" s="70" t="str">
        <f t="shared" si="80"/>
        <v xml:space="preserve"> </v>
      </c>
      <c r="I3630" s="12">
        <v>85.815602836878995</v>
      </c>
      <c r="J3630" s="4">
        <v>9.9290780141840003</v>
      </c>
      <c r="K3630" s="4">
        <v>2.8368794326239999</v>
      </c>
      <c r="L3630" s="13">
        <v>1.4184397163119999</v>
      </c>
    </row>
    <row r="3631" spans="3:12" ht="36" x14ac:dyDescent="0.2">
      <c r="C3631" s="90"/>
      <c r="D3631" s="87"/>
      <c r="E3631" s="1" t="s">
        <v>51</v>
      </c>
      <c r="F3631" s="2"/>
      <c r="G3631" s="59">
        <v>349</v>
      </c>
      <c r="H3631" s="71" t="str">
        <f t="shared" si="80"/>
        <v xml:space="preserve"> </v>
      </c>
      <c r="I3631" s="11">
        <v>87.106017191977003</v>
      </c>
      <c r="J3631" s="3">
        <v>12.034383954155</v>
      </c>
      <c r="K3631" s="3">
        <v>0.57306590257900003</v>
      </c>
      <c r="L3631" s="8">
        <v>0.28653295128900003</v>
      </c>
    </row>
    <row r="3632" spans="3:12" ht="48" x14ac:dyDescent="0.2">
      <c r="C3632" s="90"/>
      <c r="D3632" s="87"/>
      <c r="E3632" s="1" t="s">
        <v>52</v>
      </c>
      <c r="F3632" s="2"/>
      <c r="G3632" s="59">
        <v>1860</v>
      </c>
      <c r="H3632" s="71" t="str">
        <f t="shared" si="80"/>
        <v xml:space="preserve"> </v>
      </c>
      <c r="I3632" s="11">
        <v>81.021505376343995</v>
      </c>
      <c r="J3632" s="3">
        <v>13.763440860215001</v>
      </c>
      <c r="K3632" s="3">
        <v>3.8709677419349999</v>
      </c>
      <c r="L3632" s="8">
        <v>1.3440860215049999</v>
      </c>
    </row>
    <row r="3633" spans="3:12" ht="24" x14ac:dyDescent="0.2">
      <c r="C3633" s="90"/>
      <c r="D3633" s="87"/>
      <c r="E3633" s="1" t="s">
        <v>53</v>
      </c>
      <c r="F3633" s="2"/>
      <c r="G3633" s="59">
        <v>719</v>
      </c>
      <c r="H3633" s="71" t="str">
        <f t="shared" si="80"/>
        <v xml:space="preserve"> </v>
      </c>
      <c r="I3633" s="11">
        <v>85.396383866481003</v>
      </c>
      <c r="J3633" s="3">
        <v>13.490959666203</v>
      </c>
      <c r="K3633" s="3">
        <v>0.83449235048699999</v>
      </c>
      <c r="L3633" s="8">
        <v>0.278164116829</v>
      </c>
    </row>
    <row r="3634" spans="3:12" ht="48" x14ac:dyDescent="0.2">
      <c r="C3634" s="90"/>
      <c r="D3634" s="87"/>
      <c r="E3634" s="1" t="s">
        <v>54</v>
      </c>
      <c r="F3634" s="2"/>
      <c r="G3634" s="59">
        <v>404</v>
      </c>
      <c r="H3634" s="71" t="str">
        <f t="shared" si="80"/>
        <v xml:space="preserve"> </v>
      </c>
      <c r="I3634" s="11">
        <v>88.861386138613994</v>
      </c>
      <c r="J3634" s="3">
        <v>8.6633663366340006</v>
      </c>
      <c r="K3634" s="3">
        <v>1.485148514851</v>
      </c>
      <c r="L3634" s="8">
        <v>0.99009900990099997</v>
      </c>
    </row>
    <row r="3635" spans="3:12" ht="36" x14ac:dyDescent="0.2">
      <c r="C3635" s="90"/>
      <c r="D3635" s="87"/>
      <c r="E3635" s="1" t="s">
        <v>55</v>
      </c>
      <c r="F3635" s="2"/>
      <c r="G3635" s="59">
        <v>41</v>
      </c>
      <c r="H3635" s="71" t="str">
        <f t="shared" si="80"/>
        <v>*</v>
      </c>
      <c r="I3635" s="11">
        <v>87.804878048779997</v>
      </c>
      <c r="J3635" s="3">
        <v>7.3170731707319998</v>
      </c>
      <c r="K3635" s="3">
        <v>2.4390243902440001</v>
      </c>
      <c r="L3635" s="8">
        <v>2.4390243902440001</v>
      </c>
    </row>
    <row r="3636" spans="3:12" ht="36" x14ac:dyDescent="0.2">
      <c r="C3636" s="90"/>
      <c r="D3636" s="87"/>
      <c r="E3636" s="1" t="s">
        <v>56</v>
      </c>
      <c r="F3636" s="2"/>
      <c r="G3636" s="59">
        <v>168</v>
      </c>
      <c r="H3636" s="71" t="str">
        <f t="shared" si="80"/>
        <v xml:space="preserve"> </v>
      </c>
      <c r="I3636" s="11">
        <v>92.261904761905001</v>
      </c>
      <c r="J3636" s="3">
        <v>4.7619047619049999</v>
      </c>
      <c r="K3636" s="3">
        <v>1.785714285714</v>
      </c>
      <c r="L3636" s="8">
        <v>1.190476190476</v>
      </c>
    </row>
    <row r="3637" spans="3:12" ht="36" x14ac:dyDescent="0.2">
      <c r="C3637" s="90"/>
      <c r="D3637" s="87"/>
      <c r="E3637" s="1" t="s">
        <v>57</v>
      </c>
      <c r="F3637" s="2"/>
      <c r="G3637" s="59">
        <v>146</v>
      </c>
      <c r="H3637" s="71" t="str">
        <f t="shared" si="80"/>
        <v xml:space="preserve"> </v>
      </c>
      <c r="I3637" s="11">
        <v>89.041095890411</v>
      </c>
      <c r="J3637" s="3">
        <v>8.2191780821920002</v>
      </c>
      <c r="K3637" s="3">
        <v>1.369863013699</v>
      </c>
      <c r="L3637" s="8">
        <v>1.369863013699</v>
      </c>
    </row>
    <row r="3638" spans="3:12" x14ac:dyDescent="0.2">
      <c r="C3638" s="90"/>
      <c r="D3638" s="87"/>
      <c r="E3638" s="1" t="s">
        <v>58</v>
      </c>
      <c r="F3638" s="2"/>
      <c r="G3638" s="59">
        <v>364</v>
      </c>
      <c r="H3638" s="71" t="str">
        <f t="shared" si="80"/>
        <v xml:space="preserve"> </v>
      </c>
      <c r="I3638" s="11">
        <v>49.175824175823998</v>
      </c>
      <c r="J3638" s="3">
        <v>16.758241758242001</v>
      </c>
      <c r="K3638" s="3">
        <v>30.769230769231001</v>
      </c>
      <c r="L3638" s="8">
        <v>3.2967032967029999</v>
      </c>
    </row>
    <row r="3639" spans="3:12" x14ac:dyDescent="0.2">
      <c r="C3639" s="90"/>
      <c r="D3639" s="87"/>
      <c r="E3639" s="1" t="s">
        <v>22</v>
      </c>
      <c r="F3639" s="2"/>
      <c r="G3639" s="59">
        <v>134</v>
      </c>
      <c r="H3639" s="71" t="str">
        <f t="shared" si="80"/>
        <v xml:space="preserve"> </v>
      </c>
      <c r="I3639" s="11">
        <v>64.179104477612</v>
      </c>
      <c r="J3639" s="3">
        <v>17.910447761194</v>
      </c>
      <c r="K3639" s="3">
        <v>15.671641791044999</v>
      </c>
      <c r="L3639" s="8">
        <v>2.238805970149</v>
      </c>
    </row>
    <row r="3640" spans="3:12" ht="24" x14ac:dyDescent="0.2">
      <c r="C3640" s="90"/>
      <c r="D3640" s="87"/>
      <c r="E3640" s="1" t="s">
        <v>59</v>
      </c>
      <c r="F3640" s="2"/>
      <c r="G3640" s="59">
        <v>1920</v>
      </c>
      <c r="H3640" s="71" t="str">
        <f t="shared" si="80"/>
        <v xml:space="preserve"> </v>
      </c>
      <c r="I3640" s="11">
        <v>80.9375</v>
      </c>
      <c r="J3640" s="3">
        <v>13.958333333333</v>
      </c>
      <c r="K3640" s="3">
        <v>3.802083333333</v>
      </c>
      <c r="L3640" s="8">
        <v>1.302083333333</v>
      </c>
    </row>
    <row r="3641" spans="3:12" ht="24" x14ac:dyDescent="0.2">
      <c r="C3641" s="90"/>
      <c r="D3641" s="87"/>
      <c r="E3641" s="1" t="s">
        <v>60</v>
      </c>
      <c r="F3641" s="2"/>
      <c r="G3641" s="59">
        <v>479</v>
      </c>
      <c r="H3641" s="71" t="str">
        <f t="shared" si="80"/>
        <v xml:space="preserve"> </v>
      </c>
      <c r="I3641" s="11">
        <v>89.144050104383993</v>
      </c>
      <c r="J3641" s="3">
        <v>8.3507306889350001</v>
      </c>
      <c r="K3641" s="3">
        <v>1.6701461377869999</v>
      </c>
      <c r="L3641" s="8">
        <v>0.83507306889400001</v>
      </c>
    </row>
    <row r="3642" spans="3:12" ht="24" x14ac:dyDescent="0.2">
      <c r="C3642" s="91" t="s">
        <v>61</v>
      </c>
      <c r="D3642" s="86" t="s">
        <v>17</v>
      </c>
      <c r="E3642" s="6" t="s">
        <v>62</v>
      </c>
      <c r="F3642" s="5"/>
      <c r="G3642" s="58">
        <v>354</v>
      </c>
      <c r="H3642" s="70" t="str">
        <f t="shared" si="80"/>
        <v xml:space="preserve"> </v>
      </c>
      <c r="I3642" s="12">
        <v>86.440677966102001</v>
      </c>
      <c r="J3642" s="4">
        <v>10.734463276835999</v>
      </c>
      <c r="K3642" s="4">
        <v>1.977401129944</v>
      </c>
      <c r="L3642" s="13">
        <v>0.84745762711899997</v>
      </c>
    </row>
    <row r="3643" spans="3:12" ht="24" x14ac:dyDescent="0.2">
      <c r="C3643" s="90"/>
      <c r="D3643" s="87"/>
      <c r="E3643" s="1" t="s">
        <v>63</v>
      </c>
      <c r="F3643" s="2"/>
      <c r="G3643" s="59">
        <v>645</v>
      </c>
      <c r="H3643" s="71" t="str">
        <f t="shared" si="80"/>
        <v xml:space="preserve"> </v>
      </c>
      <c r="I3643" s="11">
        <v>83.410852713178002</v>
      </c>
      <c r="J3643" s="3">
        <v>12.713178294574</v>
      </c>
      <c r="K3643" s="3">
        <v>2.1705426356589999</v>
      </c>
      <c r="L3643" s="8">
        <v>1.705426356589</v>
      </c>
    </row>
    <row r="3644" spans="3:12" ht="36" x14ac:dyDescent="0.2">
      <c r="C3644" s="90"/>
      <c r="D3644" s="87"/>
      <c r="E3644" s="1" t="s">
        <v>64</v>
      </c>
      <c r="F3644" s="2"/>
      <c r="G3644" s="59">
        <v>166</v>
      </c>
      <c r="H3644" s="71" t="str">
        <f t="shared" si="80"/>
        <v xml:space="preserve"> </v>
      </c>
      <c r="I3644" s="11">
        <v>85.542168674698999</v>
      </c>
      <c r="J3644" s="3">
        <v>10.843373493975999</v>
      </c>
      <c r="K3644" s="3">
        <v>2.409638554217</v>
      </c>
      <c r="L3644" s="8">
        <v>1.204819277108</v>
      </c>
    </row>
    <row r="3645" spans="3:12" ht="36" x14ac:dyDescent="0.2">
      <c r="C3645" s="90"/>
      <c r="D3645" s="87"/>
      <c r="E3645" s="1" t="s">
        <v>65</v>
      </c>
      <c r="F3645" s="2"/>
      <c r="G3645" s="59">
        <v>110</v>
      </c>
      <c r="H3645" s="71" t="str">
        <f t="shared" si="80"/>
        <v xml:space="preserve"> </v>
      </c>
      <c r="I3645" s="11">
        <v>79.090909090908994</v>
      </c>
      <c r="J3645" s="3">
        <v>16.363636363636001</v>
      </c>
      <c r="K3645" s="3">
        <v>1.818181818182</v>
      </c>
      <c r="L3645" s="8">
        <v>2.7272727272730002</v>
      </c>
    </row>
    <row r="3646" spans="3:12" ht="36" x14ac:dyDescent="0.2">
      <c r="C3646" s="90"/>
      <c r="D3646" s="87"/>
      <c r="E3646" s="1" t="s">
        <v>66</v>
      </c>
      <c r="F3646" s="2"/>
      <c r="G3646" s="59">
        <v>239</v>
      </c>
      <c r="H3646" s="71" t="str">
        <f t="shared" si="80"/>
        <v xml:space="preserve"> </v>
      </c>
      <c r="I3646" s="11">
        <v>84.100418410041996</v>
      </c>
      <c r="J3646" s="3">
        <v>12.970711297071</v>
      </c>
      <c r="K3646" s="3">
        <v>2.092050209205</v>
      </c>
      <c r="L3646" s="8">
        <v>0.836820083682</v>
      </c>
    </row>
    <row r="3647" spans="3:12" ht="24" x14ac:dyDescent="0.2">
      <c r="C3647" s="90"/>
      <c r="D3647" s="87"/>
      <c r="E3647" s="1" t="s">
        <v>67</v>
      </c>
      <c r="F3647" s="2"/>
      <c r="G3647" s="59">
        <v>143</v>
      </c>
      <c r="H3647" s="71" t="str">
        <f t="shared" si="80"/>
        <v xml:space="preserve"> </v>
      </c>
      <c r="I3647" s="11">
        <v>76.923076923077005</v>
      </c>
      <c r="J3647" s="3">
        <v>16.783216783217</v>
      </c>
      <c r="K3647" s="3">
        <v>4.1958041958040004</v>
      </c>
      <c r="L3647" s="8">
        <v>2.0979020979020002</v>
      </c>
    </row>
    <row r="3648" spans="3:12" ht="24" x14ac:dyDescent="0.2">
      <c r="C3648" s="90"/>
      <c r="D3648" s="87"/>
      <c r="E3648" s="1" t="s">
        <v>68</v>
      </c>
      <c r="F3648" s="2"/>
      <c r="G3648" s="59">
        <v>56</v>
      </c>
      <c r="H3648" s="71" t="str">
        <f t="shared" si="80"/>
        <v xml:space="preserve"> </v>
      </c>
      <c r="I3648" s="11">
        <v>73.214285714286007</v>
      </c>
      <c r="J3648" s="3">
        <v>12.5</v>
      </c>
      <c r="K3648" s="3">
        <v>8.9285714285710007</v>
      </c>
      <c r="L3648" s="8">
        <v>5.3571428571429998</v>
      </c>
    </row>
    <row r="3649" spans="3:12" ht="24" x14ac:dyDescent="0.2">
      <c r="C3649" s="90"/>
      <c r="D3649" s="87"/>
      <c r="E3649" s="1" t="s">
        <v>69</v>
      </c>
      <c r="F3649" s="2"/>
      <c r="G3649" s="59">
        <v>51</v>
      </c>
      <c r="H3649" s="71" t="str">
        <f t="shared" si="80"/>
        <v xml:space="preserve"> </v>
      </c>
      <c r="I3649" s="11">
        <v>88.235294117647001</v>
      </c>
      <c r="J3649" s="3">
        <v>3.9215686274510002</v>
      </c>
      <c r="K3649" s="3">
        <v>3.9215686274510002</v>
      </c>
      <c r="L3649" s="8">
        <v>3.9215686274510002</v>
      </c>
    </row>
    <row r="3650" spans="3:12" ht="24" x14ac:dyDescent="0.2">
      <c r="C3650" s="90"/>
      <c r="D3650" s="87"/>
      <c r="E3650" s="1" t="s">
        <v>70</v>
      </c>
      <c r="F3650" s="2"/>
      <c r="G3650" s="59">
        <v>312</v>
      </c>
      <c r="H3650" s="71" t="str">
        <f t="shared" si="80"/>
        <v xml:space="preserve"> </v>
      </c>
      <c r="I3650" s="11">
        <v>80.769230769231001</v>
      </c>
      <c r="J3650" s="3">
        <v>13.782051282051</v>
      </c>
      <c r="K3650" s="3">
        <v>4.166666666667</v>
      </c>
      <c r="L3650" s="8">
        <v>1.2820512820509999</v>
      </c>
    </row>
    <row r="3651" spans="3:12" x14ac:dyDescent="0.2">
      <c r="C3651" s="90"/>
      <c r="D3651" s="87"/>
      <c r="E3651" s="1" t="s">
        <v>32</v>
      </c>
      <c r="F3651" s="2"/>
      <c r="G3651" s="59">
        <v>51</v>
      </c>
      <c r="H3651" s="71" t="str">
        <f t="shared" si="80"/>
        <v xml:space="preserve"> </v>
      </c>
      <c r="I3651" s="11">
        <v>64.705882352941003</v>
      </c>
      <c r="J3651" s="3">
        <v>13.725490196078001</v>
      </c>
      <c r="K3651" s="3">
        <v>19.607843137254999</v>
      </c>
      <c r="L3651" s="8">
        <v>1.9607843137250001</v>
      </c>
    </row>
    <row r="3652" spans="3:12" ht="24" x14ac:dyDescent="0.2">
      <c r="C3652" s="90"/>
      <c r="D3652" s="87"/>
      <c r="E3652" s="1" t="s">
        <v>71</v>
      </c>
      <c r="F3652" s="2"/>
      <c r="G3652" s="59">
        <v>1237</v>
      </c>
      <c r="H3652" s="71" t="str">
        <f t="shared" si="80"/>
        <v xml:space="preserve"> </v>
      </c>
      <c r="I3652" s="11">
        <v>81.729991915926007</v>
      </c>
      <c r="J3652" s="3">
        <v>12.69199676637</v>
      </c>
      <c r="K3652" s="3">
        <v>4.2037186742120003</v>
      </c>
      <c r="L3652" s="8">
        <v>1.374292643492</v>
      </c>
    </row>
    <row r="3653" spans="3:12" ht="24" x14ac:dyDescent="0.2">
      <c r="C3653" s="90"/>
      <c r="D3653" s="87"/>
      <c r="E3653" s="1" t="s">
        <v>72</v>
      </c>
      <c r="F3653" s="2"/>
      <c r="G3653" s="59">
        <v>1015</v>
      </c>
      <c r="H3653" s="71" t="str">
        <f t="shared" si="80"/>
        <v xml:space="preserve"> </v>
      </c>
      <c r="I3653" s="11">
        <v>68.472906403940996</v>
      </c>
      <c r="J3653" s="3">
        <v>16.650246305419</v>
      </c>
      <c r="K3653" s="3">
        <v>13.399014778325</v>
      </c>
      <c r="L3653" s="8">
        <v>1.477832512315</v>
      </c>
    </row>
    <row r="3654" spans="3:12" x14ac:dyDescent="0.2">
      <c r="C3654" s="90"/>
      <c r="D3654" s="87"/>
      <c r="E3654" s="1" t="s">
        <v>22</v>
      </c>
      <c r="F3654" s="2"/>
      <c r="G3654" s="59">
        <v>183</v>
      </c>
      <c r="H3654" s="71" t="str">
        <f t="shared" si="80"/>
        <v xml:space="preserve"> </v>
      </c>
      <c r="I3654" s="11">
        <v>68.852459016392999</v>
      </c>
      <c r="J3654" s="3">
        <v>15.300546448086999</v>
      </c>
      <c r="K3654" s="3">
        <v>11.475409836066</v>
      </c>
      <c r="L3654" s="8">
        <v>4.371584699454</v>
      </c>
    </row>
    <row r="3655" spans="3:12" x14ac:dyDescent="0.2">
      <c r="C3655" s="91" t="s">
        <v>73</v>
      </c>
      <c r="D3655" s="86" t="s">
        <v>17</v>
      </c>
      <c r="E3655" s="6" t="s">
        <v>74</v>
      </c>
      <c r="F3655" s="5"/>
      <c r="G3655" s="58">
        <v>247</v>
      </c>
      <c r="H3655" s="70" t="str">
        <f t="shared" si="80"/>
        <v xml:space="preserve"> </v>
      </c>
      <c r="I3655" s="12">
        <v>78.542510121456999</v>
      </c>
      <c r="J3655" s="4">
        <v>14.17004048583</v>
      </c>
      <c r="K3655" s="4">
        <v>4.0485829959509996</v>
      </c>
      <c r="L3655" s="13">
        <v>3.2388663967609999</v>
      </c>
    </row>
    <row r="3656" spans="3:12" x14ac:dyDescent="0.2">
      <c r="C3656" s="90"/>
      <c r="D3656" s="87"/>
      <c r="E3656" s="1" t="s">
        <v>75</v>
      </c>
      <c r="F3656" s="2"/>
      <c r="G3656" s="59">
        <v>531</v>
      </c>
      <c r="H3656" s="71" t="str">
        <f t="shared" si="80"/>
        <v xml:space="preserve"> </v>
      </c>
      <c r="I3656" s="11">
        <v>83.427495291902005</v>
      </c>
      <c r="J3656" s="3">
        <v>12.429378531073001</v>
      </c>
      <c r="K3656" s="3">
        <v>3.0131826741999999</v>
      </c>
      <c r="L3656" s="8">
        <v>1.129943502825</v>
      </c>
    </row>
    <row r="3657" spans="3:12" x14ac:dyDescent="0.2">
      <c r="C3657" s="90"/>
      <c r="D3657" s="87"/>
      <c r="E3657" s="1" t="s">
        <v>76</v>
      </c>
      <c r="F3657" s="2"/>
      <c r="G3657" s="59">
        <v>58</v>
      </c>
      <c r="H3657" s="71" t="str">
        <f t="shared" si="80"/>
        <v xml:space="preserve"> </v>
      </c>
      <c r="I3657" s="11">
        <v>94.827586206896996</v>
      </c>
      <c r="J3657" s="3">
        <v>3.4482758620689999</v>
      </c>
      <c r="K3657" s="7">
        <v>0</v>
      </c>
      <c r="L3657" s="8">
        <v>1.7241379310339999</v>
      </c>
    </row>
    <row r="3658" spans="3:12" x14ac:dyDescent="0.2">
      <c r="C3658" s="90"/>
      <c r="D3658" s="87"/>
      <c r="E3658" s="1" t="s">
        <v>77</v>
      </c>
      <c r="F3658" s="2"/>
      <c r="G3658" s="59">
        <v>400</v>
      </c>
      <c r="H3658" s="71" t="str">
        <f t="shared" si="80"/>
        <v xml:space="preserve"> </v>
      </c>
      <c r="I3658" s="11">
        <v>83.5</v>
      </c>
      <c r="J3658" s="3">
        <v>12.25</v>
      </c>
      <c r="K3658" s="3">
        <v>3.25</v>
      </c>
      <c r="L3658" s="8">
        <v>1</v>
      </c>
    </row>
    <row r="3659" spans="3:12" ht="24" x14ac:dyDescent="0.2">
      <c r="C3659" s="90"/>
      <c r="D3659" s="87"/>
      <c r="E3659" s="1" t="s">
        <v>78</v>
      </c>
      <c r="F3659" s="2"/>
      <c r="G3659" s="59">
        <v>422</v>
      </c>
      <c r="H3659" s="71" t="str">
        <f t="shared" si="80"/>
        <v xml:space="preserve"> </v>
      </c>
      <c r="I3659" s="11">
        <v>82.227488151659003</v>
      </c>
      <c r="J3659" s="3">
        <v>13.981042654028</v>
      </c>
      <c r="K3659" s="3">
        <v>2.1327014218009999</v>
      </c>
      <c r="L3659" s="8">
        <v>1.658767772512</v>
      </c>
    </row>
    <row r="3660" spans="3:12" ht="24" x14ac:dyDescent="0.2">
      <c r="C3660" s="90"/>
      <c r="D3660" s="87"/>
      <c r="E3660" s="1" t="s">
        <v>79</v>
      </c>
      <c r="F3660" s="2"/>
      <c r="G3660" s="59">
        <v>102</v>
      </c>
      <c r="H3660" s="71" t="str">
        <f t="shared" si="80"/>
        <v xml:space="preserve"> </v>
      </c>
      <c r="I3660" s="11">
        <v>86.274509803922001</v>
      </c>
      <c r="J3660" s="3">
        <v>10.78431372549</v>
      </c>
      <c r="K3660" s="3">
        <v>0.98039215686299996</v>
      </c>
      <c r="L3660" s="8">
        <v>1.9607843137250001</v>
      </c>
    </row>
    <row r="3661" spans="3:12" ht="24" x14ac:dyDescent="0.2">
      <c r="C3661" s="90"/>
      <c r="D3661" s="87"/>
      <c r="E3661" s="1" t="s">
        <v>80</v>
      </c>
      <c r="F3661" s="2"/>
      <c r="G3661" s="59">
        <v>44</v>
      </c>
      <c r="H3661" s="71" t="str">
        <f t="shared" si="80"/>
        <v>*</v>
      </c>
      <c r="I3661" s="11">
        <v>88.636363636363996</v>
      </c>
      <c r="J3661" s="3">
        <v>9.0909090909089993</v>
      </c>
      <c r="K3661" s="7">
        <v>0</v>
      </c>
      <c r="L3661" s="8">
        <v>2.2727272727269998</v>
      </c>
    </row>
    <row r="3662" spans="3:12" ht="24" x14ac:dyDescent="0.2">
      <c r="C3662" s="90"/>
      <c r="D3662" s="87"/>
      <c r="E3662" s="1" t="s">
        <v>81</v>
      </c>
      <c r="F3662" s="2"/>
      <c r="G3662" s="59">
        <v>99</v>
      </c>
      <c r="H3662" s="71" t="str">
        <f t="shared" ref="H3662:H3725" si="81">IF(G3662&lt;49,"*"," ")</f>
        <v xml:space="preserve"> </v>
      </c>
      <c r="I3662" s="11">
        <v>73.737373737374</v>
      </c>
      <c r="J3662" s="3">
        <v>20.202020202020002</v>
      </c>
      <c r="K3662" s="3">
        <v>5.0505050505050004</v>
      </c>
      <c r="L3662" s="8">
        <v>1.010101010101</v>
      </c>
    </row>
    <row r="3663" spans="3:12" ht="24" x14ac:dyDescent="0.2">
      <c r="C3663" s="90"/>
      <c r="D3663" s="87"/>
      <c r="E3663" s="1" t="s">
        <v>82</v>
      </c>
      <c r="F3663" s="2"/>
      <c r="G3663" s="59">
        <v>128</v>
      </c>
      <c r="H3663" s="71" t="str">
        <f t="shared" si="81"/>
        <v xml:space="preserve"> </v>
      </c>
      <c r="I3663" s="11">
        <v>86.71875</v>
      </c>
      <c r="J3663" s="3">
        <v>8.59375</v>
      </c>
      <c r="K3663" s="3">
        <v>2.34375</v>
      </c>
      <c r="L3663" s="8">
        <v>2.34375</v>
      </c>
    </row>
    <row r="3664" spans="3:12" x14ac:dyDescent="0.2">
      <c r="C3664" s="90"/>
      <c r="D3664" s="87"/>
      <c r="E3664" s="1" t="s">
        <v>83</v>
      </c>
      <c r="F3664" s="2"/>
      <c r="G3664" s="59">
        <v>47</v>
      </c>
      <c r="H3664" s="71" t="str">
        <f t="shared" si="81"/>
        <v>*</v>
      </c>
      <c r="I3664" s="11">
        <v>82.978723404255007</v>
      </c>
      <c r="J3664" s="3">
        <v>8.5106382978719992</v>
      </c>
      <c r="K3664" s="3">
        <v>6.3829787234040003</v>
      </c>
      <c r="L3664" s="8">
        <v>2.1276595744679998</v>
      </c>
    </row>
    <row r="3665" spans="3:12" ht="24" x14ac:dyDescent="0.2">
      <c r="C3665" s="90"/>
      <c r="D3665" s="87"/>
      <c r="E3665" s="1" t="s">
        <v>84</v>
      </c>
      <c r="F3665" s="2"/>
      <c r="G3665" s="59">
        <v>151</v>
      </c>
      <c r="H3665" s="71" t="str">
        <f t="shared" si="81"/>
        <v xml:space="preserve"> </v>
      </c>
      <c r="I3665" s="11">
        <v>82.119205298013</v>
      </c>
      <c r="J3665" s="3">
        <v>13.907284768212</v>
      </c>
      <c r="K3665" s="3">
        <v>1.9867549668869999</v>
      </c>
      <c r="L3665" s="8">
        <v>1.9867549668869999</v>
      </c>
    </row>
    <row r="3666" spans="3:12" ht="24" x14ac:dyDescent="0.2">
      <c r="C3666" s="90"/>
      <c r="D3666" s="87"/>
      <c r="E3666" s="1" t="s">
        <v>85</v>
      </c>
      <c r="F3666" s="2"/>
      <c r="G3666" s="59">
        <v>60</v>
      </c>
      <c r="H3666" s="71" t="str">
        <f t="shared" si="81"/>
        <v xml:space="preserve"> </v>
      </c>
      <c r="I3666" s="11">
        <v>85</v>
      </c>
      <c r="J3666" s="3">
        <v>8.333333333333</v>
      </c>
      <c r="K3666" s="3">
        <v>5</v>
      </c>
      <c r="L3666" s="8">
        <v>1.666666666667</v>
      </c>
    </row>
    <row r="3667" spans="3:12" x14ac:dyDescent="0.2">
      <c r="C3667" s="90"/>
      <c r="D3667" s="87"/>
      <c r="E3667" s="1" t="s">
        <v>32</v>
      </c>
      <c r="F3667" s="2"/>
      <c r="G3667" s="59">
        <v>49</v>
      </c>
      <c r="H3667" s="71" t="s">
        <v>673</v>
      </c>
      <c r="I3667" s="11">
        <v>67.346938775509997</v>
      </c>
      <c r="J3667" s="3">
        <v>14.285714285714</v>
      </c>
      <c r="K3667" s="3">
        <v>14.285714285714</v>
      </c>
      <c r="L3667" s="8">
        <v>4.0816326530609999</v>
      </c>
    </row>
    <row r="3668" spans="3:12" ht="24" x14ac:dyDescent="0.2">
      <c r="C3668" s="90"/>
      <c r="D3668" s="87"/>
      <c r="E3668" s="1" t="s">
        <v>86</v>
      </c>
      <c r="F3668" s="2"/>
      <c r="G3668" s="59">
        <v>1336</v>
      </c>
      <c r="H3668" s="71" t="str">
        <f t="shared" si="81"/>
        <v xml:space="preserve"> </v>
      </c>
      <c r="I3668" s="11">
        <v>80.988023952096</v>
      </c>
      <c r="J3668" s="3">
        <v>13.847305389222001</v>
      </c>
      <c r="K3668" s="3">
        <v>3.8922155688619999</v>
      </c>
      <c r="L3668" s="8">
        <v>1.27245508982</v>
      </c>
    </row>
    <row r="3669" spans="3:12" ht="24" x14ac:dyDescent="0.2">
      <c r="C3669" s="90"/>
      <c r="D3669" s="87"/>
      <c r="E3669" s="1" t="s">
        <v>87</v>
      </c>
      <c r="F3669" s="2"/>
      <c r="G3669" s="59">
        <v>311</v>
      </c>
      <c r="H3669" s="71" t="str">
        <f t="shared" si="81"/>
        <v xml:space="preserve"> </v>
      </c>
      <c r="I3669" s="11">
        <v>81.350482315112998</v>
      </c>
      <c r="J3669" s="3">
        <v>13.504823151125001</v>
      </c>
      <c r="K3669" s="3">
        <v>4.8231511254020001</v>
      </c>
      <c r="L3669" s="8">
        <v>0.32154340836</v>
      </c>
    </row>
    <row r="3670" spans="3:12" ht="24" x14ac:dyDescent="0.2">
      <c r="C3670" s="90"/>
      <c r="D3670" s="87"/>
      <c r="E3670" s="1" t="s">
        <v>88</v>
      </c>
      <c r="F3670" s="2"/>
      <c r="G3670" s="59">
        <v>620</v>
      </c>
      <c r="H3670" s="71" t="str">
        <f t="shared" si="81"/>
        <v xml:space="preserve"> </v>
      </c>
      <c r="I3670" s="11">
        <v>63.064516129032</v>
      </c>
      <c r="J3670" s="3">
        <v>16.129032258064999</v>
      </c>
      <c r="K3670" s="3">
        <v>18.870967741935001</v>
      </c>
      <c r="L3670" s="8">
        <v>1.935483870968</v>
      </c>
    </row>
    <row r="3671" spans="3:12" x14ac:dyDescent="0.2">
      <c r="C3671" s="90"/>
      <c r="D3671" s="87"/>
      <c r="E3671" s="1" t="s">
        <v>22</v>
      </c>
      <c r="F3671" s="2"/>
      <c r="G3671" s="59">
        <v>168</v>
      </c>
      <c r="H3671" s="71" t="str">
        <f t="shared" si="81"/>
        <v xml:space="preserve"> </v>
      </c>
      <c r="I3671" s="11">
        <v>63.095238095238003</v>
      </c>
      <c r="J3671" s="3">
        <v>16.071428571428999</v>
      </c>
      <c r="K3671" s="3">
        <v>14.880952380951999</v>
      </c>
      <c r="L3671" s="8">
        <v>5.9523809523809996</v>
      </c>
    </row>
    <row r="3672" spans="3:12" ht="24" x14ac:dyDescent="0.2">
      <c r="C3672" s="91" t="s">
        <v>89</v>
      </c>
      <c r="D3672" s="86" t="s">
        <v>17</v>
      </c>
      <c r="E3672" s="6" t="s">
        <v>90</v>
      </c>
      <c r="F3672" s="5"/>
      <c r="G3672" s="58">
        <v>166</v>
      </c>
      <c r="H3672" s="70" t="str">
        <f t="shared" si="81"/>
        <v xml:space="preserve"> </v>
      </c>
      <c r="I3672" s="12">
        <v>87.951807228915996</v>
      </c>
      <c r="J3672" s="4">
        <v>8.4337349397590007</v>
      </c>
      <c r="K3672" s="4">
        <v>1.8072289156629999</v>
      </c>
      <c r="L3672" s="13">
        <v>1.8072289156629999</v>
      </c>
    </row>
    <row r="3673" spans="3:12" ht="48" x14ac:dyDescent="0.2">
      <c r="C3673" s="90"/>
      <c r="D3673" s="87"/>
      <c r="E3673" s="1" t="s">
        <v>91</v>
      </c>
      <c r="F3673" s="2"/>
      <c r="G3673" s="59">
        <v>97</v>
      </c>
      <c r="H3673" s="71" t="str">
        <f t="shared" si="81"/>
        <v xml:space="preserve"> </v>
      </c>
      <c r="I3673" s="11">
        <v>86.597938144330001</v>
      </c>
      <c r="J3673" s="3">
        <v>8.2474226804120008</v>
      </c>
      <c r="K3673" s="3">
        <v>2.0618556701030002</v>
      </c>
      <c r="L3673" s="8">
        <v>3.0927835051549999</v>
      </c>
    </row>
    <row r="3674" spans="3:12" ht="36" x14ac:dyDescent="0.2">
      <c r="C3674" s="90"/>
      <c r="D3674" s="87"/>
      <c r="E3674" s="1" t="s">
        <v>92</v>
      </c>
      <c r="F3674" s="2"/>
      <c r="G3674" s="59">
        <v>88</v>
      </c>
      <c r="H3674" s="71" t="str">
        <f t="shared" si="81"/>
        <v xml:space="preserve"> </v>
      </c>
      <c r="I3674" s="11">
        <v>85.227272727273004</v>
      </c>
      <c r="J3674" s="3">
        <v>12.5</v>
      </c>
      <c r="K3674" s="7">
        <v>0</v>
      </c>
      <c r="L3674" s="8">
        <v>2.2727272727269998</v>
      </c>
    </row>
    <row r="3675" spans="3:12" ht="48" x14ac:dyDescent="0.2">
      <c r="C3675" s="90"/>
      <c r="D3675" s="87"/>
      <c r="E3675" s="1" t="s">
        <v>93</v>
      </c>
      <c r="F3675" s="2"/>
      <c r="G3675" s="59">
        <v>157</v>
      </c>
      <c r="H3675" s="71" t="str">
        <f t="shared" si="81"/>
        <v xml:space="preserve"> </v>
      </c>
      <c r="I3675" s="11">
        <v>79.617834394903994</v>
      </c>
      <c r="J3675" s="3">
        <v>15.923566878980999</v>
      </c>
      <c r="K3675" s="3">
        <v>2.5477707006369998</v>
      </c>
      <c r="L3675" s="8">
        <v>1.9108280254779999</v>
      </c>
    </row>
    <row r="3676" spans="3:12" x14ac:dyDescent="0.2">
      <c r="C3676" s="90"/>
      <c r="D3676" s="87"/>
      <c r="E3676" s="1" t="s">
        <v>94</v>
      </c>
      <c r="F3676" s="2"/>
      <c r="G3676" s="59">
        <v>9</v>
      </c>
      <c r="H3676" s="71" t="str">
        <f t="shared" si="81"/>
        <v>*</v>
      </c>
      <c r="I3676" s="11">
        <v>88.888888888888999</v>
      </c>
      <c r="J3676" s="7">
        <v>0</v>
      </c>
      <c r="K3676" s="7">
        <v>0</v>
      </c>
      <c r="L3676" s="8">
        <v>11.111111111111001</v>
      </c>
    </row>
    <row r="3677" spans="3:12" x14ac:dyDescent="0.2">
      <c r="C3677" s="90"/>
      <c r="D3677" s="87"/>
      <c r="E3677" s="1" t="s">
        <v>95</v>
      </c>
      <c r="F3677" s="2"/>
      <c r="G3677" s="59">
        <v>5</v>
      </c>
      <c r="H3677" s="71" t="str">
        <f t="shared" si="81"/>
        <v>*</v>
      </c>
      <c r="I3677" s="11">
        <v>60</v>
      </c>
      <c r="J3677" s="3">
        <v>20</v>
      </c>
      <c r="K3677" s="7">
        <v>0</v>
      </c>
      <c r="L3677" s="8">
        <v>20</v>
      </c>
    </row>
    <row r="3678" spans="3:12" x14ac:dyDescent="0.2">
      <c r="C3678" s="90"/>
      <c r="D3678" s="87"/>
      <c r="E3678" s="1" t="s">
        <v>32</v>
      </c>
      <c r="F3678" s="2"/>
      <c r="G3678" s="59">
        <v>41</v>
      </c>
      <c r="H3678" s="71" t="str">
        <f t="shared" si="81"/>
        <v>*</v>
      </c>
      <c r="I3678" s="11">
        <v>85.365853658537006</v>
      </c>
      <c r="J3678" s="3">
        <v>2.4390243902440001</v>
      </c>
      <c r="K3678" s="3">
        <v>9.7560975609760003</v>
      </c>
      <c r="L3678" s="8">
        <v>2.4390243902440001</v>
      </c>
    </row>
    <row r="3679" spans="3:12" ht="24" x14ac:dyDescent="0.2">
      <c r="C3679" s="90"/>
      <c r="D3679" s="87"/>
      <c r="E3679" s="1" t="s">
        <v>96</v>
      </c>
      <c r="F3679" s="2"/>
      <c r="G3679" s="59">
        <v>455</v>
      </c>
      <c r="H3679" s="71" t="str">
        <f t="shared" si="81"/>
        <v xml:space="preserve"> </v>
      </c>
      <c r="I3679" s="11">
        <v>84.395604395603996</v>
      </c>
      <c r="J3679" s="3">
        <v>11.208791208791</v>
      </c>
      <c r="K3679" s="3">
        <v>2.8571428571430002</v>
      </c>
      <c r="L3679" s="8">
        <v>1.538461538462</v>
      </c>
    </row>
    <row r="3680" spans="3:12" ht="24" x14ac:dyDescent="0.2">
      <c r="C3680" s="90"/>
      <c r="D3680" s="87"/>
      <c r="E3680" s="1" t="s">
        <v>87</v>
      </c>
      <c r="F3680" s="2"/>
      <c r="G3680" s="59">
        <v>623</v>
      </c>
      <c r="H3680" s="71" t="str">
        <f t="shared" si="81"/>
        <v xml:space="preserve"> </v>
      </c>
      <c r="I3680" s="11">
        <v>83.627608346708996</v>
      </c>
      <c r="J3680" s="3">
        <v>12.199036918138001</v>
      </c>
      <c r="K3680" s="3">
        <v>3.691813804173</v>
      </c>
      <c r="L3680" s="8">
        <v>0.48154093097900003</v>
      </c>
    </row>
    <row r="3681" spans="3:12" ht="24" x14ac:dyDescent="0.2">
      <c r="C3681" s="90"/>
      <c r="D3681" s="87"/>
      <c r="E3681" s="1" t="s">
        <v>88</v>
      </c>
      <c r="F3681" s="2"/>
      <c r="G3681" s="59">
        <v>1112</v>
      </c>
      <c r="H3681" s="71" t="str">
        <f t="shared" si="81"/>
        <v xml:space="preserve"> </v>
      </c>
      <c r="I3681" s="11">
        <v>67.625899280575993</v>
      </c>
      <c r="J3681" s="3">
        <v>17.266187050359999</v>
      </c>
      <c r="K3681" s="3">
        <v>13.669064748201</v>
      </c>
      <c r="L3681" s="8">
        <v>1.438848920863</v>
      </c>
    </row>
    <row r="3682" spans="3:12" x14ac:dyDescent="0.2">
      <c r="C3682" s="90"/>
      <c r="D3682" s="87"/>
      <c r="E3682" s="1" t="s">
        <v>22</v>
      </c>
      <c r="F3682" s="2"/>
      <c r="G3682" s="59">
        <v>245</v>
      </c>
      <c r="H3682" s="71" t="str">
        <f t="shared" si="81"/>
        <v xml:space="preserve"> </v>
      </c>
      <c r="I3682" s="11">
        <v>71.428571428571004</v>
      </c>
      <c r="J3682" s="3">
        <v>14.285714285714</v>
      </c>
      <c r="K3682" s="3">
        <v>8.5714285714289993</v>
      </c>
      <c r="L3682" s="8">
        <v>5.7142857142860004</v>
      </c>
    </row>
    <row r="3683" spans="3:12" x14ac:dyDescent="0.2">
      <c r="C3683" s="91" t="s">
        <v>97</v>
      </c>
      <c r="D3683" s="86" t="s">
        <v>17</v>
      </c>
      <c r="E3683" s="6" t="s">
        <v>98</v>
      </c>
      <c r="F3683" s="5"/>
      <c r="G3683" s="58">
        <v>83</v>
      </c>
      <c r="H3683" s="70" t="str">
        <f t="shared" si="81"/>
        <v xml:space="preserve"> </v>
      </c>
      <c r="I3683" s="12">
        <v>77.108433734939993</v>
      </c>
      <c r="J3683" s="4">
        <v>16.867469879518001</v>
      </c>
      <c r="K3683" s="4">
        <v>1.204819277108</v>
      </c>
      <c r="L3683" s="13">
        <v>4.819277108434</v>
      </c>
    </row>
    <row r="3684" spans="3:12" x14ac:dyDescent="0.2">
      <c r="C3684" s="90"/>
      <c r="D3684" s="87"/>
      <c r="E3684" s="1" t="s">
        <v>99</v>
      </c>
      <c r="F3684" s="2"/>
      <c r="G3684" s="59">
        <v>401</v>
      </c>
      <c r="H3684" s="71" t="str">
        <f t="shared" si="81"/>
        <v xml:space="preserve"> </v>
      </c>
      <c r="I3684" s="11">
        <v>84.289276807980002</v>
      </c>
      <c r="J3684" s="3">
        <v>12.468827930174999</v>
      </c>
      <c r="K3684" s="3">
        <v>2.743142144638</v>
      </c>
      <c r="L3684" s="8">
        <v>0.498753117207</v>
      </c>
    </row>
    <row r="3685" spans="3:12" x14ac:dyDescent="0.2">
      <c r="C3685" s="90"/>
      <c r="D3685" s="87"/>
      <c r="E3685" s="1" t="s">
        <v>100</v>
      </c>
      <c r="F3685" s="2"/>
      <c r="G3685" s="59">
        <v>686</v>
      </c>
      <c r="H3685" s="71" t="str">
        <f t="shared" si="81"/>
        <v xml:space="preserve"> </v>
      </c>
      <c r="I3685" s="11">
        <v>77.551020408162998</v>
      </c>
      <c r="J3685" s="3">
        <v>16.034985422740998</v>
      </c>
      <c r="K3685" s="3">
        <v>5.247813411079</v>
      </c>
      <c r="L3685" s="8">
        <v>1.1661807580170001</v>
      </c>
    </row>
    <row r="3686" spans="3:12" x14ac:dyDescent="0.2">
      <c r="C3686" s="90"/>
      <c r="D3686" s="87"/>
      <c r="E3686" s="1" t="s">
        <v>101</v>
      </c>
      <c r="F3686" s="2"/>
      <c r="G3686" s="59">
        <v>1118</v>
      </c>
      <c r="H3686" s="71" t="str">
        <f t="shared" si="81"/>
        <v xml:space="preserve"> </v>
      </c>
      <c r="I3686" s="11">
        <v>71.198568872986996</v>
      </c>
      <c r="J3686" s="3">
        <v>14.221824686941</v>
      </c>
      <c r="K3686" s="3">
        <v>12.880143112701001</v>
      </c>
      <c r="L3686" s="8">
        <v>1.6994633273699999</v>
      </c>
    </row>
    <row r="3687" spans="3:12" x14ac:dyDescent="0.2">
      <c r="C3687" s="90"/>
      <c r="D3687" s="87"/>
      <c r="E3687" s="1" t="s">
        <v>22</v>
      </c>
      <c r="F3687" s="2"/>
      <c r="G3687" s="59">
        <v>147</v>
      </c>
      <c r="H3687" s="71" t="str">
        <f t="shared" si="81"/>
        <v xml:space="preserve"> </v>
      </c>
      <c r="I3687" s="11">
        <v>69.387755102040998</v>
      </c>
      <c r="J3687" s="3">
        <v>14.285714285714</v>
      </c>
      <c r="K3687" s="3">
        <v>11.564625850340001</v>
      </c>
      <c r="L3687" s="8">
        <v>4.7619047619049999</v>
      </c>
    </row>
    <row r="3688" spans="3:12" x14ac:dyDescent="0.2">
      <c r="C3688" s="91" t="s">
        <v>102</v>
      </c>
      <c r="D3688" s="86" t="s">
        <v>17</v>
      </c>
      <c r="E3688" s="6" t="s">
        <v>103</v>
      </c>
      <c r="F3688" s="5"/>
      <c r="G3688" s="58">
        <v>562</v>
      </c>
      <c r="H3688" s="70" t="str">
        <f t="shared" si="81"/>
        <v xml:space="preserve"> </v>
      </c>
      <c r="I3688" s="12">
        <v>80.782918149465999</v>
      </c>
      <c r="J3688" s="4">
        <v>14.4128113879</v>
      </c>
      <c r="K3688" s="4">
        <v>2.8469750889680001</v>
      </c>
      <c r="L3688" s="13">
        <v>1.9572953736650001</v>
      </c>
    </row>
    <row r="3689" spans="3:12" x14ac:dyDescent="0.2">
      <c r="C3689" s="90"/>
      <c r="D3689" s="87"/>
      <c r="E3689" s="1" t="s">
        <v>104</v>
      </c>
      <c r="F3689" s="2"/>
      <c r="G3689" s="59">
        <v>1221</v>
      </c>
      <c r="H3689" s="71" t="str">
        <f t="shared" si="81"/>
        <v xml:space="preserve"> </v>
      </c>
      <c r="I3689" s="11">
        <v>78.787878787878995</v>
      </c>
      <c r="J3689" s="3">
        <v>13.349713349712999</v>
      </c>
      <c r="K3689" s="3">
        <v>6.5520065520069997</v>
      </c>
      <c r="L3689" s="8">
        <v>1.3104013104009999</v>
      </c>
    </row>
    <row r="3690" spans="3:12" x14ac:dyDescent="0.2">
      <c r="C3690" s="90"/>
      <c r="D3690" s="87"/>
      <c r="E3690" s="1" t="s">
        <v>105</v>
      </c>
      <c r="F3690" s="2"/>
      <c r="G3690" s="59">
        <v>430</v>
      </c>
      <c r="H3690" s="71" t="str">
        <f t="shared" si="81"/>
        <v xml:space="preserve"> </v>
      </c>
      <c r="I3690" s="11">
        <v>65.813953488371993</v>
      </c>
      <c r="J3690" s="3">
        <v>16.744186046511999</v>
      </c>
      <c r="K3690" s="3">
        <v>15.813953488372</v>
      </c>
      <c r="L3690" s="8">
        <v>1.627906976744</v>
      </c>
    </row>
    <row r="3691" spans="3:12" x14ac:dyDescent="0.2">
      <c r="C3691" s="90"/>
      <c r="D3691" s="87"/>
      <c r="E3691" s="1" t="s">
        <v>106</v>
      </c>
      <c r="F3691" s="2"/>
      <c r="G3691" s="59">
        <v>63</v>
      </c>
      <c r="H3691" s="71" t="str">
        <f t="shared" si="81"/>
        <v xml:space="preserve"> </v>
      </c>
      <c r="I3691" s="11">
        <v>47.619047619047997</v>
      </c>
      <c r="J3691" s="3">
        <v>11.111111111111001</v>
      </c>
      <c r="K3691" s="3">
        <v>39.682539682540003</v>
      </c>
      <c r="L3691" s="8">
        <v>1.587301587302</v>
      </c>
    </row>
    <row r="3692" spans="3:12" x14ac:dyDescent="0.2">
      <c r="C3692" s="90"/>
      <c r="D3692" s="87"/>
      <c r="E3692" s="1" t="s">
        <v>22</v>
      </c>
      <c r="F3692" s="2"/>
      <c r="G3692" s="59">
        <v>159</v>
      </c>
      <c r="H3692" s="71" t="str">
        <f t="shared" si="81"/>
        <v xml:space="preserve"> </v>
      </c>
      <c r="I3692" s="11">
        <v>64.779874213835996</v>
      </c>
      <c r="J3692" s="3">
        <v>19.496855345912</v>
      </c>
      <c r="K3692" s="3">
        <v>12.578616352200999</v>
      </c>
      <c r="L3692" s="8">
        <v>3.1446540880499998</v>
      </c>
    </row>
    <row r="3693" spans="3:12" x14ac:dyDescent="0.2">
      <c r="C3693" s="90"/>
      <c r="D3693" s="87"/>
      <c r="E3693" s="1" t="s">
        <v>107</v>
      </c>
      <c r="F3693" s="2"/>
      <c r="G3693" s="59">
        <v>1783</v>
      </c>
      <c r="H3693" s="71" t="str">
        <f t="shared" si="81"/>
        <v xml:space="preserve"> </v>
      </c>
      <c r="I3693" s="11">
        <v>79.416713404375002</v>
      </c>
      <c r="J3693" s="3">
        <v>13.684800897363999</v>
      </c>
      <c r="K3693" s="3">
        <v>5.3841839596190004</v>
      </c>
      <c r="L3693" s="8">
        <v>1.514301738643</v>
      </c>
    </row>
    <row r="3694" spans="3:12" x14ac:dyDescent="0.2">
      <c r="C3694" s="90"/>
      <c r="D3694" s="87"/>
      <c r="E3694" s="1" t="s">
        <v>108</v>
      </c>
      <c r="F3694" s="2"/>
      <c r="G3694" s="59">
        <v>493</v>
      </c>
      <c r="H3694" s="71" t="str">
        <f t="shared" si="81"/>
        <v xml:space="preserve"> </v>
      </c>
      <c r="I3694" s="11">
        <v>63.488843813387</v>
      </c>
      <c r="J3694" s="3">
        <v>16.024340770790999</v>
      </c>
      <c r="K3694" s="3">
        <v>18.864097363083001</v>
      </c>
      <c r="L3694" s="8">
        <v>1.6227180527380001</v>
      </c>
    </row>
    <row r="3695" spans="3:12" x14ac:dyDescent="0.2">
      <c r="C3695" s="91" t="s">
        <v>109</v>
      </c>
      <c r="D3695" s="86" t="s">
        <v>17</v>
      </c>
      <c r="E3695" s="6" t="s">
        <v>110</v>
      </c>
      <c r="F3695" s="5"/>
      <c r="G3695" s="58">
        <v>551</v>
      </c>
      <c r="H3695" s="70" t="str">
        <f t="shared" si="81"/>
        <v xml:space="preserve"> </v>
      </c>
      <c r="I3695" s="12">
        <v>81.125226860254003</v>
      </c>
      <c r="J3695" s="4">
        <v>13.793103448276</v>
      </c>
      <c r="K3695" s="4">
        <v>3.4482758620689999</v>
      </c>
      <c r="L3695" s="13">
        <v>1.633393829401</v>
      </c>
    </row>
    <row r="3696" spans="3:12" ht="24" x14ac:dyDescent="0.2">
      <c r="C3696" s="90"/>
      <c r="D3696" s="87"/>
      <c r="E3696" s="1" t="s">
        <v>111</v>
      </c>
      <c r="F3696" s="2"/>
      <c r="G3696" s="59">
        <v>298</v>
      </c>
      <c r="H3696" s="71" t="str">
        <f t="shared" si="81"/>
        <v xml:space="preserve"> </v>
      </c>
      <c r="I3696" s="11">
        <v>84.228187919462997</v>
      </c>
      <c r="J3696" s="3">
        <v>12.751677852348999</v>
      </c>
      <c r="K3696" s="3">
        <v>1.342281879195</v>
      </c>
      <c r="L3696" s="8">
        <v>1.677852348993</v>
      </c>
    </row>
    <row r="3697" spans="3:12" ht="24" x14ac:dyDescent="0.2">
      <c r="C3697" s="90"/>
      <c r="D3697" s="87"/>
      <c r="E3697" s="1" t="s">
        <v>112</v>
      </c>
      <c r="F3697" s="2"/>
      <c r="G3697" s="59">
        <v>954</v>
      </c>
      <c r="H3697" s="71" t="str">
        <f t="shared" si="81"/>
        <v xml:space="preserve"> </v>
      </c>
      <c r="I3697" s="11">
        <v>82.494758909853005</v>
      </c>
      <c r="J3697" s="3">
        <v>14.046121593291</v>
      </c>
      <c r="K3697" s="3">
        <v>2.5157232704400001</v>
      </c>
      <c r="L3697" s="8">
        <v>0.94339622641499998</v>
      </c>
    </row>
    <row r="3698" spans="3:12" x14ac:dyDescent="0.2">
      <c r="C3698" s="90"/>
      <c r="D3698" s="87"/>
      <c r="E3698" s="1" t="s">
        <v>113</v>
      </c>
      <c r="F3698" s="2"/>
      <c r="G3698" s="59">
        <v>616</v>
      </c>
      <c r="H3698" s="71" t="str">
        <f t="shared" si="81"/>
        <v xml:space="preserve"> </v>
      </c>
      <c r="I3698" s="11">
        <v>74.512987012986997</v>
      </c>
      <c r="J3698" s="3">
        <v>18.344155844155999</v>
      </c>
      <c r="K3698" s="3">
        <v>5.3571428571429998</v>
      </c>
      <c r="L3698" s="8">
        <v>1.785714285714</v>
      </c>
    </row>
    <row r="3699" spans="3:12" x14ac:dyDescent="0.2">
      <c r="C3699" s="90"/>
      <c r="D3699" s="87"/>
      <c r="E3699" s="1" t="s">
        <v>114</v>
      </c>
      <c r="F3699" s="2"/>
      <c r="G3699" s="59">
        <v>986</v>
      </c>
      <c r="H3699" s="71" t="str">
        <f t="shared" si="81"/>
        <v xml:space="preserve"> </v>
      </c>
      <c r="I3699" s="11">
        <v>78.904665314401996</v>
      </c>
      <c r="J3699" s="3">
        <v>13.590263691683999</v>
      </c>
      <c r="K3699" s="3">
        <v>5.9837728194729998</v>
      </c>
      <c r="L3699" s="8">
        <v>1.521298174442</v>
      </c>
    </row>
    <row r="3700" spans="3:12" ht="24" x14ac:dyDescent="0.2">
      <c r="C3700" s="90"/>
      <c r="D3700" s="87"/>
      <c r="E3700" s="1" t="s">
        <v>115</v>
      </c>
      <c r="F3700" s="2"/>
      <c r="G3700" s="59">
        <v>938</v>
      </c>
      <c r="H3700" s="71" t="str">
        <f t="shared" si="81"/>
        <v xml:space="preserve"> </v>
      </c>
      <c r="I3700" s="11">
        <v>85.287846481876002</v>
      </c>
      <c r="J3700" s="3">
        <v>10.767590618337</v>
      </c>
      <c r="K3700" s="3">
        <v>2.3454157782520002</v>
      </c>
      <c r="L3700" s="8">
        <v>1.5991471215349999</v>
      </c>
    </row>
    <row r="3701" spans="3:12" ht="24" x14ac:dyDescent="0.2">
      <c r="C3701" s="90"/>
      <c r="D3701" s="87"/>
      <c r="E3701" s="1" t="s">
        <v>116</v>
      </c>
      <c r="F3701" s="2"/>
      <c r="G3701" s="59">
        <v>771</v>
      </c>
      <c r="H3701" s="71" t="str">
        <f t="shared" si="81"/>
        <v xml:space="preserve"> </v>
      </c>
      <c r="I3701" s="11">
        <v>78.469520103760999</v>
      </c>
      <c r="J3701" s="3">
        <v>13.488975356679999</v>
      </c>
      <c r="K3701" s="3">
        <v>7.1335927367060004</v>
      </c>
      <c r="L3701" s="8">
        <v>0.90791180285299999</v>
      </c>
    </row>
    <row r="3702" spans="3:12" ht="24" x14ac:dyDescent="0.2">
      <c r="C3702" s="90"/>
      <c r="D3702" s="87"/>
      <c r="E3702" s="1" t="s">
        <v>117</v>
      </c>
      <c r="F3702" s="2"/>
      <c r="G3702" s="59">
        <v>223</v>
      </c>
      <c r="H3702" s="71" t="str">
        <f t="shared" si="81"/>
        <v xml:space="preserve"> </v>
      </c>
      <c r="I3702" s="11">
        <v>82.511210762331999</v>
      </c>
      <c r="J3702" s="3">
        <v>14.349775784753</v>
      </c>
      <c r="K3702" s="3">
        <v>1.3452914798210001</v>
      </c>
      <c r="L3702" s="8">
        <v>1.7937219730939999</v>
      </c>
    </row>
    <row r="3703" spans="3:12" x14ac:dyDescent="0.2">
      <c r="C3703" s="90"/>
      <c r="D3703" s="87"/>
      <c r="E3703" s="1" t="s">
        <v>118</v>
      </c>
      <c r="F3703" s="2"/>
      <c r="G3703" s="59">
        <v>710</v>
      </c>
      <c r="H3703" s="71" t="str">
        <f t="shared" si="81"/>
        <v xml:space="preserve"> </v>
      </c>
      <c r="I3703" s="11">
        <v>82.957746478873005</v>
      </c>
      <c r="J3703" s="3">
        <v>12.676056338027999</v>
      </c>
      <c r="K3703" s="3">
        <v>2.8169014084509998</v>
      </c>
      <c r="L3703" s="8">
        <v>1.5492957746480001</v>
      </c>
    </row>
    <row r="3704" spans="3:12" x14ac:dyDescent="0.2">
      <c r="C3704" s="90"/>
      <c r="D3704" s="87"/>
      <c r="E3704" s="1" t="s">
        <v>119</v>
      </c>
      <c r="F3704" s="2"/>
      <c r="G3704" s="59">
        <v>565</v>
      </c>
      <c r="H3704" s="71" t="str">
        <f t="shared" si="81"/>
        <v xml:space="preserve"> </v>
      </c>
      <c r="I3704" s="11">
        <v>84.778761061946994</v>
      </c>
      <c r="J3704" s="3">
        <v>11.150442477876</v>
      </c>
      <c r="K3704" s="3">
        <v>2.654867256637</v>
      </c>
      <c r="L3704" s="8">
        <v>1.41592920354</v>
      </c>
    </row>
    <row r="3705" spans="3:12" x14ac:dyDescent="0.2">
      <c r="C3705" s="90"/>
      <c r="D3705" s="87"/>
      <c r="E3705" s="1" t="s">
        <v>120</v>
      </c>
      <c r="F3705" s="2"/>
      <c r="G3705" s="59">
        <v>443</v>
      </c>
      <c r="H3705" s="71" t="str">
        <f t="shared" si="81"/>
        <v xml:space="preserve"> </v>
      </c>
      <c r="I3705" s="11">
        <v>81.941309255079005</v>
      </c>
      <c r="J3705" s="3">
        <v>13.544018058691</v>
      </c>
      <c r="K3705" s="3">
        <v>3.386004514673</v>
      </c>
      <c r="L3705" s="8">
        <v>1.128668171558</v>
      </c>
    </row>
    <row r="3706" spans="3:12" x14ac:dyDescent="0.2">
      <c r="C3706" s="90"/>
      <c r="D3706" s="87"/>
      <c r="E3706" s="1" t="s">
        <v>121</v>
      </c>
      <c r="F3706" s="2"/>
      <c r="G3706" s="59">
        <v>977</v>
      </c>
      <c r="H3706" s="71" t="str">
        <f t="shared" si="81"/>
        <v xml:space="preserve"> </v>
      </c>
      <c r="I3706" s="11">
        <v>79.017400204707997</v>
      </c>
      <c r="J3706" s="3">
        <v>12.998976458547</v>
      </c>
      <c r="K3706" s="3">
        <v>6.5506653019450001</v>
      </c>
      <c r="L3706" s="8">
        <v>1.4329580347999999</v>
      </c>
    </row>
    <row r="3707" spans="3:12" x14ac:dyDescent="0.2">
      <c r="C3707" s="90"/>
      <c r="D3707" s="87"/>
      <c r="E3707" s="1" t="s">
        <v>122</v>
      </c>
      <c r="F3707" s="2"/>
      <c r="G3707" s="59">
        <v>179</v>
      </c>
      <c r="H3707" s="71" t="str">
        <f t="shared" si="81"/>
        <v xml:space="preserve"> </v>
      </c>
      <c r="I3707" s="11">
        <v>77.094972067038995</v>
      </c>
      <c r="J3707" s="3">
        <v>16.201117318436001</v>
      </c>
      <c r="K3707" s="3">
        <v>4.4692737430170002</v>
      </c>
      <c r="L3707" s="8">
        <v>2.2346368715080001</v>
      </c>
    </row>
    <row r="3708" spans="3:12" x14ac:dyDescent="0.2">
      <c r="C3708" s="90"/>
      <c r="D3708" s="87"/>
      <c r="E3708" s="1" t="s">
        <v>32</v>
      </c>
      <c r="F3708" s="2"/>
      <c r="G3708" s="59">
        <v>22</v>
      </c>
      <c r="H3708" s="71" t="str">
        <f t="shared" si="81"/>
        <v>*</v>
      </c>
      <c r="I3708" s="11">
        <v>77.272727272726996</v>
      </c>
      <c r="J3708" s="3">
        <v>9.0909090909089993</v>
      </c>
      <c r="K3708" s="3">
        <v>9.0909090909089993</v>
      </c>
      <c r="L3708" s="8">
        <v>4.5454545454549997</v>
      </c>
    </row>
    <row r="3709" spans="3:12" x14ac:dyDescent="0.2">
      <c r="C3709" s="90"/>
      <c r="D3709" s="87"/>
      <c r="E3709" s="1" t="s">
        <v>22</v>
      </c>
      <c r="F3709" s="2"/>
      <c r="G3709" s="59">
        <v>13</v>
      </c>
      <c r="H3709" s="71" t="str">
        <f t="shared" si="81"/>
        <v>*</v>
      </c>
      <c r="I3709" s="11">
        <v>69.230769230768999</v>
      </c>
      <c r="J3709" s="3">
        <v>15.384615384615</v>
      </c>
      <c r="K3709" s="7">
        <v>0</v>
      </c>
      <c r="L3709" s="8">
        <v>15.384615384615</v>
      </c>
    </row>
    <row r="3710" spans="3:12" ht="24" x14ac:dyDescent="0.2">
      <c r="C3710" s="91" t="s">
        <v>123</v>
      </c>
      <c r="D3710" s="86" t="s">
        <v>17</v>
      </c>
      <c r="E3710" s="6" t="s">
        <v>124</v>
      </c>
      <c r="F3710" s="5"/>
      <c r="G3710" s="58">
        <v>55</v>
      </c>
      <c r="H3710" s="70" t="str">
        <f t="shared" si="81"/>
        <v xml:space="preserve"> </v>
      </c>
      <c r="I3710" s="12">
        <v>81.818181818181998</v>
      </c>
      <c r="J3710" s="4">
        <v>16.363636363636001</v>
      </c>
      <c r="K3710" s="25">
        <v>0</v>
      </c>
      <c r="L3710" s="13">
        <v>1.818181818182</v>
      </c>
    </row>
    <row r="3711" spans="3:12" ht="24" x14ac:dyDescent="0.2">
      <c r="C3711" s="92"/>
      <c r="D3711" s="87"/>
      <c r="E3711" s="1" t="s">
        <v>125</v>
      </c>
      <c r="F3711" s="2"/>
      <c r="G3711" s="59">
        <v>205</v>
      </c>
      <c r="H3711" s="71" t="str">
        <f t="shared" si="81"/>
        <v xml:space="preserve"> </v>
      </c>
      <c r="I3711" s="11">
        <v>76.097560975609994</v>
      </c>
      <c r="J3711" s="3">
        <v>17.560975609755999</v>
      </c>
      <c r="K3711" s="3">
        <v>3.90243902439</v>
      </c>
      <c r="L3711" s="8">
        <v>2.4390243902440001</v>
      </c>
    </row>
    <row r="3712" spans="3:12" ht="24" x14ac:dyDescent="0.2">
      <c r="C3712" s="92"/>
      <c r="D3712" s="87"/>
      <c r="E3712" s="1" t="s">
        <v>126</v>
      </c>
      <c r="F3712" s="2"/>
      <c r="G3712" s="59">
        <v>114</v>
      </c>
      <c r="H3712" s="71" t="str">
        <f t="shared" si="81"/>
        <v xml:space="preserve"> </v>
      </c>
      <c r="I3712" s="11">
        <v>79.824561403508994</v>
      </c>
      <c r="J3712" s="3">
        <v>11.403508771929999</v>
      </c>
      <c r="K3712" s="3">
        <v>6.1403508771929998</v>
      </c>
      <c r="L3712" s="8">
        <v>2.6315789473679998</v>
      </c>
    </row>
    <row r="3713" spans="3:12" ht="24" x14ac:dyDescent="0.2">
      <c r="C3713" s="92"/>
      <c r="D3713" s="87"/>
      <c r="E3713" s="1" t="s">
        <v>127</v>
      </c>
      <c r="F3713" s="2"/>
      <c r="G3713" s="59">
        <v>187</v>
      </c>
      <c r="H3713" s="71" t="str">
        <f t="shared" si="81"/>
        <v xml:space="preserve"> </v>
      </c>
      <c r="I3713" s="11">
        <v>81.818181818181998</v>
      </c>
      <c r="J3713" s="3">
        <v>14.973262032086</v>
      </c>
      <c r="K3713" s="3">
        <v>1.6042780748659999</v>
      </c>
      <c r="L3713" s="8">
        <v>1.6042780748659999</v>
      </c>
    </row>
    <row r="3714" spans="3:12" ht="24" x14ac:dyDescent="0.2">
      <c r="C3714" s="92"/>
      <c r="D3714" s="87"/>
      <c r="E3714" s="1" t="s">
        <v>128</v>
      </c>
      <c r="F3714" s="2"/>
      <c r="G3714" s="59">
        <v>1599</v>
      </c>
      <c r="H3714" s="71" t="str">
        <f t="shared" si="81"/>
        <v xml:space="preserve"> </v>
      </c>
      <c r="I3714" s="11">
        <v>80.800500312694993</v>
      </c>
      <c r="J3714" s="3">
        <v>13.570981863665001</v>
      </c>
      <c r="K3714" s="3">
        <v>4.5653533458410003</v>
      </c>
      <c r="L3714" s="8">
        <v>1.0631644777989999</v>
      </c>
    </row>
    <row r="3715" spans="3:12" ht="24" x14ac:dyDescent="0.2">
      <c r="C3715" s="92"/>
      <c r="D3715" s="87"/>
      <c r="E3715" s="1" t="s">
        <v>129</v>
      </c>
      <c r="F3715" s="2"/>
      <c r="G3715" s="59">
        <v>1199</v>
      </c>
      <c r="H3715" s="71" t="str">
        <f t="shared" si="81"/>
        <v xml:space="preserve"> </v>
      </c>
      <c r="I3715" s="11">
        <v>81.234361968306999</v>
      </c>
      <c r="J3715" s="3">
        <v>13.010842368641001</v>
      </c>
      <c r="K3715" s="3">
        <v>4.1701417848210003</v>
      </c>
      <c r="L3715" s="8">
        <v>1.5846538782320001</v>
      </c>
    </row>
    <row r="3716" spans="3:12" ht="24" x14ac:dyDescent="0.2">
      <c r="C3716" s="92"/>
      <c r="D3716" s="87"/>
      <c r="E3716" s="1" t="s">
        <v>130</v>
      </c>
      <c r="F3716" s="2"/>
      <c r="G3716" s="59">
        <v>950</v>
      </c>
      <c r="H3716" s="71" t="str">
        <f t="shared" si="81"/>
        <v xml:space="preserve"> </v>
      </c>
      <c r="I3716" s="11">
        <v>80.736842105262994</v>
      </c>
      <c r="J3716" s="3">
        <v>12.315789473683999</v>
      </c>
      <c r="K3716" s="3">
        <v>6.3157894736840001</v>
      </c>
      <c r="L3716" s="8">
        <v>0.63157894736800002</v>
      </c>
    </row>
    <row r="3717" spans="3:12" x14ac:dyDescent="0.2">
      <c r="C3717" s="92"/>
      <c r="D3717" s="87"/>
      <c r="E3717" s="1" t="s">
        <v>131</v>
      </c>
      <c r="F3717" s="2"/>
      <c r="G3717" s="59">
        <v>424</v>
      </c>
      <c r="H3717" s="71" t="str">
        <f t="shared" si="81"/>
        <v xml:space="preserve"> </v>
      </c>
      <c r="I3717" s="11">
        <v>77.358490566038</v>
      </c>
      <c r="J3717" s="3">
        <v>15.566037735848999</v>
      </c>
      <c r="K3717" s="3">
        <v>6.3679245283019998</v>
      </c>
      <c r="L3717" s="8">
        <v>0.70754716981099997</v>
      </c>
    </row>
    <row r="3718" spans="3:12" ht="24" x14ac:dyDescent="0.2">
      <c r="C3718" s="92"/>
      <c r="D3718" s="87"/>
      <c r="E3718" s="1" t="s">
        <v>132</v>
      </c>
      <c r="F3718" s="2"/>
      <c r="G3718" s="59">
        <v>213</v>
      </c>
      <c r="H3718" s="71" t="str">
        <f t="shared" si="81"/>
        <v xml:space="preserve"> </v>
      </c>
      <c r="I3718" s="11">
        <v>76.056338028168994</v>
      </c>
      <c r="J3718" s="3">
        <v>14.084507042254</v>
      </c>
      <c r="K3718" s="3">
        <v>8.9201877934270009</v>
      </c>
      <c r="L3718" s="8">
        <v>0.93896713615000005</v>
      </c>
    </row>
    <row r="3719" spans="3:12" ht="24" x14ac:dyDescent="0.2">
      <c r="C3719" s="92"/>
      <c r="D3719" s="87"/>
      <c r="E3719" s="1" t="s">
        <v>133</v>
      </c>
      <c r="F3719" s="2"/>
      <c r="G3719" s="59">
        <v>214</v>
      </c>
      <c r="H3719" s="71" t="str">
        <f t="shared" si="81"/>
        <v xml:space="preserve"> </v>
      </c>
      <c r="I3719" s="11">
        <v>66.355140186916003</v>
      </c>
      <c r="J3719" s="3">
        <v>19.626168224299001</v>
      </c>
      <c r="K3719" s="3">
        <v>12.149532710280001</v>
      </c>
      <c r="L3719" s="8">
        <v>1.869158878505</v>
      </c>
    </row>
    <row r="3720" spans="3:12" ht="24" x14ac:dyDescent="0.2">
      <c r="C3720" s="92"/>
      <c r="D3720" s="87"/>
      <c r="E3720" s="1" t="s">
        <v>134</v>
      </c>
      <c r="F3720" s="2"/>
      <c r="G3720" s="59">
        <v>15</v>
      </c>
      <c r="H3720" s="71" t="str">
        <f t="shared" si="81"/>
        <v>*</v>
      </c>
      <c r="I3720" s="11">
        <v>40</v>
      </c>
      <c r="J3720" s="7">
        <v>0</v>
      </c>
      <c r="K3720" s="3">
        <v>53.333333333333002</v>
      </c>
      <c r="L3720" s="8">
        <v>6.666666666667</v>
      </c>
    </row>
    <row r="3721" spans="3:12" ht="24" x14ac:dyDescent="0.2">
      <c r="C3721" s="92"/>
      <c r="D3721" s="87"/>
      <c r="E3721" s="1" t="s">
        <v>135</v>
      </c>
      <c r="F3721" s="2"/>
      <c r="G3721" s="59">
        <v>587</v>
      </c>
      <c r="H3721" s="71" t="str">
        <f t="shared" si="81"/>
        <v xml:space="preserve"> </v>
      </c>
      <c r="I3721" s="11">
        <v>85.349233390118997</v>
      </c>
      <c r="J3721" s="3">
        <v>11.073253833049</v>
      </c>
      <c r="K3721" s="3">
        <v>2.8960817717210001</v>
      </c>
      <c r="L3721" s="8">
        <v>0.68143100511099997</v>
      </c>
    </row>
    <row r="3722" spans="3:12" x14ac:dyDescent="0.2">
      <c r="C3722" s="92"/>
      <c r="D3722" s="87"/>
      <c r="E3722" s="1" t="s">
        <v>136</v>
      </c>
      <c r="F3722" s="2"/>
      <c r="G3722" s="59">
        <v>63</v>
      </c>
      <c r="H3722" s="71" t="str">
        <f t="shared" si="81"/>
        <v xml:space="preserve"> </v>
      </c>
      <c r="I3722" s="11">
        <v>88.888888888888999</v>
      </c>
      <c r="J3722" s="3">
        <v>3.1746031746029999</v>
      </c>
      <c r="K3722" s="3">
        <v>6.3492063492059998</v>
      </c>
      <c r="L3722" s="8">
        <v>1.587301587302</v>
      </c>
    </row>
    <row r="3723" spans="3:12" x14ac:dyDescent="0.2">
      <c r="C3723" s="92"/>
      <c r="D3723" s="87"/>
      <c r="E3723" s="1" t="s">
        <v>137</v>
      </c>
      <c r="F3723" s="2"/>
      <c r="G3723" s="59">
        <v>290</v>
      </c>
      <c r="H3723" s="71" t="str">
        <f t="shared" si="81"/>
        <v xml:space="preserve"> </v>
      </c>
      <c r="I3723" s="11">
        <v>61.034482758621003</v>
      </c>
      <c r="J3723" s="3">
        <v>16.551724137931</v>
      </c>
      <c r="K3723" s="3">
        <v>20.689655172414</v>
      </c>
      <c r="L3723" s="8">
        <v>1.7241379310339999</v>
      </c>
    </row>
    <row r="3724" spans="3:12" x14ac:dyDescent="0.2">
      <c r="C3724" s="92"/>
      <c r="D3724" s="87"/>
      <c r="E3724" s="1" t="s">
        <v>22</v>
      </c>
      <c r="F3724" s="2"/>
      <c r="G3724" s="59">
        <v>42</v>
      </c>
      <c r="H3724" s="71" t="str">
        <f t="shared" si="81"/>
        <v>*</v>
      </c>
      <c r="I3724" s="11">
        <v>54.761904761905001</v>
      </c>
      <c r="J3724" s="3">
        <v>21.428571428571001</v>
      </c>
      <c r="K3724" s="3">
        <v>11.904761904761999</v>
      </c>
      <c r="L3724" s="8">
        <v>11.904761904761999</v>
      </c>
    </row>
    <row r="3725" spans="3:12" ht="24" x14ac:dyDescent="0.2">
      <c r="C3725" s="92"/>
      <c r="D3725" s="87"/>
      <c r="E3725" s="1" t="s">
        <v>138</v>
      </c>
      <c r="F3725" s="2"/>
      <c r="G3725" s="59">
        <v>246</v>
      </c>
      <c r="H3725" s="71" t="str">
        <f t="shared" si="81"/>
        <v xml:space="preserve"> </v>
      </c>
      <c r="I3725" s="11">
        <v>78.455284552845995</v>
      </c>
      <c r="J3725" s="3">
        <v>16.260162601626</v>
      </c>
      <c r="K3725" s="3">
        <v>3.2520325203249998</v>
      </c>
      <c r="L3725" s="8">
        <v>2.032520325203</v>
      </c>
    </row>
    <row r="3726" spans="3:12" ht="24" x14ac:dyDescent="0.2">
      <c r="C3726" s="92"/>
      <c r="D3726" s="87"/>
      <c r="E3726" s="1" t="s">
        <v>139</v>
      </c>
      <c r="F3726" s="2"/>
      <c r="G3726" s="59">
        <v>248</v>
      </c>
      <c r="H3726" s="71" t="str">
        <f t="shared" ref="H3726:H3728" si="82">IF(G3726&lt;49,"*"," ")</f>
        <v xml:space="preserve"> </v>
      </c>
      <c r="I3726" s="11">
        <v>81.048387096773993</v>
      </c>
      <c r="J3726" s="3">
        <v>13.709677419355</v>
      </c>
      <c r="K3726" s="3">
        <v>3.6290322580650001</v>
      </c>
      <c r="L3726" s="8">
        <v>1.6129032258060001</v>
      </c>
    </row>
    <row r="3727" spans="3:12" ht="24" x14ac:dyDescent="0.2">
      <c r="C3727" s="92"/>
      <c r="D3727" s="87"/>
      <c r="E3727" s="1" t="s">
        <v>140</v>
      </c>
      <c r="F3727" s="2"/>
      <c r="G3727" s="59">
        <v>1582</v>
      </c>
      <c r="H3727" s="71" t="str">
        <f t="shared" si="82"/>
        <v xml:space="preserve"> </v>
      </c>
      <c r="I3727" s="11">
        <v>79.772439949431003</v>
      </c>
      <c r="J3727" s="3">
        <v>13.400758533502</v>
      </c>
      <c r="K3727" s="3">
        <v>5.5625790139060003</v>
      </c>
      <c r="L3727" s="8">
        <v>1.2642225031609999</v>
      </c>
    </row>
    <row r="3728" spans="3:12" ht="24" x14ac:dyDescent="0.2">
      <c r="C3728" s="93"/>
      <c r="D3728" s="88"/>
      <c r="E3728" s="27" t="s">
        <v>141</v>
      </c>
      <c r="F3728" s="30"/>
      <c r="G3728" s="60">
        <v>414</v>
      </c>
      <c r="H3728" s="72" t="str">
        <f t="shared" si="82"/>
        <v xml:space="preserve"> </v>
      </c>
      <c r="I3728" s="35">
        <v>71.014492753623003</v>
      </c>
      <c r="J3728" s="16">
        <v>15.458937198068</v>
      </c>
      <c r="K3728" s="16">
        <v>12.318840579710001</v>
      </c>
      <c r="L3728" s="36">
        <v>1.2077294685990001</v>
      </c>
    </row>
    <row r="3729" spans="2:12" x14ac:dyDescent="0.2">
      <c r="G3729" s="61"/>
      <c r="H3729" s="73"/>
    </row>
    <row r="3730" spans="2:12" x14ac:dyDescent="0.2">
      <c r="B3730" s="22" t="str">
        <f xml:space="preserve"> HYPERLINK("#'目次'!B34", "[28]")</f>
        <v>[28]</v>
      </c>
      <c r="C3730" s="17" t="s">
        <v>327</v>
      </c>
      <c r="G3730" s="61"/>
      <c r="H3730" s="73"/>
    </row>
    <row r="3731" spans="2:12" x14ac:dyDescent="0.2">
      <c r="G3731" s="61"/>
      <c r="H3731" s="73"/>
    </row>
    <row r="3732" spans="2:12" x14ac:dyDescent="0.2">
      <c r="G3732" s="61"/>
      <c r="H3732" s="73"/>
    </row>
    <row r="3733" spans="2:12" x14ac:dyDescent="0.2">
      <c r="C3733" s="17" t="s">
        <v>12</v>
      </c>
      <c r="G3733" s="61"/>
      <c r="H3733" s="73"/>
    </row>
    <row r="3734" spans="2:12" ht="24" x14ac:dyDescent="0.2">
      <c r="C3734" s="82"/>
      <c r="D3734" s="83"/>
      <c r="E3734" s="83"/>
      <c r="F3734" s="83"/>
      <c r="G3734" s="55" t="s">
        <v>13</v>
      </c>
      <c r="H3734" s="68"/>
      <c r="I3734" s="20" t="s">
        <v>304</v>
      </c>
      <c r="J3734" s="10" t="s">
        <v>305</v>
      </c>
      <c r="K3734" s="10" t="s">
        <v>306</v>
      </c>
      <c r="L3734" s="23" t="s">
        <v>22</v>
      </c>
    </row>
    <row r="3735" spans="2:12" x14ac:dyDescent="0.2">
      <c r="C3735" s="84"/>
      <c r="D3735" s="85"/>
      <c r="E3735" s="85"/>
      <c r="F3735" s="85"/>
      <c r="G3735" s="56"/>
      <c r="H3735" s="69"/>
      <c r="I3735" s="24"/>
      <c r="J3735" s="9"/>
      <c r="K3735" s="9"/>
      <c r="L3735" s="21"/>
    </row>
    <row r="3736" spans="2:12" x14ac:dyDescent="0.2">
      <c r="C3736" s="28"/>
      <c r="D3736" s="29"/>
      <c r="E3736" s="32" t="s">
        <v>13</v>
      </c>
      <c r="F3736" s="31"/>
      <c r="G3736" s="57">
        <v>2435</v>
      </c>
      <c r="H3736" s="66" t="str">
        <f t="shared" ref="H3736:H3799" si="83">IF(G3736&lt;49,"*"," ")</f>
        <v xml:space="preserve"> </v>
      </c>
      <c r="I3736" s="15">
        <v>78.891170431210995</v>
      </c>
      <c r="J3736" s="15">
        <v>11.581108829569001</v>
      </c>
      <c r="K3736" s="15">
        <v>8.5420944558520002</v>
      </c>
      <c r="L3736" s="34">
        <v>0.98562628336799996</v>
      </c>
    </row>
    <row r="3737" spans="2:12" x14ac:dyDescent="0.2">
      <c r="C3737" s="89" t="s">
        <v>16</v>
      </c>
      <c r="D3737" s="86" t="s">
        <v>17</v>
      </c>
      <c r="E3737" s="6" t="s">
        <v>18</v>
      </c>
      <c r="F3737" s="5"/>
      <c r="G3737" s="58">
        <v>344</v>
      </c>
      <c r="H3737" s="70" t="str">
        <f t="shared" si="83"/>
        <v xml:space="preserve"> </v>
      </c>
      <c r="I3737" s="12">
        <v>85.174418604650995</v>
      </c>
      <c r="J3737" s="4">
        <v>9.8837209302330002</v>
      </c>
      <c r="K3737" s="4">
        <v>4.0697674418599998</v>
      </c>
      <c r="L3737" s="13">
        <v>0.87209302325600002</v>
      </c>
    </row>
    <row r="3738" spans="2:12" x14ac:dyDescent="0.2">
      <c r="C3738" s="90"/>
      <c r="D3738" s="87"/>
      <c r="E3738" s="1" t="s">
        <v>19</v>
      </c>
      <c r="F3738" s="2"/>
      <c r="G3738" s="59">
        <v>1502</v>
      </c>
      <c r="H3738" s="71" t="str">
        <f t="shared" si="83"/>
        <v xml:space="preserve"> </v>
      </c>
      <c r="I3738" s="11">
        <v>79.627163781625001</v>
      </c>
      <c r="J3738" s="3">
        <v>11.85086551265</v>
      </c>
      <c r="K3738" s="3">
        <v>7.5898801597869996</v>
      </c>
      <c r="L3738" s="8">
        <v>0.93209054593899998</v>
      </c>
    </row>
    <row r="3739" spans="2:12" x14ac:dyDescent="0.2">
      <c r="C3739" s="90"/>
      <c r="D3739" s="87"/>
      <c r="E3739" s="1" t="s">
        <v>20</v>
      </c>
      <c r="F3739" s="2"/>
      <c r="G3739" s="59">
        <v>465</v>
      </c>
      <c r="H3739" s="71" t="str">
        <f t="shared" si="83"/>
        <v xml:space="preserve"> </v>
      </c>
      <c r="I3739" s="11">
        <v>75.268817204301001</v>
      </c>
      <c r="J3739" s="3">
        <v>12.258064516129</v>
      </c>
      <c r="K3739" s="3">
        <v>11.612903225806001</v>
      </c>
      <c r="L3739" s="8">
        <v>0.860215053763</v>
      </c>
    </row>
    <row r="3740" spans="2:12" x14ac:dyDescent="0.2">
      <c r="C3740" s="90"/>
      <c r="D3740" s="87"/>
      <c r="E3740" s="1" t="s">
        <v>21</v>
      </c>
      <c r="F3740" s="2"/>
      <c r="G3740" s="59">
        <v>107</v>
      </c>
      <c r="H3740" s="71" t="str">
        <f t="shared" si="83"/>
        <v xml:space="preserve"> </v>
      </c>
      <c r="I3740" s="11">
        <v>68.224299065420993</v>
      </c>
      <c r="J3740" s="3">
        <v>9.3457943925230005</v>
      </c>
      <c r="K3740" s="3">
        <v>20.560747663550998</v>
      </c>
      <c r="L3740" s="8">
        <v>1.869158878505</v>
      </c>
    </row>
    <row r="3741" spans="2:12" x14ac:dyDescent="0.2">
      <c r="C3741" s="90"/>
      <c r="D3741" s="87"/>
      <c r="E3741" s="1" t="s">
        <v>22</v>
      </c>
      <c r="F3741" s="2"/>
      <c r="G3741" s="59">
        <v>17</v>
      </c>
      <c r="H3741" s="71" t="str">
        <f t="shared" si="83"/>
        <v>*</v>
      </c>
      <c r="I3741" s="11">
        <v>52.941176470587997</v>
      </c>
      <c r="J3741" s="3">
        <v>17.647058823529001</v>
      </c>
      <c r="K3741" s="3">
        <v>23.529411764706001</v>
      </c>
      <c r="L3741" s="8">
        <v>5.8823529411760003</v>
      </c>
    </row>
    <row r="3742" spans="2:12" x14ac:dyDescent="0.2">
      <c r="C3742" s="91" t="s">
        <v>23</v>
      </c>
      <c r="D3742" s="86" t="s">
        <v>17</v>
      </c>
      <c r="E3742" s="6" t="s">
        <v>24</v>
      </c>
      <c r="F3742" s="5"/>
      <c r="G3742" s="58">
        <v>383</v>
      </c>
      <c r="H3742" s="70" t="str">
        <f t="shared" si="83"/>
        <v xml:space="preserve"> </v>
      </c>
      <c r="I3742" s="12">
        <v>88.511749347258004</v>
      </c>
      <c r="J3742" s="4">
        <v>5.7441253263709999</v>
      </c>
      <c r="K3742" s="4">
        <v>4.6997389033939996</v>
      </c>
      <c r="L3742" s="13">
        <v>1.0443864229769999</v>
      </c>
    </row>
    <row r="3743" spans="2:12" x14ac:dyDescent="0.2">
      <c r="C3743" s="90"/>
      <c r="D3743" s="87"/>
      <c r="E3743" s="1" t="s">
        <v>25</v>
      </c>
      <c r="F3743" s="2"/>
      <c r="G3743" s="59">
        <v>333</v>
      </c>
      <c r="H3743" s="71" t="str">
        <f t="shared" si="83"/>
        <v xml:space="preserve"> </v>
      </c>
      <c r="I3743" s="11">
        <v>85.885885885885997</v>
      </c>
      <c r="J3743" s="3">
        <v>11.411411411411001</v>
      </c>
      <c r="K3743" s="3">
        <v>1.8018018018019999</v>
      </c>
      <c r="L3743" s="8">
        <v>0.90090090090099995</v>
      </c>
    </row>
    <row r="3744" spans="2:12" ht="24" x14ac:dyDescent="0.2">
      <c r="C3744" s="90"/>
      <c r="D3744" s="87"/>
      <c r="E3744" s="1" t="s">
        <v>26</v>
      </c>
      <c r="F3744" s="2"/>
      <c r="G3744" s="59">
        <v>464</v>
      </c>
      <c r="H3744" s="71" t="str">
        <f t="shared" si="83"/>
        <v xml:space="preserve"> </v>
      </c>
      <c r="I3744" s="11">
        <v>87.284482758620996</v>
      </c>
      <c r="J3744" s="3">
        <v>7.9741379310339999</v>
      </c>
      <c r="K3744" s="3">
        <v>3.2327586206899999</v>
      </c>
      <c r="L3744" s="8">
        <v>1.5086206896550001</v>
      </c>
    </row>
    <row r="3745" spans="3:12" ht="24" x14ac:dyDescent="0.2">
      <c r="C3745" s="90"/>
      <c r="D3745" s="87"/>
      <c r="E3745" s="1" t="s">
        <v>27</v>
      </c>
      <c r="F3745" s="2"/>
      <c r="G3745" s="59">
        <v>163</v>
      </c>
      <c r="H3745" s="71" t="str">
        <f t="shared" si="83"/>
        <v xml:space="preserve"> </v>
      </c>
      <c r="I3745" s="11">
        <v>81.595092024539994</v>
      </c>
      <c r="J3745" s="3">
        <v>12.269938650306999</v>
      </c>
      <c r="K3745" s="3">
        <v>6.1349693251530004</v>
      </c>
      <c r="L3745" s="14">
        <v>0</v>
      </c>
    </row>
    <row r="3746" spans="3:12" x14ac:dyDescent="0.2">
      <c r="C3746" s="90"/>
      <c r="D3746" s="87"/>
      <c r="E3746" s="1" t="s">
        <v>28</v>
      </c>
      <c r="F3746" s="2"/>
      <c r="G3746" s="59">
        <v>161</v>
      </c>
      <c r="H3746" s="71" t="str">
        <f t="shared" si="83"/>
        <v xml:space="preserve"> </v>
      </c>
      <c r="I3746" s="11">
        <v>81.366459627328993</v>
      </c>
      <c r="J3746" s="3">
        <v>10.55900621118</v>
      </c>
      <c r="K3746" s="3">
        <v>7.4534161490680004</v>
      </c>
      <c r="L3746" s="8">
        <v>0.62111801242200004</v>
      </c>
    </row>
    <row r="3747" spans="3:12" x14ac:dyDescent="0.2">
      <c r="C3747" s="90"/>
      <c r="D3747" s="87"/>
      <c r="E3747" s="1" t="s">
        <v>29</v>
      </c>
      <c r="F3747" s="2"/>
      <c r="G3747" s="59">
        <v>1174</v>
      </c>
      <c r="H3747" s="71" t="str">
        <f t="shared" si="83"/>
        <v xml:space="preserve"> </v>
      </c>
      <c r="I3747" s="11">
        <v>83.901192504259001</v>
      </c>
      <c r="J3747" s="3">
        <v>10.221465076661</v>
      </c>
      <c r="K3747" s="3">
        <v>4.8551959114140004</v>
      </c>
      <c r="L3747" s="8">
        <v>1.0221465076659999</v>
      </c>
    </row>
    <row r="3748" spans="3:12" x14ac:dyDescent="0.2">
      <c r="C3748" s="90"/>
      <c r="D3748" s="87"/>
      <c r="E3748" s="1" t="s">
        <v>30</v>
      </c>
      <c r="F3748" s="2"/>
      <c r="G3748" s="59">
        <v>1349</v>
      </c>
      <c r="H3748" s="71" t="str">
        <f t="shared" si="83"/>
        <v xml:space="preserve"> </v>
      </c>
      <c r="I3748" s="11">
        <v>84.358784284655002</v>
      </c>
      <c r="J3748" s="3">
        <v>10.452186805041</v>
      </c>
      <c r="K3748" s="3">
        <v>4.595997034841</v>
      </c>
      <c r="L3748" s="8">
        <v>0.59303187546299996</v>
      </c>
    </row>
    <row r="3749" spans="3:12" x14ac:dyDescent="0.2">
      <c r="C3749" s="90"/>
      <c r="D3749" s="87"/>
      <c r="E3749" s="1" t="s">
        <v>31</v>
      </c>
      <c r="F3749" s="2"/>
      <c r="G3749" s="59">
        <v>2034</v>
      </c>
      <c r="H3749" s="71" t="str">
        <f t="shared" si="83"/>
        <v xml:space="preserve"> </v>
      </c>
      <c r="I3749" s="11">
        <v>80.334316617501997</v>
      </c>
      <c r="J3749" s="3">
        <v>11.897738446410999</v>
      </c>
      <c r="K3749" s="3">
        <v>7.1779744346119996</v>
      </c>
      <c r="L3749" s="8">
        <v>0.58997050147499996</v>
      </c>
    </row>
    <row r="3750" spans="3:12" x14ac:dyDescent="0.2">
      <c r="C3750" s="90"/>
      <c r="D3750" s="87"/>
      <c r="E3750" s="1" t="s">
        <v>32</v>
      </c>
      <c r="F3750" s="2"/>
      <c r="G3750" s="59">
        <v>68</v>
      </c>
      <c r="H3750" s="71" t="str">
        <f t="shared" si="83"/>
        <v xml:space="preserve"> </v>
      </c>
      <c r="I3750" s="11">
        <v>55.882352941176002</v>
      </c>
      <c r="J3750" s="3">
        <v>2.9411764705880001</v>
      </c>
      <c r="K3750" s="3">
        <v>39.705882352941003</v>
      </c>
      <c r="L3750" s="8">
        <v>1.4705882352940001</v>
      </c>
    </row>
    <row r="3751" spans="3:12" x14ac:dyDescent="0.2">
      <c r="C3751" s="90"/>
      <c r="D3751" s="87"/>
      <c r="E3751" s="1" t="s">
        <v>22</v>
      </c>
      <c r="F3751" s="2"/>
      <c r="G3751" s="59">
        <v>17</v>
      </c>
      <c r="H3751" s="71" t="str">
        <f t="shared" si="83"/>
        <v>*</v>
      </c>
      <c r="I3751" s="11">
        <v>35.294117647058997</v>
      </c>
      <c r="J3751" s="3">
        <v>17.647058823529001</v>
      </c>
      <c r="K3751" s="3">
        <v>47.058823529412003</v>
      </c>
      <c r="L3751" s="14">
        <v>0</v>
      </c>
    </row>
    <row r="3752" spans="3:12" x14ac:dyDescent="0.2">
      <c r="C3752" s="91" t="s">
        <v>33</v>
      </c>
      <c r="D3752" s="86" t="s">
        <v>17</v>
      </c>
      <c r="E3752" s="6" t="s">
        <v>34</v>
      </c>
      <c r="F3752" s="5"/>
      <c r="G3752" s="58">
        <v>120</v>
      </c>
      <c r="H3752" s="70" t="str">
        <f t="shared" si="83"/>
        <v xml:space="preserve"> </v>
      </c>
      <c r="I3752" s="12">
        <v>83.333333333333002</v>
      </c>
      <c r="J3752" s="4">
        <v>12.5</v>
      </c>
      <c r="K3752" s="4">
        <v>4.166666666667</v>
      </c>
      <c r="L3752" s="33">
        <v>0</v>
      </c>
    </row>
    <row r="3753" spans="3:12" x14ac:dyDescent="0.2">
      <c r="C3753" s="90"/>
      <c r="D3753" s="87"/>
      <c r="E3753" s="1" t="s">
        <v>35</v>
      </c>
      <c r="F3753" s="2"/>
      <c r="G3753" s="59">
        <v>932</v>
      </c>
      <c r="H3753" s="71" t="str">
        <f t="shared" si="83"/>
        <v xml:space="preserve"> </v>
      </c>
      <c r="I3753" s="11">
        <v>83.690987124464002</v>
      </c>
      <c r="J3753" s="3">
        <v>10.729613733906</v>
      </c>
      <c r="K3753" s="3">
        <v>4.1845493562230001</v>
      </c>
      <c r="L3753" s="8">
        <v>1.394849785408</v>
      </c>
    </row>
    <row r="3754" spans="3:12" x14ac:dyDescent="0.2">
      <c r="C3754" s="90"/>
      <c r="D3754" s="87"/>
      <c r="E3754" s="1" t="s">
        <v>36</v>
      </c>
      <c r="F3754" s="2"/>
      <c r="G3754" s="59">
        <v>854</v>
      </c>
      <c r="H3754" s="71" t="str">
        <f t="shared" si="83"/>
        <v xml:space="preserve"> </v>
      </c>
      <c r="I3754" s="11">
        <v>80.444964871194003</v>
      </c>
      <c r="J3754" s="3">
        <v>11.35831381733</v>
      </c>
      <c r="K3754" s="3">
        <v>7.6112412177989999</v>
      </c>
      <c r="L3754" s="8">
        <v>0.58548009367700005</v>
      </c>
    </row>
    <row r="3755" spans="3:12" ht="24" x14ac:dyDescent="0.2">
      <c r="C3755" s="90"/>
      <c r="D3755" s="87"/>
      <c r="E3755" s="1" t="s">
        <v>37</v>
      </c>
      <c r="F3755" s="2"/>
      <c r="G3755" s="59">
        <v>356</v>
      </c>
      <c r="H3755" s="71" t="str">
        <f t="shared" si="83"/>
        <v xml:space="preserve"> </v>
      </c>
      <c r="I3755" s="11">
        <v>70.505617977528004</v>
      </c>
      <c r="J3755" s="3">
        <v>14.044943820225001</v>
      </c>
      <c r="K3755" s="3">
        <v>14.887640449438001</v>
      </c>
      <c r="L3755" s="8">
        <v>0.56179775280900002</v>
      </c>
    </row>
    <row r="3756" spans="3:12" x14ac:dyDescent="0.2">
      <c r="C3756" s="90"/>
      <c r="D3756" s="87"/>
      <c r="E3756" s="1" t="s">
        <v>38</v>
      </c>
      <c r="F3756" s="2"/>
      <c r="G3756" s="59">
        <v>157</v>
      </c>
      <c r="H3756" s="71" t="str">
        <f t="shared" si="83"/>
        <v xml:space="preserve"> </v>
      </c>
      <c r="I3756" s="11">
        <v>60.509554140127001</v>
      </c>
      <c r="J3756" s="3">
        <v>10.828025477707</v>
      </c>
      <c r="K3756" s="3">
        <v>26.751592356688001</v>
      </c>
      <c r="L3756" s="8">
        <v>1.9108280254779999</v>
      </c>
    </row>
    <row r="3757" spans="3:12" x14ac:dyDescent="0.2">
      <c r="C3757" s="90"/>
      <c r="D3757" s="87"/>
      <c r="E3757" s="1" t="s">
        <v>22</v>
      </c>
      <c r="F3757" s="2"/>
      <c r="G3757" s="59">
        <v>16</v>
      </c>
      <c r="H3757" s="71" t="str">
        <f t="shared" si="83"/>
        <v>*</v>
      </c>
      <c r="I3757" s="11">
        <v>50</v>
      </c>
      <c r="J3757" s="3">
        <v>18.75</v>
      </c>
      <c r="K3757" s="3">
        <v>25</v>
      </c>
      <c r="L3757" s="8">
        <v>6.25</v>
      </c>
    </row>
    <row r="3758" spans="3:12" x14ac:dyDescent="0.2">
      <c r="C3758" s="91" t="s">
        <v>39</v>
      </c>
      <c r="D3758" s="86" t="s">
        <v>17</v>
      </c>
      <c r="E3758" s="6" t="s">
        <v>40</v>
      </c>
      <c r="F3758" s="5"/>
      <c r="G3758" s="58">
        <v>350</v>
      </c>
      <c r="H3758" s="70" t="str">
        <f t="shared" si="83"/>
        <v xml:space="preserve"> </v>
      </c>
      <c r="I3758" s="12">
        <v>87.142857142856997</v>
      </c>
      <c r="J3758" s="4">
        <v>9.7142857142859995</v>
      </c>
      <c r="K3758" s="4">
        <v>2</v>
      </c>
      <c r="L3758" s="13">
        <v>1.142857142857</v>
      </c>
    </row>
    <row r="3759" spans="3:12" ht="24" x14ac:dyDescent="0.2">
      <c r="C3759" s="90"/>
      <c r="D3759" s="87"/>
      <c r="E3759" s="1" t="s">
        <v>41</v>
      </c>
      <c r="F3759" s="2"/>
      <c r="G3759" s="59">
        <v>1147</v>
      </c>
      <c r="H3759" s="71" t="str">
        <f t="shared" si="83"/>
        <v xml:space="preserve"> </v>
      </c>
      <c r="I3759" s="11">
        <v>82.824760244114998</v>
      </c>
      <c r="J3759" s="3">
        <v>11.76983435048</v>
      </c>
      <c r="K3759" s="3">
        <v>4.2720139494330001</v>
      </c>
      <c r="L3759" s="8">
        <v>1.133391455972</v>
      </c>
    </row>
    <row r="3760" spans="3:12" x14ac:dyDescent="0.2">
      <c r="C3760" s="90"/>
      <c r="D3760" s="87"/>
      <c r="E3760" s="1" t="s">
        <v>42</v>
      </c>
      <c r="F3760" s="2"/>
      <c r="G3760" s="59">
        <v>816</v>
      </c>
      <c r="H3760" s="71" t="str">
        <f t="shared" si="83"/>
        <v xml:space="preserve"> </v>
      </c>
      <c r="I3760" s="11">
        <v>71.813725490196006</v>
      </c>
      <c r="J3760" s="3">
        <v>12.622549019608</v>
      </c>
      <c r="K3760" s="3">
        <v>15.073529411765</v>
      </c>
      <c r="L3760" s="8">
        <v>0.49019607843099999</v>
      </c>
    </row>
    <row r="3761" spans="3:12" x14ac:dyDescent="0.2">
      <c r="C3761" s="90"/>
      <c r="D3761" s="87"/>
      <c r="E3761" s="1" t="s">
        <v>43</v>
      </c>
      <c r="F3761" s="2"/>
      <c r="G3761" s="59">
        <v>78</v>
      </c>
      <c r="H3761" s="71" t="str">
        <f t="shared" si="83"/>
        <v xml:space="preserve"> </v>
      </c>
      <c r="I3761" s="11">
        <v>64.102564102564003</v>
      </c>
      <c r="J3761" s="3">
        <v>5.1282051282049999</v>
      </c>
      <c r="K3761" s="3">
        <v>28.205128205127998</v>
      </c>
      <c r="L3761" s="8">
        <v>2.564102564103</v>
      </c>
    </row>
    <row r="3762" spans="3:12" x14ac:dyDescent="0.2">
      <c r="C3762" s="90"/>
      <c r="D3762" s="87"/>
      <c r="E3762" s="1" t="s">
        <v>22</v>
      </c>
      <c r="F3762" s="2"/>
      <c r="G3762" s="59">
        <v>44</v>
      </c>
      <c r="H3762" s="71" t="str">
        <f t="shared" si="83"/>
        <v>*</v>
      </c>
      <c r="I3762" s="11">
        <v>68.181818181818002</v>
      </c>
      <c r="J3762" s="3">
        <v>13.636363636364001</v>
      </c>
      <c r="K3762" s="3">
        <v>15.909090909091001</v>
      </c>
      <c r="L3762" s="8">
        <v>2.2727272727269998</v>
      </c>
    </row>
    <row r="3763" spans="3:12" x14ac:dyDescent="0.2">
      <c r="C3763" s="91" t="s">
        <v>44</v>
      </c>
      <c r="D3763" s="86" t="s">
        <v>17</v>
      </c>
      <c r="E3763" s="6" t="s">
        <v>45</v>
      </c>
      <c r="F3763" s="5"/>
      <c r="G3763" s="58">
        <v>1358</v>
      </c>
      <c r="H3763" s="70" t="str">
        <f t="shared" si="83"/>
        <v xml:space="preserve"> </v>
      </c>
      <c r="I3763" s="12">
        <v>86.597938144330001</v>
      </c>
      <c r="J3763" s="4">
        <v>9.9410898379969996</v>
      </c>
      <c r="K3763" s="4">
        <v>2.7245949926359998</v>
      </c>
      <c r="L3763" s="13">
        <v>0.73637702503699998</v>
      </c>
    </row>
    <row r="3764" spans="3:12" x14ac:dyDescent="0.2">
      <c r="C3764" s="90"/>
      <c r="D3764" s="87"/>
      <c r="E3764" s="1" t="s">
        <v>46</v>
      </c>
      <c r="F3764" s="2"/>
      <c r="G3764" s="59">
        <v>735</v>
      </c>
      <c r="H3764" s="71" t="str">
        <f t="shared" si="83"/>
        <v xml:space="preserve"> </v>
      </c>
      <c r="I3764" s="11">
        <v>76.870748299319999</v>
      </c>
      <c r="J3764" s="3">
        <v>13.877551020407999</v>
      </c>
      <c r="K3764" s="3">
        <v>7.4829931972789998</v>
      </c>
      <c r="L3764" s="8">
        <v>1.7687074829930001</v>
      </c>
    </row>
    <row r="3765" spans="3:12" x14ac:dyDescent="0.2">
      <c r="C3765" s="90"/>
      <c r="D3765" s="87"/>
      <c r="E3765" s="1" t="s">
        <v>47</v>
      </c>
      <c r="F3765" s="2"/>
      <c r="G3765" s="59">
        <v>177</v>
      </c>
      <c r="H3765" s="71" t="str">
        <f t="shared" si="83"/>
        <v xml:space="preserve"> </v>
      </c>
      <c r="I3765" s="11">
        <v>67.231638418079001</v>
      </c>
      <c r="J3765" s="3">
        <v>15.819209039547999</v>
      </c>
      <c r="K3765" s="3">
        <v>16.949152542373</v>
      </c>
      <c r="L3765" s="14">
        <v>0</v>
      </c>
    </row>
    <row r="3766" spans="3:12" x14ac:dyDescent="0.2">
      <c r="C3766" s="90"/>
      <c r="D3766" s="87"/>
      <c r="E3766" s="1" t="s">
        <v>48</v>
      </c>
      <c r="F3766" s="2"/>
      <c r="G3766" s="59">
        <v>128</v>
      </c>
      <c r="H3766" s="71" t="str">
        <f t="shared" si="83"/>
        <v xml:space="preserve"> </v>
      </c>
      <c r="I3766" s="11">
        <v>28.125</v>
      </c>
      <c r="J3766" s="3">
        <v>7.8125</v>
      </c>
      <c r="K3766" s="3">
        <v>63.28125</v>
      </c>
      <c r="L3766" s="8">
        <v>0.78125</v>
      </c>
    </row>
    <row r="3767" spans="3:12" x14ac:dyDescent="0.2">
      <c r="C3767" s="90"/>
      <c r="D3767" s="87"/>
      <c r="E3767" s="1" t="s">
        <v>22</v>
      </c>
      <c r="F3767" s="2"/>
      <c r="G3767" s="59">
        <v>37</v>
      </c>
      <c r="H3767" s="71" t="str">
        <f t="shared" si="83"/>
        <v>*</v>
      </c>
      <c r="I3767" s="11">
        <v>67.567567567568005</v>
      </c>
      <c r="J3767" s="3">
        <v>18.918918918919001</v>
      </c>
      <c r="K3767" s="3">
        <v>13.513513513514001</v>
      </c>
      <c r="L3767" s="14">
        <v>0</v>
      </c>
    </row>
    <row r="3768" spans="3:12" ht="24" x14ac:dyDescent="0.2">
      <c r="C3768" s="91" t="s">
        <v>49</v>
      </c>
      <c r="D3768" s="86" t="s">
        <v>17</v>
      </c>
      <c r="E3768" s="6" t="s">
        <v>50</v>
      </c>
      <c r="F3768" s="5"/>
      <c r="G3768" s="58">
        <v>141</v>
      </c>
      <c r="H3768" s="70" t="str">
        <f t="shared" si="83"/>
        <v xml:space="preserve"> </v>
      </c>
      <c r="I3768" s="12">
        <v>87.234042553191003</v>
      </c>
      <c r="J3768" s="4">
        <v>8.5106382978719992</v>
      </c>
      <c r="K3768" s="4">
        <v>3.54609929078</v>
      </c>
      <c r="L3768" s="13">
        <v>0.70921985815599997</v>
      </c>
    </row>
    <row r="3769" spans="3:12" ht="36" x14ac:dyDescent="0.2">
      <c r="C3769" s="90"/>
      <c r="D3769" s="87"/>
      <c r="E3769" s="1" t="s">
        <v>51</v>
      </c>
      <c r="F3769" s="2"/>
      <c r="G3769" s="59">
        <v>349</v>
      </c>
      <c r="H3769" s="71" t="str">
        <f t="shared" si="83"/>
        <v xml:space="preserve"> </v>
      </c>
      <c r="I3769" s="11">
        <v>91.117478510029002</v>
      </c>
      <c r="J3769" s="3">
        <v>8.0229226361030008</v>
      </c>
      <c r="K3769" s="3">
        <v>0.57306590257900003</v>
      </c>
      <c r="L3769" s="8">
        <v>0.28653295128900003</v>
      </c>
    </row>
    <row r="3770" spans="3:12" ht="48" x14ac:dyDescent="0.2">
      <c r="C3770" s="90"/>
      <c r="D3770" s="87"/>
      <c r="E3770" s="1" t="s">
        <v>52</v>
      </c>
      <c r="F3770" s="2"/>
      <c r="G3770" s="59">
        <v>1860</v>
      </c>
      <c r="H3770" s="71" t="str">
        <f t="shared" si="83"/>
        <v xml:space="preserve"> </v>
      </c>
      <c r="I3770" s="11">
        <v>85.161290322580996</v>
      </c>
      <c r="J3770" s="3">
        <v>10.698924731183</v>
      </c>
      <c r="K3770" s="3">
        <v>3.4408602150540002</v>
      </c>
      <c r="L3770" s="8">
        <v>0.69892473118300003</v>
      </c>
    </row>
    <row r="3771" spans="3:12" ht="24" x14ac:dyDescent="0.2">
      <c r="C3771" s="90"/>
      <c r="D3771" s="87"/>
      <c r="E3771" s="1" t="s">
        <v>53</v>
      </c>
      <c r="F3771" s="2"/>
      <c r="G3771" s="59">
        <v>719</v>
      </c>
      <c r="H3771" s="71" t="str">
        <f t="shared" si="83"/>
        <v xml:space="preserve"> </v>
      </c>
      <c r="I3771" s="11">
        <v>89.986091794158995</v>
      </c>
      <c r="J3771" s="3">
        <v>8.6230876216969996</v>
      </c>
      <c r="K3771" s="3">
        <v>1.25173852573</v>
      </c>
      <c r="L3771" s="8">
        <v>0.13908205841400001</v>
      </c>
    </row>
    <row r="3772" spans="3:12" ht="48" x14ac:dyDescent="0.2">
      <c r="C3772" s="90"/>
      <c r="D3772" s="87"/>
      <c r="E3772" s="1" t="s">
        <v>54</v>
      </c>
      <c r="F3772" s="2"/>
      <c r="G3772" s="59">
        <v>404</v>
      </c>
      <c r="H3772" s="71" t="str">
        <f t="shared" si="83"/>
        <v xml:space="preserve"> </v>
      </c>
      <c r="I3772" s="11">
        <v>92.326732673267003</v>
      </c>
      <c r="J3772" s="3">
        <v>5.4455445544550001</v>
      </c>
      <c r="K3772" s="3">
        <v>1.732673267327</v>
      </c>
      <c r="L3772" s="8">
        <v>0.49504950495</v>
      </c>
    </row>
    <row r="3773" spans="3:12" ht="36" x14ac:dyDescent="0.2">
      <c r="C3773" s="90"/>
      <c r="D3773" s="87"/>
      <c r="E3773" s="1" t="s">
        <v>55</v>
      </c>
      <c r="F3773" s="2"/>
      <c r="G3773" s="59">
        <v>41</v>
      </c>
      <c r="H3773" s="71" t="str">
        <f t="shared" si="83"/>
        <v>*</v>
      </c>
      <c r="I3773" s="11">
        <v>90.243902439023998</v>
      </c>
      <c r="J3773" s="3">
        <v>4.8780487804880002</v>
      </c>
      <c r="K3773" s="3">
        <v>2.4390243902440001</v>
      </c>
      <c r="L3773" s="8">
        <v>2.4390243902440001</v>
      </c>
    </row>
    <row r="3774" spans="3:12" ht="36" x14ac:dyDescent="0.2">
      <c r="C3774" s="90"/>
      <c r="D3774" s="87"/>
      <c r="E3774" s="1" t="s">
        <v>56</v>
      </c>
      <c r="F3774" s="2"/>
      <c r="G3774" s="59">
        <v>168</v>
      </c>
      <c r="H3774" s="71" t="str">
        <f t="shared" si="83"/>
        <v xml:space="preserve"> </v>
      </c>
      <c r="I3774" s="11">
        <v>94.642857142856997</v>
      </c>
      <c r="J3774" s="3">
        <v>2.9761904761900002</v>
      </c>
      <c r="K3774" s="3">
        <v>1.785714285714</v>
      </c>
      <c r="L3774" s="8">
        <v>0.59523809523799998</v>
      </c>
    </row>
    <row r="3775" spans="3:12" ht="36" x14ac:dyDescent="0.2">
      <c r="C3775" s="90"/>
      <c r="D3775" s="87"/>
      <c r="E3775" s="1" t="s">
        <v>57</v>
      </c>
      <c r="F3775" s="2"/>
      <c r="G3775" s="59">
        <v>146</v>
      </c>
      <c r="H3775" s="71" t="str">
        <f t="shared" si="83"/>
        <v xml:space="preserve"> </v>
      </c>
      <c r="I3775" s="11">
        <v>92.465753424658004</v>
      </c>
      <c r="J3775" s="3">
        <v>5.4794520547949999</v>
      </c>
      <c r="K3775" s="3">
        <v>1.369863013699</v>
      </c>
      <c r="L3775" s="8">
        <v>0.68493150684899995</v>
      </c>
    </row>
    <row r="3776" spans="3:12" x14ac:dyDescent="0.2">
      <c r="C3776" s="90"/>
      <c r="D3776" s="87"/>
      <c r="E3776" s="1" t="s">
        <v>58</v>
      </c>
      <c r="F3776" s="2"/>
      <c r="G3776" s="59">
        <v>364</v>
      </c>
      <c r="H3776" s="71" t="str">
        <f t="shared" si="83"/>
        <v xml:space="preserve"> </v>
      </c>
      <c r="I3776" s="11">
        <v>50.824175824176002</v>
      </c>
      <c r="J3776" s="3">
        <v>14.285714285714</v>
      </c>
      <c r="K3776" s="3">
        <v>32.417582417581997</v>
      </c>
      <c r="L3776" s="8">
        <v>2.4725274725270001</v>
      </c>
    </row>
    <row r="3777" spans="3:12" x14ac:dyDescent="0.2">
      <c r="C3777" s="90"/>
      <c r="D3777" s="87"/>
      <c r="E3777" s="1" t="s">
        <v>22</v>
      </c>
      <c r="F3777" s="2"/>
      <c r="G3777" s="59">
        <v>134</v>
      </c>
      <c r="H3777" s="71" t="str">
        <f t="shared" si="83"/>
        <v xml:space="preserve"> </v>
      </c>
      <c r="I3777" s="11">
        <v>67.164179104477995</v>
      </c>
      <c r="J3777" s="3">
        <v>14.179104477612</v>
      </c>
      <c r="K3777" s="3">
        <v>17.164179104477999</v>
      </c>
      <c r="L3777" s="8">
        <v>1.492537313433</v>
      </c>
    </row>
    <row r="3778" spans="3:12" ht="24" x14ac:dyDescent="0.2">
      <c r="C3778" s="90"/>
      <c r="D3778" s="87"/>
      <c r="E3778" s="1" t="s">
        <v>59</v>
      </c>
      <c r="F3778" s="2"/>
      <c r="G3778" s="59">
        <v>1920</v>
      </c>
      <c r="H3778" s="71" t="str">
        <f t="shared" si="83"/>
        <v xml:space="preserve"> </v>
      </c>
      <c r="I3778" s="11">
        <v>85.104166666666998</v>
      </c>
      <c r="J3778" s="3">
        <v>10.833333333333</v>
      </c>
      <c r="K3778" s="3">
        <v>3.385416666667</v>
      </c>
      <c r="L3778" s="8">
        <v>0.67708333333299997</v>
      </c>
    </row>
    <row r="3779" spans="3:12" ht="24" x14ac:dyDescent="0.2">
      <c r="C3779" s="90"/>
      <c r="D3779" s="87"/>
      <c r="E3779" s="1" t="s">
        <v>60</v>
      </c>
      <c r="F3779" s="2"/>
      <c r="G3779" s="59">
        <v>479</v>
      </c>
      <c r="H3779" s="71" t="str">
        <f t="shared" si="83"/>
        <v xml:space="preserve"> </v>
      </c>
      <c r="I3779" s="11">
        <v>92.484342379957994</v>
      </c>
      <c r="J3779" s="3">
        <v>5.4279749478079999</v>
      </c>
      <c r="K3779" s="3">
        <v>1.6701461377869999</v>
      </c>
      <c r="L3779" s="8">
        <v>0.41753653444700001</v>
      </c>
    </row>
    <row r="3780" spans="3:12" ht="24" x14ac:dyDescent="0.2">
      <c r="C3780" s="91" t="s">
        <v>61</v>
      </c>
      <c r="D3780" s="86" t="s">
        <v>17</v>
      </c>
      <c r="E3780" s="6" t="s">
        <v>62</v>
      </c>
      <c r="F3780" s="5"/>
      <c r="G3780" s="58">
        <v>354</v>
      </c>
      <c r="H3780" s="70" t="str">
        <f t="shared" si="83"/>
        <v xml:space="preserve"> </v>
      </c>
      <c r="I3780" s="12">
        <v>89.548022598870006</v>
      </c>
      <c r="J3780" s="4">
        <v>7.3446327683619996</v>
      </c>
      <c r="K3780" s="4">
        <v>2.542372881356</v>
      </c>
      <c r="L3780" s="13">
        <v>0.56497175141199996</v>
      </c>
    </row>
    <row r="3781" spans="3:12" ht="24" x14ac:dyDescent="0.2">
      <c r="C3781" s="90"/>
      <c r="D3781" s="87"/>
      <c r="E3781" s="1" t="s">
        <v>63</v>
      </c>
      <c r="F3781" s="2"/>
      <c r="G3781" s="59">
        <v>645</v>
      </c>
      <c r="H3781" s="71" t="str">
        <f t="shared" si="83"/>
        <v xml:space="preserve"> </v>
      </c>
      <c r="I3781" s="11">
        <v>87.131782945736006</v>
      </c>
      <c r="J3781" s="3">
        <v>9.3023255813949994</v>
      </c>
      <c r="K3781" s="3">
        <v>2.3255813953489999</v>
      </c>
      <c r="L3781" s="8">
        <v>1.2403100775189999</v>
      </c>
    </row>
    <row r="3782" spans="3:12" ht="36" x14ac:dyDescent="0.2">
      <c r="C3782" s="90"/>
      <c r="D3782" s="87"/>
      <c r="E3782" s="1" t="s">
        <v>64</v>
      </c>
      <c r="F3782" s="2"/>
      <c r="G3782" s="59">
        <v>166</v>
      </c>
      <c r="H3782" s="71" t="str">
        <f t="shared" si="83"/>
        <v xml:space="preserve"> </v>
      </c>
      <c r="I3782" s="11">
        <v>89.759036144578005</v>
      </c>
      <c r="J3782" s="3">
        <v>6.0240963855420002</v>
      </c>
      <c r="K3782" s="3">
        <v>3.0120481927710001</v>
      </c>
      <c r="L3782" s="8">
        <v>1.204819277108</v>
      </c>
    </row>
    <row r="3783" spans="3:12" ht="36" x14ac:dyDescent="0.2">
      <c r="C3783" s="90"/>
      <c r="D3783" s="87"/>
      <c r="E3783" s="1" t="s">
        <v>65</v>
      </c>
      <c r="F3783" s="2"/>
      <c r="G3783" s="59">
        <v>110</v>
      </c>
      <c r="H3783" s="71" t="str">
        <f t="shared" si="83"/>
        <v xml:space="preserve"> </v>
      </c>
      <c r="I3783" s="11">
        <v>87.272727272726996</v>
      </c>
      <c r="J3783" s="3">
        <v>10</v>
      </c>
      <c r="K3783" s="3">
        <v>0.90909090909099999</v>
      </c>
      <c r="L3783" s="8">
        <v>1.818181818182</v>
      </c>
    </row>
    <row r="3784" spans="3:12" ht="36" x14ac:dyDescent="0.2">
      <c r="C3784" s="90"/>
      <c r="D3784" s="87"/>
      <c r="E3784" s="1" t="s">
        <v>66</v>
      </c>
      <c r="F3784" s="2"/>
      <c r="G3784" s="59">
        <v>239</v>
      </c>
      <c r="H3784" s="71" t="str">
        <f t="shared" si="83"/>
        <v xml:space="preserve"> </v>
      </c>
      <c r="I3784" s="11">
        <v>85.355648535564995</v>
      </c>
      <c r="J3784" s="3">
        <v>12.970711297071</v>
      </c>
      <c r="K3784" s="3">
        <v>0.836820083682</v>
      </c>
      <c r="L3784" s="8">
        <v>0.836820083682</v>
      </c>
    </row>
    <row r="3785" spans="3:12" ht="24" x14ac:dyDescent="0.2">
      <c r="C3785" s="90"/>
      <c r="D3785" s="87"/>
      <c r="E3785" s="1" t="s">
        <v>67</v>
      </c>
      <c r="F3785" s="2"/>
      <c r="G3785" s="59">
        <v>143</v>
      </c>
      <c r="H3785" s="71" t="str">
        <f t="shared" si="83"/>
        <v xml:space="preserve"> </v>
      </c>
      <c r="I3785" s="11">
        <v>81.818181818181998</v>
      </c>
      <c r="J3785" s="3">
        <v>13.286713286713001</v>
      </c>
      <c r="K3785" s="3">
        <v>3.4965034965030002</v>
      </c>
      <c r="L3785" s="8">
        <v>1.398601398601</v>
      </c>
    </row>
    <row r="3786" spans="3:12" ht="24" x14ac:dyDescent="0.2">
      <c r="C3786" s="90"/>
      <c r="D3786" s="87"/>
      <c r="E3786" s="1" t="s">
        <v>68</v>
      </c>
      <c r="F3786" s="2"/>
      <c r="G3786" s="59">
        <v>56</v>
      </c>
      <c r="H3786" s="71" t="str">
        <f t="shared" si="83"/>
        <v xml:space="preserve"> </v>
      </c>
      <c r="I3786" s="11">
        <v>83.928571428571004</v>
      </c>
      <c r="J3786" s="3">
        <v>7.1428571428570002</v>
      </c>
      <c r="K3786" s="3">
        <v>7.1428571428570002</v>
      </c>
      <c r="L3786" s="8">
        <v>1.785714285714</v>
      </c>
    </row>
    <row r="3787" spans="3:12" ht="24" x14ac:dyDescent="0.2">
      <c r="C3787" s="90"/>
      <c r="D3787" s="87"/>
      <c r="E3787" s="1" t="s">
        <v>69</v>
      </c>
      <c r="F3787" s="2"/>
      <c r="G3787" s="59">
        <v>51</v>
      </c>
      <c r="H3787" s="71" t="str">
        <f t="shared" si="83"/>
        <v xml:space="preserve"> </v>
      </c>
      <c r="I3787" s="11">
        <v>86.274509803922001</v>
      </c>
      <c r="J3787" s="3">
        <v>9.8039215686270005</v>
      </c>
      <c r="K3787" s="7">
        <v>0</v>
      </c>
      <c r="L3787" s="8">
        <v>3.9215686274510002</v>
      </c>
    </row>
    <row r="3788" spans="3:12" ht="24" x14ac:dyDescent="0.2">
      <c r="C3788" s="90"/>
      <c r="D3788" s="87"/>
      <c r="E3788" s="1" t="s">
        <v>70</v>
      </c>
      <c r="F3788" s="2"/>
      <c r="G3788" s="59">
        <v>312</v>
      </c>
      <c r="H3788" s="71" t="str">
        <f t="shared" si="83"/>
        <v xml:space="preserve"> </v>
      </c>
      <c r="I3788" s="11">
        <v>85.576923076922995</v>
      </c>
      <c r="J3788" s="3">
        <v>10.576923076923</v>
      </c>
      <c r="K3788" s="3">
        <v>2.884615384615</v>
      </c>
      <c r="L3788" s="8">
        <v>0.96153846153800004</v>
      </c>
    </row>
    <row r="3789" spans="3:12" x14ac:dyDescent="0.2">
      <c r="C3789" s="90"/>
      <c r="D3789" s="87"/>
      <c r="E3789" s="1" t="s">
        <v>32</v>
      </c>
      <c r="F3789" s="2"/>
      <c r="G3789" s="59">
        <v>51</v>
      </c>
      <c r="H3789" s="71" t="str">
        <f t="shared" si="83"/>
        <v xml:space="preserve"> </v>
      </c>
      <c r="I3789" s="11">
        <v>68.627450980391998</v>
      </c>
      <c r="J3789" s="3">
        <v>9.8039215686270005</v>
      </c>
      <c r="K3789" s="3">
        <v>19.607843137254999</v>
      </c>
      <c r="L3789" s="8">
        <v>1.9607843137250001</v>
      </c>
    </row>
    <row r="3790" spans="3:12" ht="24" x14ac:dyDescent="0.2">
      <c r="C3790" s="90"/>
      <c r="D3790" s="87"/>
      <c r="E3790" s="1" t="s">
        <v>71</v>
      </c>
      <c r="F3790" s="2"/>
      <c r="G3790" s="59">
        <v>1237</v>
      </c>
      <c r="H3790" s="71" t="str">
        <f t="shared" si="83"/>
        <v xml:space="preserve"> </v>
      </c>
      <c r="I3790" s="11">
        <v>85.044462409054006</v>
      </c>
      <c r="J3790" s="3">
        <v>10.02425222312</v>
      </c>
      <c r="K3790" s="3">
        <v>3.9611964430070001</v>
      </c>
      <c r="L3790" s="8">
        <v>0.97008892481800002</v>
      </c>
    </row>
    <row r="3791" spans="3:12" ht="24" x14ac:dyDescent="0.2">
      <c r="C3791" s="90"/>
      <c r="D3791" s="87"/>
      <c r="E3791" s="1" t="s">
        <v>72</v>
      </c>
      <c r="F3791" s="2"/>
      <c r="G3791" s="59">
        <v>1015</v>
      </c>
      <c r="H3791" s="71" t="str">
        <f t="shared" si="83"/>
        <v xml:space="preserve"> </v>
      </c>
      <c r="I3791" s="11">
        <v>73.004926108373994</v>
      </c>
      <c r="J3791" s="3">
        <v>13.20197044335</v>
      </c>
      <c r="K3791" s="3">
        <v>13.103448275862</v>
      </c>
      <c r="L3791" s="8">
        <v>0.68965517241399998</v>
      </c>
    </row>
    <row r="3792" spans="3:12" x14ac:dyDescent="0.2">
      <c r="C3792" s="90"/>
      <c r="D3792" s="87"/>
      <c r="E3792" s="1" t="s">
        <v>22</v>
      </c>
      <c r="F3792" s="2"/>
      <c r="G3792" s="59">
        <v>183</v>
      </c>
      <c r="H3792" s="71" t="str">
        <f t="shared" si="83"/>
        <v xml:space="preserve"> </v>
      </c>
      <c r="I3792" s="11">
        <v>69.945355191256994</v>
      </c>
      <c r="J3792" s="3">
        <v>13.114754098361001</v>
      </c>
      <c r="K3792" s="3">
        <v>14.207650273224001</v>
      </c>
      <c r="L3792" s="8">
        <v>2.732240437158</v>
      </c>
    </row>
    <row r="3793" spans="3:12" x14ac:dyDescent="0.2">
      <c r="C3793" s="91" t="s">
        <v>73</v>
      </c>
      <c r="D3793" s="86" t="s">
        <v>17</v>
      </c>
      <c r="E3793" s="6" t="s">
        <v>74</v>
      </c>
      <c r="F3793" s="5"/>
      <c r="G3793" s="58">
        <v>247</v>
      </c>
      <c r="H3793" s="70" t="str">
        <f t="shared" si="83"/>
        <v xml:space="preserve"> </v>
      </c>
      <c r="I3793" s="12">
        <v>79.757085020242997</v>
      </c>
      <c r="J3793" s="4">
        <v>13.36032388664</v>
      </c>
      <c r="K3793" s="4">
        <v>4.453441295547</v>
      </c>
      <c r="L3793" s="13">
        <v>2.4291497975710001</v>
      </c>
    </row>
    <row r="3794" spans="3:12" x14ac:dyDescent="0.2">
      <c r="C3794" s="90"/>
      <c r="D3794" s="87"/>
      <c r="E3794" s="1" t="s">
        <v>75</v>
      </c>
      <c r="F3794" s="2"/>
      <c r="G3794" s="59">
        <v>531</v>
      </c>
      <c r="H3794" s="71" t="str">
        <f t="shared" si="83"/>
        <v xml:space="preserve"> </v>
      </c>
      <c r="I3794" s="11">
        <v>84.934086629001996</v>
      </c>
      <c r="J3794" s="3">
        <v>11.299435028249</v>
      </c>
      <c r="K3794" s="3">
        <v>2.6365348399249999</v>
      </c>
      <c r="L3794" s="8">
        <v>1.129943502825</v>
      </c>
    </row>
    <row r="3795" spans="3:12" x14ac:dyDescent="0.2">
      <c r="C3795" s="90"/>
      <c r="D3795" s="87"/>
      <c r="E3795" s="1" t="s">
        <v>76</v>
      </c>
      <c r="F3795" s="2"/>
      <c r="G3795" s="59">
        <v>58</v>
      </c>
      <c r="H3795" s="71" t="str">
        <f t="shared" si="83"/>
        <v xml:space="preserve"> </v>
      </c>
      <c r="I3795" s="11">
        <v>96.551724137931004</v>
      </c>
      <c r="J3795" s="3">
        <v>1.7241379310339999</v>
      </c>
      <c r="K3795" s="7">
        <v>0</v>
      </c>
      <c r="L3795" s="8">
        <v>1.7241379310339999</v>
      </c>
    </row>
    <row r="3796" spans="3:12" x14ac:dyDescent="0.2">
      <c r="C3796" s="90"/>
      <c r="D3796" s="87"/>
      <c r="E3796" s="1" t="s">
        <v>77</v>
      </c>
      <c r="F3796" s="2"/>
      <c r="G3796" s="59">
        <v>400</v>
      </c>
      <c r="H3796" s="71" t="str">
        <f t="shared" si="83"/>
        <v xml:space="preserve"> </v>
      </c>
      <c r="I3796" s="11">
        <v>87.5</v>
      </c>
      <c r="J3796" s="3">
        <v>8.75</v>
      </c>
      <c r="K3796" s="3">
        <v>3</v>
      </c>
      <c r="L3796" s="8">
        <v>0.75</v>
      </c>
    </row>
    <row r="3797" spans="3:12" ht="24" x14ac:dyDescent="0.2">
      <c r="C3797" s="90"/>
      <c r="D3797" s="87"/>
      <c r="E3797" s="1" t="s">
        <v>78</v>
      </c>
      <c r="F3797" s="2"/>
      <c r="G3797" s="59">
        <v>422</v>
      </c>
      <c r="H3797" s="71" t="str">
        <f t="shared" si="83"/>
        <v xml:space="preserve"> </v>
      </c>
      <c r="I3797" s="11">
        <v>87.914691943128005</v>
      </c>
      <c r="J3797" s="3">
        <v>8.7677725118479994</v>
      </c>
      <c r="K3797" s="3">
        <v>2.3696682464449998</v>
      </c>
      <c r="L3797" s="8">
        <v>0.94786729857800001</v>
      </c>
    </row>
    <row r="3798" spans="3:12" ht="24" x14ac:dyDescent="0.2">
      <c r="C3798" s="90"/>
      <c r="D3798" s="87"/>
      <c r="E3798" s="1" t="s">
        <v>79</v>
      </c>
      <c r="F3798" s="2"/>
      <c r="G3798" s="59">
        <v>102</v>
      </c>
      <c r="H3798" s="71" t="str">
        <f t="shared" si="83"/>
        <v xml:space="preserve"> </v>
      </c>
      <c r="I3798" s="11">
        <v>88.235294117647001</v>
      </c>
      <c r="J3798" s="3">
        <v>8.8235294117649996</v>
      </c>
      <c r="K3798" s="3">
        <v>0.98039215686299996</v>
      </c>
      <c r="L3798" s="8">
        <v>1.9607843137250001</v>
      </c>
    </row>
    <row r="3799" spans="3:12" ht="24" x14ac:dyDescent="0.2">
      <c r="C3799" s="90"/>
      <c r="D3799" s="87"/>
      <c r="E3799" s="1" t="s">
        <v>80</v>
      </c>
      <c r="F3799" s="2"/>
      <c r="G3799" s="59">
        <v>44</v>
      </c>
      <c r="H3799" s="71" t="str">
        <f t="shared" si="83"/>
        <v>*</v>
      </c>
      <c r="I3799" s="11">
        <v>88.636363636363996</v>
      </c>
      <c r="J3799" s="3">
        <v>9.0909090909089993</v>
      </c>
      <c r="K3799" s="7">
        <v>0</v>
      </c>
      <c r="L3799" s="8">
        <v>2.2727272727269998</v>
      </c>
    </row>
    <row r="3800" spans="3:12" ht="24" x14ac:dyDescent="0.2">
      <c r="C3800" s="90"/>
      <c r="D3800" s="87"/>
      <c r="E3800" s="1" t="s">
        <v>81</v>
      </c>
      <c r="F3800" s="2"/>
      <c r="G3800" s="59">
        <v>99</v>
      </c>
      <c r="H3800" s="71" t="str">
        <f t="shared" ref="H3800:H3863" si="84">IF(G3800&lt;49,"*"," ")</f>
        <v xml:space="preserve"> </v>
      </c>
      <c r="I3800" s="11">
        <v>80.808080808081002</v>
      </c>
      <c r="J3800" s="3">
        <v>13.131313131313</v>
      </c>
      <c r="K3800" s="3">
        <v>5.0505050505050004</v>
      </c>
      <c r="L3800" s="8">
        <v>1.010101010101</v>
      </c>
    </row>
    <row r="3801" spans="3:12" ht="24" x14ac:dyDescent="0.2">
      <c r="C3801" s="90"/>
      <c r="D3801" s="87"/>
      <c r="E3801" s="1" t="s">
        <v>82</v>
      </c>
      <c r="F3801" s="2"/>
      <c r="G3801" s="59">
        <v>128</v>
      </c>
      <c r="H3801" s="71" t="str">
        <f t="shared" si="84"/>
        <v xml:space="preserve"> </v>
      </c>
      <c r="I3801" s="11">
        <v>87.5</v>
      </c>
      <c r="J3801" s="3">
        <v>9.375</v>
      </c>
      <c r="K3801" s="3">
        <v>1.5625</v>
      </c>
      <c r="L3801" s="8">
        <v>1.5625</v>
      </c>
    </row>
    <row r="3802" spans="3:12" x14ac:dyDescent="0.2">
      <c r="C3802" s="90"/>
      <c r="D3802" s="87"/>
      <c r="E3802" s="1" t="s">
        <v>83</v>
      </c>
      <c r="F3802" s="2"/>
      <c r="G3802" s="59">
        <v>47</v>
      </c>
      <c r="H3802" s="71" t="str">
        <f t="shared" si="84"/>
        <v>*</v>
      </c>
      <c r="I3802" s="11">
        <v>82.978723404255007</v>
      </c>
      <c r="J3802" s="3">
        <v>10.638297872340001</v>
      </c>
      <c r="K3802" s="3">
        <v>4.2553191489359996</v>
      </c>
      <c r="L3802" s="8">
        <v>2.1276595744679998</v>
      </c>
    </row>
    <row r="3803" spans="3:12" ht="24" x14ac:dyDescent="0.2">
      <c r="C3803" s="90"/>
      <c r="D3803" s="87"/>
      <c r="E3803" s="1" t="s">
        <v>84</v>
      </c>
      <c r="F3803" s="2"/>
      <c r="G3803" s="59">
        <v>151</v>
      </c>
      <c r="H3803" s="71" t="str">
        <f t="shared" si="84"/>
        <v xml:space="preserve"> </v>
      </c>
      <c r="I3803" s="11">
        <v>86.092715231788006</v>
      </c>
      <c r="J3803" s="3">
        <v>11.920529801324999</v>
      </c>
      <c r="K3803" s="3">
        <v>0.66225165562900001</v>
      </c>
      <c r="L3803" s="8">
        <v>1.324503311258</v>
      </c>
    </row>
    <row r="3804" spans="3:12" ht="24" x14ac:dyDescent="0.2">
      <c r="C3804" s="90"/>
      <c r="D3804" s="87"/>
      <c r="E3804" s="1" t="s">
        <v>85</v>
      </c>
      <c r="F3804" s="2"/>
      <c r="G3804" s="59">
        <v>60</v>
      </c>
      <c r="H3804" s="71" t="str">
        <f t="shared" si="84"/>
        <v xml:space="preserve"> </v>
      </c>
      <c r="I3804" s="11">
        <v>88.333333333333002</v>
      </c>
      <c r="J3804" s="3">
        <v>8.333333333333</v>
      </c>
      <c r="K3804" s="3">
        <v>1.666666666667</v>
      </c>
      <c r="L3804" s="8">
        <v>1.666666666667</v>
      </c>
    </row>
    <row r="3805" spans="3:12" x14ac:dyDescent="0.2">
      <c r="C3805" s="90"/>
      <c r="D3805" s="87"/>
      <c r="E3805" s="1" t="s">
        <v>32</v>
      </c>
      <c r="F3805" s="2"/>
      <c r="G3805" s="59">
        <v>49</v>
      </c>
      <c r="H3805" s="71" t="s">
        <v>673</v>
      </c>
      <c r="I3805" s="11">
        <v>71.428571428571004</v>
      </c>
      <c r="J3805" s="3">
        <v>14.285714285714</v>
      </c>
      <c r="K3805" s="3">
        <v>12.244897959184</v>
      </c>
      <c r="L3805" s="8">
        <v>2.040816326531</v>
      </c>
    </row>
    <row r="3806" spans="3:12" ht="24" x14ac:dyDescent="0.2">
      <c r="C3806" s="90"/>
      <c r="D3806" s="87"/>
      <c r="E3806" s="1" t="s">
        <v>86</v>
      </c>
      <c r="F3806" s="2"/>
      <c r="G3806" s="59">
        <v>1336</v>
      </c>
      <c r="H3806" s="71" t="str">
        <f t="shared" si="84"/>
        <v xml:space="preserve"> </v>
      </c>
      <c r="I3806" s="11">
        <v>83.832335329341007</v>
      </c>
      <c r="J3806" s="3">
        <v>11.526946107783999</v>
      </c>
      <c r="K3806" s="3">
        <v>3.6676646706590001</v>
      </c>
      <c r="L3806" s="8">
        <v>0.97305389221600003</v>
      </c>
    </row>
    <row r="3807" spans="3:12" ht="24" x14ac:dyDescent="0.2">
      <c r="C3807" s="90"/>
      <c r="D3807" s="87"/>
      <c r="E3807" s="1" t="s">
        <v>87</v>
      </c>
      <c r="F3807" s="2"/>
      <c r="G3807" s="59">
        <v>311</v>
      </c>
      <c r="H3807" s="71" t="str">
        <f t="shared" si="84"/>
        <v xml:space="preserve"> </v>
      </c>
      <c r="I3807" s="11">
        <v>83.601286173633</v>
      </c>
      <c r="J3807" s="3">
        <v>10.932475884244001</v>
      </c>
      <c r="K3807" s="3">
        <v>5.4662379421220004</v>
      </c>
      <c r="L3807" s="14">
        <v>0</v>
      </c>
    </row>
    <row r="3808" spans="3:12" ht="24" x14ac:dyDescent="0.2">
      <c r="C3808" s="90"/>
      <c r="D3808" s="87"/>
      <c r="E3808" s="1" t="s">
        <v>88</v>
      </c>
      <c r="F3808" s="2"/>
      <c r="G3808" s="59">
        <v>620</v>
      </c>
      <c r="H3808" s="71" t="str">
        <f t="shared" si="84"/>
        <v xml:space="preserve"> </v>
      </c>
      <c r="I3808" s="11">
        <v>69.354838709676997</v>
      </c>
      <c r="J3808" s="3">
        <v>11.451612903226</v>
      </c>
      <c r="K3808" s="3">
        <v>18.225806451613</v>
      </c>
      <c r="L3808" s="8">
        <v>0.967741935484</v>
      </c>
    </row>
    <row r="3809" spans="3:12" x14ac:dyDescent="0.2">
      <c r="C3809" s="90"/>
      <c r="D3809" s="87"/>
      <c r="E3809" s="1" t="s">
        <v>22</v>
      </c>
      <c r="F3809" s="2"/>
      <c r="G3809" s="59">
        <v>168</v>
      </c>
      <c r="H3809" s="71" t="str">
        <f t="shared" si="84"/>
        <v xml:space="preserve"> </v>
      </c>
      <c r="I3809" s="11">
        <v>66.071428571428996</v>
      </c>
      <c r="J3809" s="3">
        <v>13.690476190476</v>
      </c>
      <c r="K3809" s="3">
        <v>17.261904761905001</v>
      </c>
      <c r="L3809" s="8">
        <v>2.9761904761900002</v>
      </c>
    </row>
    <row r="3810" spans="3:12" ht="24" x14ac:dyDescent="0.2">
      <c r="C3810" s="91" t="s">
        <v>89</v>
      </c>
      <c r="D3810" s="86" t="s">
        <v>17</v>
      </c>
      <c r="E3810" s="6" t="s">
        <v>90</v>
      </c>
      <c r="F3810" s="5"/>
      <c r="G3810" s="58">
        <v>166</v>
      </c>
      <c r="H3810" s="70" t="str">
        <f t="shared" si="84"/>
        <v xml:space="preserve"> </v>
      </c>
      <c r="I3810" s="12">
        <v>90.361445783132993</v>
      </c>
      <c r="J3810" s="4">
        <v>6.6265060240959999</v>
      </c>
      <c r="K3810" s="4">
        <v>1.204819277108</v>
      </c>
      <c r="L3810" s="13">
        <v>1.8072289156629999</v>
      </c>
    </row>
    <row r="3811" spans="3:12" ht="48" x14ac:dyDescent="0.2">
      <c r="C3811" s="90"/>
      <c r="D3811" s="87"/>
      <c r="E3811" s="1" t="s">
        <v>91</v>
      </c>
      <c r="F3811" s="2"/>
      <c r="G3811" s="59">
        <v>97</v>
      </c>
      <c r="H3811" s="71" t="str">
        <f t="shared" si="84"/>
        <v xml:space="preserve"> </v>
      </c>
      <c r="I3811" s="11">
        <v>86.597938144330001</v>
      </c>
      <c r="J3811" s="3">
        <v>9.278350515464</v>
      </c>
      <c r="K3811" s="3">
        <v>1.0309278350519999</v>
      </c>
      <c r="L3811" s="8">
        <v>3.0927835051549999</v>
      </c>
    </row>
    <row r="3812" spans="3:12" ht="36" x14ac:dyDescent="0.2">
      <c r="C3812" s="90"/>
      <c r="D3812" s="87"/>
      <c r="E3812" s="1" t="s">
        <v>92</v>
      </c>
      <c r="F3812" s="2"/>
      <c r="G3812" s="59">
        <v>88</v>
      </c>
      <c r="H3812" s="71" t="str">
        <f t="shared" si="84"/>
        <v xml:space="preserve"> </v>
      </c>
      <c r="I3812" s="11">
        <v>90.909090909091006</v>
      </c>
      <c r="J3812" s="3">
        <v>6.8181818181820004</v>
      </c>
      <c r="K3812" s="7">
        <v>0</v>
      </c>
      <c r="L3812" s="8">
        <v>2.2727272727269998</v>
      </c>
    </row>
    <row r="3813" spans="3:12" ht="48" x14ac:dyDescent="0.2">
      <c r="C3813" s="90"/>
      <c r="D3813" s="87"/>
      <c r="E3813" s="1" t="s">
        <v>93</v>
      </c>
      <c r="F3813" s="2"/>
      <c r="G3813" s="59">
        <v>157</v>
      </c>
      <c r="H3813" s="71" t="str">
        <f t="shared" si="84"/>
        <v xml:space="preserve"> </v>
      </c>
      <c r="I3813" s="11">
        <v>84.713375796177999</v>
      </c>
      <c r="J3813" s="3">
        <v>10.828025477707</v>
      </c>
      <c r="K3813" s="3">
        <v>3.184713375796</v>
      </c>
      <c r="L3813" s="8">
        <v>1.2738853503180001</v>
      </c>
    </row>
    <row r="3814" spans="3:12" x14ac:dyDescent="0.2">
      <c r="C3814" s="90"/>
      <c r="D3814" s="87"/>
      <c r="E3814" s="1" t="s">
        <v>94</v>
      </c>
      <c r="F3814" s="2"/>
      <c r="G3814" s="59">
        <v>9</v>
      </c>
      <c r="H3814" s="71" t="str">
        <f t="shared" si="84"/>
        <v>*</v>
      </c>
      <c r="I3814" s="11">
        <v>88.888888888888999</v>
      </c>
      <c r="J3814" s="7">
        <v>0</v>
      </c>
      <c r="K3814" s="7">
        <v>0</v>
      </c>
      <c r="L3814" s="8">
        <v>11.111111111111001</v>
      </c>
    </row>
    <row r="3815" spans="3:12" x14ac:dyDescent="0.2">
      <c r="C3815" s="90"/>
      <c r="D3815" s="87"/>
      <c r="E3815" s="1" t="s">
        <v>95</v>
      </c>
      <c r="F3815" s="2"/>
      <c r="G3815" s="59">
        <v>5</v>
      </c>
      <c r="H3815" s="71" t="str">
        <f t="shared" si="84"/>
        <v>*</v>
      </c>
      <c r="I3815" s="11">
        <v>80</v>
      </c>
      <c r="J3815" s="7">
        <v>0</v>
      </c>
      <c r="K3815" s="7">
        <v>0</v>
      </c>
      <c r="L3815" s="8">
        <v>20</v>
      </c>
    </row>
    <row r="3816" spans="3:12" x14ac:dyDescent="0.2">
      <c r="C3816" s="90"/>
      <c r="D3816" s="87"/>
      <c r="E3816" s="1" t="s">
        <v>32</v>
      </c>
      <c r="F3816" s="2"/>
      <c r="G3816" s="59">
        <v>41</v>
      </c>
      <c r="H3816" s="71" t="str">
        <f t="shared" si="84"/>
        <v>*</v>
      </c>
      <c r="I3816" s="11">
        <v>82.926829268293005</v>
      </c>
      <c r="J3816" s="3">
        <v>4.8780487804880002</v>
      </c>
      <c r="K3816" s="3">
        <v>9.7560975609760003</v>
      </c>
      <c r="L3816" s="8">
        <v>2.4390243902440001</v>
      </c>
    </row>
    <row r="3817" spans="3:12" ht="24" x14ac:dyDescent="0.2">
      <c r="C3817" s="90"/>
      <c r="D3817" s="87"/>
      <c r="E3817" s="1" t="s">
        <v>96</v>
      </c>
      <c r="F3817" s="2"/>
      <c r="G3817" s="59">
        <v>455</v>
      </c>
      <c r="H3817" s="71" t="str">
        <f t="shared" si="84"/>
        <v xml:space="preserve"> </v>
      </c>
      <c r="I3817" s="11">
        <v>87.692307692308006</v>
      </c>
      <c r="J3817" s="3">
        <v>8.3516483516480005</v>
      </c>
      <c r="K3817" s="3">
        <v>2.6373626373630001</v>
      </c>
      <c r="L3817" s="8">
        <v>1.318681318681</v>
      </c>
    </row>
    <row r="3818" spans="3:12" ht="24" x14ac:dyDescent="0.2">
      <c r="C3818" s="90"/>
      <c r="D3818" s="87"/>
      <c r="E3818" s="1" t="s">
        <v>87</v>
      </c>
      <c r="F3818" s="2"/>
      <c r="G3818" s="59">
        <v>623</v>
      </c>
      <c r="H3818" s="71" t="str">
        <f t="shared" si="84"/>
        <v xml:space="preserve"> </v>
      </c>
      <c r="I3818" s="11">
        <v>84.590690208667993</v>
      </c>
      <c r="J3818" s="3">
        <v>11.396468699839</v>
      </c>
      <c r="K3818" s="3">
        <v>3.691813804173</v>
      </c>
      <c r="L3818" s="8">
        <v>0.32102728731899999</v>
      </c>
    </row>
    <row r="3819" spans="3:12" ht="24" x14ac:dyDescent="0.2">
      <c r="C3819" s="90"/>
      <c r="D3819" s="87"/>
      <c r="E3819" s="1" t="s">
        <v>88</v>
      </c>
      <c r="F3819" s="2"/>
      <c r="G3819" s="59">
        <v>1112</v>
      </c>
      <c r="H3819" s="71" t="str">
        <f t="shared" si="84"/>
        <v xml:space="preserve"> </v>
      </c>
      <c r="I3819" s="11">
        <v>72.931654676259001</v>
      </c>
      <c r="J3819" s="3">
        <v>13.219424460432</v>
      </c>
      <c r="K3819" s="3">
        <v>13.129496402878001</v>
      </c>
      <c r="L3819" s="8">
        <v>0.71942446043200003</v>
      </c>
    </row>
    <row r="3820" spans="3:12" x14ac:dyDescent="0.2">
      <c r="C3820" s="90"/>
      <c r="D3820" s="87"/>
      <c r="E3820" s="1" t="s">
        <v>22</v>
      </c>
      <c r="F3820" s="2"/>
      <c r="G3820" s="59">
        <v>245</v>
      </c>
      <c r="H3820" s="71" t="str">
        <f t="shared" si="84"/>
        <v xml:space="preserve"> </v>
      </c>
      <c r="I3820" s="11">
        <v>75.102040816327005</v>
      </c>
      <c r="J3820" s="3">
        <v>10.612244897959</v>
      </c>
      <c r="K3820" s="3">
        <v>11.020408163265</v>
      </c>
      <c r="L3820" s="8">
        <v>3.2653061224490001</v>
      </c>
    </row>
    <row r="3821" spans="3:12" x14ac:dyDescent="0.2">
      <c r="C3821" s="91" t="s">
        <v>97</v>
      </c>
      <c r="D3821" s="86" t="s">
        <v>17</v>
      </c>
      <c r="E3821" s="6" t="s">
        <v>98</v>
      </c>
      <c r="F3821" s="5"/>
      <c r="G3821" s="58">
        <v>83</v>
      </c>
      <c r="H3821" s="70" t="str">
        <f t="shared" si="84"/>
        <v xml:space="preserve"> </v>
      </c>
      <c r="I3821" s="12">
        <v>81.927710843373006</v>
      </c>
      <c r="J3821" s="4">
        <v>13.253012048193</v>
      </c>
      <c r="K3821" s="4">
        <v>1.204819277108</v>
      </c>
      <c r="L3821" s="13">
        <v>3.6144578313250002</v>
      </c>
    </row>
    <row r="3822" spans="3:12" x14ac:dyDescent="0.2">
      <c r="C3822" s="90"/>
      <c r="D3822" s="87"/>
      <c r="E3822" s="1" t="s">
        <v>99</v>
      </c>
      <c r="F3822" s="2"/>
      <c r="G3822" s="59">
        <v>401</v>
      </c>
      <c r="H3822" s="71" t="str">
        <f t="shared" si="84"/>
        <v xml:space="preserve"> </v>
      </c>
      <c r="I3822" s="11">
        <v>87.531172069825004</v>
      </c>
      <c r="J3822" s="3">
        <v>9.4763092269329992</v>
      </c>
      <c r="K3822" s="3">
        <v>2.4937655860349999</v>
      </c>
      <c r="L3822" s="8">
        <v>0.498753117207</v>
      </c>
    </row>
    <row r="3823" spans="3:12" x14ac:dyDescent="0.2">
      <c r="C3823" s="90"/>
      <c r="D3823" s="87"/>
      <c r="E3823" s="1" t="s">
        <v>100</v>
      </c>
      <c r="F3823" s="2"/>
      <c r="G3823" s="59">
        <v>686</v>
      </c>
      <c r="H3823" s="71" t="str">
        <f t="shared" si="84"/>
        <v xml:space="preserve"> </v>
      </c>
      <c r="I3823" s="11">
        <v>81.486880466472002</v>
      </c>
      <c r="J3823" s="3">
        <v>12.536443148688001</v>
      </c>
      <c r="K3823" s="3">
        <v>5.247813411079</v>
      </c>
      <c r="L3823" s="8">
        <v>0.72886297376099995</v>
      </c>
    </row>
    <row r="3824" spans="3:12" x14ac:dyDescent="0.2">
      <c r="C3824" s="90"/>
      <c r="D3824" s="87"/>
      <c r="E3824" s="1" t="s">
        <v>101</v>
      </c>
      <c r="F3824" s="2"/>
      <c r="G3824" s="59">
        <v>1118</v>
      </c>
      <c r="H3824" s="71" t="str">
        <f t="shared" si="84"/>
        <v xml:space="preserve"> </v>
      </c>
      <c r="I3824" s="11">
        <v>75.044722719141006</v>
      </c>
      <c r="J3824" s="3">
        <v>11.538461538462</v>
      </c>
      <c r="K3824" s="3">
        <v>12.611806797852999</v>
      </c>
      <c r="L3824" s="8">
        <v>0.80500894454399996</v>
      </c>
    </row>
    <row r="3825" spans="3:12" x14ac:dyDescent="0.2">
      <c r="C3825" s="90"/>
      <c r="D3825" s="87"/>
      <c r="E3825" s="1" t="s">
        <v>22</v>
      </c>
      <c r="F3825" s="2"/>
      <c r="G3825" s="59">
        <v>147</v>
      </c>
      <c r="H3825" s="71" t="str">
        <f t="shared" si="84"/>
        <v xml:space="preserve"> </v>
      </c>
      <c r="I3825" s="11">
        <v>70.748299319728005</v>
      </c>
      <c r="J3825" s="3">
        <v>12.244897959184</v>
      </c>
      <c r="K3825" s="3">
        <v>13.605442176871</v>
      </c>
      <c r="L3825" s="8">
        <v>3.4013605442179999</v>
      </c>
    </row>
    <row r="3826" spans="3:12" x14ac:dyDescent="0.2">
      <c r="C3826" s="91" t="s">
        <v>102</v>
      </c>
      <c r="D3826" s="86" t="s">
        <v>17</v>
      </c>
      <c r="E3826" s="6" t="s">
        <v>103</v>
      </c>
      <c r="F3826" s="5"/>
      <c r="G3826" s="58">
        <v>562</v>
      </c>
      <c r="H3826" s="70" t="str">
        <f t="shared" si="84"/>
        <v xml:space="preserve"> </v>
      </c>
      <c r="I3826" s="12">
        <v>84.163701067616003</v>
      </c>
      <c r="J3826" s="4">
        <v>11.565836298932</v>
      </c>
      <c r="K3826" s="4">
        <v>2.8469750889680001</v>
      </c>
      <c r="L3826" s="13">
        <v>1.4234875444840001</v>
      </c>
    </row>
    <row r="3827" spans="3:12" x14ac:dyDescent="0.2">
      <c r="C3827" s="90"/>
      <c r="D3827" s="87"/>
      <c r="E3827" s="1" t="s">
        <v>104</v>
      </c>
      <c r="F3827" s="2"/>
      <c r="G3827" s="59">
        <v>1221</v>
      </c>
      <c r="H3827" s="71" t="str">
        <f t="shared" si="84"/>
        <v xml:space="preserve"> </v>
      </c>
      <c r="I3827" s="11">
        <v>82.637182637183002</v>
      </c>
      <c r="J3827" s="3">
        <v>10.31941031941</v>
      </c>
      <c r="K3827" s="3">
        <v>6.3063063063060003</v>
      </c>
      <c r="L3827" s="8">
        <v>0.73710073710099999</v>
      </c>
    </row>
    <row r="3828" spans="3:12" x14ac:dyDescent="0.2">
      <c r="C3828" s="90"/>
      <c r="D3828" s="87"/>
      <c r="E3828" s="1" t="s">
        <v>105</v>
      </c>
      <c r="F3828" s="2"/>
      <c r="G3828" s="59">
        <v>430</v>
      </c>
      <c r="H3828" s="71" t="str">
        <f t="shared" si="84"/>
        <v xml:space="preserve"> </v>
      </c>
      <c r="I3828" s="11">
        <v>67.674418604650995</v>
      </c>
      <c r="J3828" s="3">
        <v>15.116279069767</v>
      </c>
      <c r="K3828" s="3">
        <v>16.279069767442</v>
      </c>
      <c r="L3828" s="8">
        <v>0.93023255814000005</v>
      </c>
    </row>
    <row r="3829" spans="3:12" x14ac:dyDescent="0.2">
      <c r="C3829" s="90"/>
      <c r="D3829" s="87"/>
      <c r="E3829" s="1" t="s">
        <v>106</v>
      </c>
      <c r="F3829" s="2"/>
      <c r="G3829" s="59">
        <v>63</v>
      </c>
      <c r="H3829" s="71" t="str">
        <f t="shared" si="84"/>
        <v xml:space="preserve"> </v>
      </c>
      <c r="I3829" s="11">
        <v>53.968253968253997</v>
      </c>
      <c r="J3829" s="3">
        <v>9.5238095238099998</v>
      </c>
      <c r="K3829" s="3">
        <v>36.507936507937004</v>
      </c>
      <c r="L3829" s="14">
        <v>0</v>
      </c>
    </row>
    <row r="3830" spans="3:12" x14ac:dyDescent="0.2">
      <c r="C3830" s="90"/>
      <c r="D3830" s="87"/>
      <c r="E3830" s="1" t="s">
        <v>22</v>
      </c>
      <c r="F3830" s="2"/>
      <c r="G3830" s="59">
        <v>159</v>
      </c>
      <c r="H3830" s="71" t="str">
        <f t="shared" si="84"/>
        <v xml:space="preserve"> </v>
      </c>
      <c r="I3830" s="11">
        <v>71.698113207546996</v>
      </c>
      <c r="J3830" s="3">
        <v>12.578616352200999</v>
      </c>
      <c r="K3830" s="3">
        <v>13.836477987421</v>
      </c>
      <c r="L3830" s="8">
        <v>1.88679245283</v>
      </c>
    </row>
    <row r="3831" spans="3:12" x14ac:dyDescent="0.2">
      <c r="C3831" s="90"/>
      <c r="D3831" s="87"/>
      <c r="E3831" s="1" t="s">
        <v>107</v>
      </c>
      <c r="F3831" s="2"/>
      <c r="G3831" s="59">
        <v>1783</v>
      </c>
      <c r="H3831" s="71" t="str">
        <f t="shared" si="84"/>
        <v xml:space="preserve"> </v>
      </c>
      <c r="I3831" s="11">
        <v>83.118339876611998</v>
      </c>
      <c r="J3831" s="3">
        <v>10.712282669658</v>
      </c>
      <c r="K3831" s="3">
        <v>5.2159282108809997</v>
      </c>
      <c r="L3831" s="8">
        <v>0.95344924284900001</v>
      </c>
    </row>
    <row r="3832" spans="3:12" x14ac:dyDescent="0.2">
      <c r="C3832" s="90"/>
      <c r="D3832" s="87"/>
      <c r="E3832" s="1" t="s">
        <v>108</v>
      </c>
      <c r="F3832" s="2"/>
      <c r="G3832" s="59">
        <v>493</v>
      </c>
      <c r="H3832" s="71" t="str">
        <f t="shared" si="84"/>
        <v xml:space="preserve"> </v>
      </c>
      <c r="I3832" s="11">
        <v>65.922920892495</v>
      </c>
      <c r="J3832" s="3">
        <v>14.401622718053</v>
      </c>
      <c r="K3832" s="3">
        <v>18.864097363083001</v>
      </c>
      <c r="L3832" s="8">
        <v>0.81135902636900004</v>
      </c>
    </row>
    <row r="3833" spans="3:12" x14ac:dyDescent="0.2">
      <c r="C3833" s="91" t="s">
        <v>109</v>
      </c>
      <c r="D3833" s="86" t="s">
        <v>17</v>
      </c>
      <c r="E3833" s="6" t="s">
        <v>110</v>
      </c>
      <c r="F3833" s="5"/>
      <c r="G3833" s="58">
        <v>551</v>
      </c>
      <c r="H3833" s="70" t="str">
        <f t="shared" si="84"/>
        <v xml:space="preserve"> </v>
      </c>
      <c r="I3833" s="12">
        <v>82.940108892921998</v>
      </c>
      <c r="J3833" s="4">
        <v>12.341197822142</v>
      </c>
      <c r="K3833" s="4">
        <v>3.4482758620689999</v>
      </c>
      <c r="L3833" s="13">
        <v>1.2704174228680001</v>
      </c>
    </row>
    <row r="3834" spans="3:12" ht="24" x14ac:dyDescent="0.2">
      <c r="C3834" s="90"/>
      <c r="D3834" s="87"/>
      <c r="E3834" s="1" t="s">
        <v>111</v>
      </c>
      <c r="F3834" s="2"/>
      <c r="G3834" s="59">
        <v>298</v>
      </c>
      <c r="H3834" s="71" t="str">
        <f t="shared" si="84"/>
        <v xml:space="preserve"> </v>
      </c>
      <c r="I3834" s="11">
        <v>87.919463087248005</v>
      </c>
      <c r="J3834" s="3">
        <v>9.060402684564</v>
      </c>
      <c r="K3834" s="3">
        <v>1.342281879195</v>
      </c>
      <c r="L3834" s="8">
        <v>1.677852348993</v>
      </c>
    </row>
    <row r="3835" spans="3:12" ht="24" x14ac:dyDescent="0.2">
      <c r="C3835" s="90"/>
      <c r="D3835" s="87"/>
      <c r="E3835" s="1" t="s">
        <v>112</v>
      </c>
      <c r="F3835" s="2"/>
      <c r="G3835" s="59">
        <v>954</v>
      </c>
      <c r="H3835" s="71" t="str">
        <f t="shared" si="84"/>
        <v xml:space="preserve"> </v>
      </c>
      <c r="I3835" s="11">
        <v>87.002096436059006</v>
      </c>
      <c r="J3835" s="3">
        <v>9.5387840670860005</v>
      </c>
      <c r="K3835" s="3">
        <v>2.93501048218</v>
      </c>
      <c r="L3835" s="8">
        <v>0.52410901467500004</v>
      </c>
    </row>
    <row r="3836" spans="3:12" x14ac:dyDescent="0.2">
      <c r="C3836" s="90"/>
      <c r="D3836" s="87"/>
      <c r="E3836" s="1" t="s">
        <v>113</v>
      </c>
      <c r="F3836" s="2"/>
      <c r="G3836" s="59">
        <v>616</v>
      </c>
      <c r="H3836" s="71" t="str">
        <f t="shared" si="84"/>
        <v xml:space="preserve"> </v>
      </c>
      <c r="I3836" s="11">
        <v>78.246753246753002</v>
      </c>
      <c r="J3836" s="3">
        <v>15.259740259739999</v>
      </c>
      <c r="K3836" s="3">
        <v>5.1948051948050002</v>
      </c>
      <c r="L3836" s="8">
        <v>1.298701298701</v>
      </c>
    </row>
    <row r="3837" spans="3:12" x14ac:dyDescent="0.2">
      <c r="C3837" s="90"/>
      <c r="D3837" s="87"/>
      <c r="E3837" s="1" t="s">
        <v>114</v>
      </c>
      <c r="F3837" s="2"/>
      <c r="G3837" s="59">
        <v>986</v>
      </c>
      <c r="H3837" s="71" t="str">
        <f t="shared" si="84"/>
        <v xml:space="preserve"> </v>
      </c>
      <c r="I3837" s="11">
        <v>82.150101419877998</v>
      </c>
      <c r="J3837" s="3">
        <v>11.663286004056999</v>
      </c>
      <c r="K3837" s="3">
        <v>5.1724137931029999</v>
      </c>
      <c r="L3837" s="8">
        <v>1.014198782961</v>
      </c>
    </row>
    <row r="3838" spans="3:12" ht="24" x14ac:dyDescent="0.2">
      <c r="C3838" s="90"/>
      <c r="D3838" s="87"/>
      <c r="E3838" s="1" t="s">
        <v>115</v>
      </c>
      <c r="F3838" s="2"/>
      <c r="G3838" s="59">
        <v>938</v>
      </c>
      <c r="H3838" s="71" t="str">
        <f t="shared" si="84"/>
        <v xml:space="preserve"> </v>
      </c>
      <c r="I3838" s="11">
        <v>89.125799573560997</v>
      </c>
      <c r="J3838" s="3">
        <v>7.4626865671639999</v>
      </c>
      <c r="K3838" s="3">
        <v>2.4520255863539999</v>
      </c>
      <c r="L3838" s="8">
        <v>0.95948827292100003</v>
      </c>
    </row>
    <row r="3839" spans="3:12" ht="24" x14ac:dyDescent="0.2">
      <c r="C3839" s="90"/>
      <c r="D3839" s="87"/>
      <c r="E3839" s="1" t="s">
        <v>116</v>
      </c>
      <c r="F3839" s="2"/>
      <c r="G3839" s="59">
        <v>771</v>
      </c>
      <c r="H3839" s="71" t="str">
        <f t="shared" si="84"/>
        <v xml:space="preserve"> </v>
      </c>
      <c r="I3839" s="11">
        <v>82.230869001296995</v>
      </c>
      <c r="J3839" s="3">
        <v>10.505836575875</v>
      </c>
      <c r="K3839" s="3">
        <v>6.7444876783399996</v>
      </c>
      <c r="L3839" s="8">
        <v>0.51880674448800002</v>
      </c>
    </row>
    <row r="3840" spans="3:12" ht="24" x14ac:dyDescent="0.2">
      <c r="C3840" s="90"/>
      <c r="D3840" s="87"/>
      <c r="E3840" s="1" t="s">
        <v>117</v>
      </c>
      <c r="F3840" s="2"/>
      <c r="G3840" s="59">
        <v>223</v>
      </c>
      <c r="H3840" s="71" t="str">
        <f t="shared" si="84"/>
        <v xml:space="preserve"> </v>
      </c>
      <c r="I3840" s="11">
        <v>87.892376681613996</v>
      </c>
      <c r="J3840" s="3">
        <v>8.9686098654710005</v>
      </c>
      <c r="K3840" s="3">
        <v>1.7937219730939999</v>
      </c>
      <c r="L3840" s="8">
        <v>1.3452914798210001</v>
      </c>
    </row>
    <row r="3841" spans="3:12" x14ac:dyDescent="0.2">
      <c r="C3841" s="90"/>
      <c r="D3841" s="87"/>
      <c r="E3841" s="1" t="s">
        <v>118</v>
      </c>
      <c r="F3841" s="2"/>
      <c r="G3841" s="59">
        <v>710</v>
      </c>
      <c r="H3841" s="71" t="str">
        <f t="shared" si="84"/>
        <v xml:space="preserve"> </v>
      </c>
      <c r="I3841" s="11">
        <v>86.478873239436993</v>
      </c>
      <c r="J3841" s="3">
        <v>10.281690140845001</v>
      </c>
      <c r="K3841" s="3">
        <v>2.253521126761</v>
      </c>
      <c r="L3841" s="8">
        <v>0.98591549295799996</v>
      </c>
    </row>
    <row r="3842" spans="3:12" x14ac:dyDescent="0.2">
      <c r="C3842" s="90"/>
      <c r="D3842" s="87"/>
      <c r="E3842" s="1" t="s">
        <v>119</v>
      </c>
      <c r="F3842" s="2"/>
      <c r="G3842" s="59">
        <v>565</v>
      </c>
      <c r="H3842" s="71" t="str">
        <f t="shared" si="84"/>
        <v xml:space="preserve"> </v>
      </c>
      <c r="I3842" s="11">
        <v>87.787610619469007</v>
      </c>
      <c r="J3842" s="3">
        <v>9.7345132743360008</v>
      </c>
      <c r="K3842" s="3">
        <v>1.769911504425</v>
      </c>
      <c r="L3842" s="8">
        <v>0.70796460176999998</v>
      </c>
    </row>
    <row r="3843" spans="3:12" x14ac:dyDescent="0.2">
      <c r="C3843" s="90"/>
      <c r="D3843" s="87"/>
      <c r="E3843" s="1" t="s">
        <v>120</v>
      </c>
      <c r="F3843" s="2"/>
      <c r="G3843" s="59">
        <v>443</v>
      </c>
      <c r="H3843" s="71" t="str">
        <f t="shared" si="84"/>
        <v xml:space="preserve"> </v>
      </c>
      <c r="I3843" s="11">
        <v>87.358916478555003</v>
      </c>
      <c r="J3843" s="3">
        <v>9.7065462753950005</v>
      </c>
      <c r="K3843" s="3">
        <v>2.4830699774270002</v>
      </c>
      <c r="L3843" s="8">
        <v>0.45146726862300002</v>
      </c>
    </row>
    <row r="3844" spans="3:12" x14ac:dyDescent="0.2">
      <c r="C3844" s="90"/>
      <c r="D3844" s="87"/>
      <c r="E3844" s="1" t="s">
        <v>121</v>
      </c>
      <c r="F3844" s="2"/>
      <c r="G3844" s="59">
        <v>977</v>
      </c>
      <c r="H3844" s="71" t="str">
        <f t="shared" si="84"/>
        <v xml:space="preserve"> </v>
      </c>
      <c r="I3844" s="11">
        <v>83.009211873081</v>
      </c>
      <c r="J3844" s="3">
        <v>10.133060388945999</v>
      </c>
      <c r="K3844" s="3">
        <v>5.731832139202</v>
      </c>
      <c r="L3844" s="8">
        <v>1.1258955987720001</v>
      </c>
    </row>
    <row r="3845" spans="3:12" x14ac:dyDescent="0.2">
      <c r="C3845" s="90"/>
      <c r="D3845" s="87"/>
      <c r="E3845" s="1" t="s">
        <v>122</v>
      </c>
      <c r="F3845" s="2"/>
      <c r="G3845" s="59">
        <v>179</v>
      </c>
      <c r="H3845" s="71" t="str">
        <f t="shared" si="84"/>
        <v xml:space="preserve"> </v>
      </c>
      <c r="I3845" s="11">
        <v>80.446927374302007</v>
      </c>
      <c r="J3845" s="3">
        <v>14.525139664804</v>
      </c>
      <c r="K3845" s="3">
        <v>3.9106145251400002</v>
      </c>
      <c r="L3845" s="8">
        <v>1.117318435754</v>
      </c>
    </row>
    <row r="3846" spans="3:12" x14ac:dyDescent="0.2">
      <c r="C3846" s="90"/>
      <c r="D3846" s="87"/>
      <c r="E3846" s="1" t="s">
        <v>32</v>
      </c>
      <c r="F3846" s="2"/>
      <c r="G3846" s="59">
        <v>22</v>
      </c>
      <c r="H3846" s="71" t="str">
        <f t="shared" si="84"/>
        <v>*</v>
      </c>
      <c r="I3846" s="11">
        <v>81.818181818181998</v>
      </c>
      <c r="J3846" s="3">
        <v>4.5454545454549997</v>
      </c>
      <c r="K3846" s="3">
        <v>9.0909090909089993</v>
      </c>
      <c r="L3846" s="8">
        <v>4.5454545454549997</v>
      </c>
    </row>
    <row r="3847" spans="3:12" x14ac:dyDescent="0.2">
      <c r="C3847" s="90"/>
      <c r="D3847" s="87"/>
      <c r="E3847" s="1" t="s">
        <v>22</v>
      </c>
      <c r="F3847" s="2"/>
      <c r="G3847" s="59">
        <v>13</v>
      </c>
      <c r="H3847" s="71" t="str">
        <f t="shared" si="84"/>
        <v>*</v>
      </c>
      <c r="I3847" s="11">
        <v>92.307692307691994</v>
      </c>
      <c r="J3847" s="3">
        <v>7.6923076923079998</v>
      </c>
      <c r="K3847" s="7">
        <v>0</v>
      </c>
      <c r="L3847" s="14">
        <v>0</v>
      </c>
    </row>
    <row r="3848" spans="3:12" ht="24" x14ac:dyDescent="0.2">
      <c r="C3848" s="91" t="s">
        <v>123</v>
      </c>
      <c r="D3848" s="86" t="s">
        <v>17</v>
      </c>
      <c r="E3848" s="6" t="s">
        <v>124</v>
      </c>
      <c r="F3848" s="5"/>
      <c r="G3848" s="58">
        <v>55</v>
      </c>
      <c r="H3848" s="70" t="str">
        <f t="shared" si="84"/>
        <v xml:space="preserve"> </v>
      </c>
      <c r="I3848" s="12">
        <v>92.727272727273004</v>
      </c>
      <c r="J3848" s="4">
        <v>3.636363636364</v>
      </c>
      <c r="K3848" s="4">
        <v>1.818181818182</v>
      </c>
      <c r="L3848" s="13">
        <v>1.818181818182</v>
      </c>
    </row>
    <row r="3849" spans="3:12" ht="24" x14ac:dyDescent="0.2">
      <c r="C3849" s="92"/>
      <c r="D3849" s="87"/>
      <c r="E3849" s="1" t="s">
        <v>125</v>
      </c>
      <c r="F3849" s="2"/>
      <c r="G3849" s="59">
        <v>205</v>
      </c>
      <c r="H3849" s="71" t="str">
        <f t="shared" si="84"/>
        <v xml:space="preserve"> </v>
      </c>
      <c r="I3849" s="11">
        <v>81.463414634146005</v>
      </c>
      <c r="J3849" s="3">
        <v>11.707317073171</v>
      </c>
      <c r="K3849" s="3">
        <v>4.8780487804880002</v>
      </c>
      <c r="L3849" s="8">
        <v>1.951219512195</v>
      </c>
    </row>
    <row r="3850" spans="3:12" ht="24" x14ac:dyDescent="0.2">
      <c r="C3850" s="92"/>
      <c r="D3850" s="87"/>
      <c r="E3850" s="1" t="s">
        <v>126</v>
      </c>
      <c r="F3850" s="2"/>
      <c r="G3850" s="59">
        <v>114</v>
      </c>
      <c r="H3850" s="71" t="str">
        <f t="shared" si="84"/>
        <v xml:space="preserve"> </v>
      </c>
      <c r="I3850" s="11">
        <v>83.333333333333002</v>
      </c>
      <c r="J3850" s="3">
        <v>9.6491228070179993</v>
      </c>
      <c r="K3850" s="3">
        <v>5.2631578947369997</v>
      </c>
      <c r="L3850" s="8">
        <v>1.7543859649119999</v>
      </c>
    </row>
    <row r="3851" spans="3:12" ht="24" x14ac:dyDescent="0.2">
      <c r="C3851" s="92"/>
      <c r="D3851" s="87"/>
      <c r="E3851" s="1" t="s">
        <v>127</v>
      </c>
      <c r="F3851" s="2"/>
      <c r="G3851" s="59">
        <v>187</v>
      </c>
      <c r="H3851" s="71" t="str">
        <f t="shared" si="84"/>
        <v xml:space="preserve"> </v>
      </c>
      <c r="I3851" s="11">
        <v>86.096256684492005</v>
      </c>
      <c r="J3851" s="3">
        <v>11.229946524063999</v>
      </c>
      <c r="K3851" s="3">
        <v>1.6042780748659999</v>
      </c>
      <c r="L3851" s="8">
        <v>1.069518716578</v>
      </c>
    </row>
    <row r="3852" spans="3:12" ht="24" x14ac:dyDescent="0.2">
      <c r="C3852" s="92"/>
      <c r="D3852" s="87"/>
      <c r="E3852" s="1" t="s">
        <v>128</v>
      </c>
      <c r="F3852" s="2"/>
      <c r="G3852" s="59">
        <v>1599</v>
      </c>
      <c r="H3852" s="71" t="str">
        <f t="shared" si="84"/>
        <v xml:space="preserve"> </v>
      </c>
      <c r="I3852" s="11">
        <v>84.677923702314004</v>
      </c>
      <c r="J3852" s="3">
        <v>10.569105691057</v>
      </c>
      <c r="K3852" s="3">
        <v>4.2526579111940004</v>
      </c>
      <c r="L3852" s="8">
        <v>0.50031269543500001</v>
      </c>
    </row>
    <row r="3853" spans="3:12" ht="24" x14ac:dyDescent="0.2">
      <c r="C3853" s="92"/>
      <c r="D3853" s="87"/>
      <c r="E3853" s="1" t="s">
        <v>129</v>
      </c>
      <c r="F3853" s="2"/>
      <c r="G3853" s="59">
        <v>1199</v>
      </c>
      <c r="H3853" s="71" t="str">
        <f t="shared" si="84"/>
        <v xml:space="preserve"> </v>
      </c>
      <c r="I3853" s="11">
        <v>84.737281067555998</v>
      </c>
      <c r="J3853" s="3">
        <v>9.841534612177</v>
      </c>
      <c r="K3853" s="3">
        <v>4.2535446205170002</v>
      </c>
      <c r="L3853" s="8">
        <v>1.16763969975</v>
      </c>
    </row>
    <row r="3854" spans="3:12" ht="24" x14ac:dyDescent="0.2">
      <c r="C3854" s="92"/>
      <c r="D3854" s="87"/>
      <c r="E3854" s="1" t="s">
        <v>130</v>
      </c>
      <c r="F3854" s="2"/>
      <c r="G3854" s="59">
        <v>950</v>
      </c>
      <c r="H3854" s="71" t="str">
        <f t="shared" si="84"/>
        <v xml:space="preserve"> </v>
      </c>
      <c r="I3854" s="11">
        <v>83.684210526315994</v>
      </c>
      <c r="J3854" s="3">
        <v>9.5789473684209998</v>
      </c>
      <c r="K3854" s="3">
        <v>6.3157894736840001</v>
      </c>
      <c r="L3854" s="8">
        <v>0.42105263157900003</v>
      </c>
    </row>
    <row r="3855" spans="3:12" x14ac:dyDescent="0.2">
      <c r="C3855" s="92"/>
      <c r="D3855" s="87"/>
      <c r="E3855" s="1" t="s">
        <v>131</v>
      </c>
      <c r="F3855" s="2"/>
      <c r="G3855" s="59">
        <v>424</v>
      </c>
      <c r="H3855" s="71" t="str">
        <f t="shared" si="84"/>
        <v xml:space="preserve"> </v>
      </c>
      <c r="I3855" s="11">
        <v>82.783018867924994</v>
      </c>
      <c r="J3855" s="3">
        <v>11.320754716981</v>
      </c>
      <c r="K3855" s="3">
        <v>5.1886792452829997</v>
      </c>
      <c r="L3855" s="8">
        <v>0.70754716981099997</v>
      </c>
    </row>
    <row r="3856" spans="3:12" ht="24" x14ac:dyDescent="0.2">
      <c r="C3856" s="92"/>
      <c r="D3856" s="87"/>
      <c r="E3856" s="1" t="s">
        <v>132</v>
      </c>
      <c r="F3856" s="2"/>
      <c r="G3856" s="59">
        <v>213</v>
      </c>
      <c r="H3856" s="71" t="str">
        <f t="shared" si="84"/>
        <v xml:space="preserve"> </v>
      </c>
      <c r="I3856" s="11">
        <v>79.342723004695003</v>
      </c>
      <c r="J3856" s="3">
        <v>11.737089201878</v>
      </c>
      <c r="K3856" s="3">
        <v>7.9812206572770004</v>
      </c>
      <c r="L3856" s="8">
        <v>0.93896713615000005</v>
      </c>
    </row>
    <row r="3857" spans="2:12" ht="24" x14ac:dyDescent="0.2">
      <c r="C3857" s="92"/>
      <c r="D3857" s="87"/>
      <c r="E3857" s="1" t="s">
        <v>133</v>
      </c>
      <c r="F3857" s="2"/>
      <c r="G3857" s="59">
        <v>214</v>
      </c>
      <c r="H3857" s="71" t="str">
        <f t="shared" si="84"/>
        <v xml:space="preserve"> </v>
      </c>
      <c r="I3857" s="11">
        <v>74.766355140187002</v>
      </c>
      <c r="J3857" s="3">
        <v>11.682242990654</v>
      </c>
      <c r="K3857" s="3">
        <v>11.682242990654</v>
      </c>
      <c r="L3857" s="8">
        <v>1.869158878505</v>
      </c>
    </row>
    <row r="3858" spans="2:12" ht="24" x14ac:dyDescent="0.2">
      <c r="C3858" s="92"/>
      <c r="D3858" s="87"/>
      <c r="E3858" s="1" t="s">
        <v>134</v>
      </c>
      <c r="F3858" s="2"/>
      <c r="G3858" s="59">
        <v>15</v>
      </c>
      <c r="H3858" s="71" t="str">
        <f t="shared" si="84"/>
        <v>*</v>
      </c>
      <c r="I3858" s="11">
        <v>33.333333333333002</v>
      </c>
      <c r="J3858" s="3">
        <v>13.333333333333</v>
      </c>
      <c r="K3858" s="3">
        <v>46.666666666666998</v>
      </c>
      <c r="L3858" s="8">
        <v>6.666666666667</v>
      </c>
    </row>
    <row r="3859" spans="2:12" ht="24" x14ac:dyDescent="0.2">
      <c r="C3859" s="92"/>
      <c r="D3859" s="87"/>
      <c r="E3859" s="1" t="s">
        <v>135</v>
      </c>
      <c r="F3859" s="2"/>
      <c r="G3859" s="59">
        <v>587</v>
      </c>
      <c r="H3859" s="71" t="str">
        <f t="shared" si="84"/>
        <v xml:space="preserve"> </v>
      </c>
      <c r="I3859" s="11">
        <v>88.926746166951006</v>
      </c>
      <c r="J3859" s="3">
        <v>8.0068143100510003</v>
      </c>
      <c r="K3859" s="3">
        <v>2.3850085178880001</v>
      </c>
      <c r="L3859" s="8">
        <v>0.68143100511099997</v>
      </c>
    </row>
    <row r="3860" spans="2:12" x14ac:dyDescent="0.2">
      <c r="C3860" s="92"/>
      <c r="D3860" s="87"/>
      <c r="E3860" s="1" t="s">
        <v>136</v>
      </c>
      <c r="F3860" s="2"/>
      <c r="G3860" s="59">
        <v>63</v>
      </c>
      <c r="H3860" s="71" t="str">
        <f t="shared" si="84"/>
        <v xml:space="preserve"> </v>
      </c>
      <c r="I3860" s="11">
        <v>85.714285714286007</v>
      </c>
      <c r="J3860" s="3">
        <v>4.7619047619049999</v>
      </c>
      <c r="K3860" s="3">
        <v>6.3492063492059998</v>
      </c>
      <c r="L3860" s="8">
        <v>3.1746031746029999</v>
      </c>
    </row>
    <row r="3861" spans="2:12" x14ac:dyDescent="0.2">
      <c r="C3861" s="92"/>
      <c r="D3861" s="87"/>
      <c r="E3861" s="1" t="s">
        <v>137</v>
      </c>
      <c r="F3861" s="2"/>
      <c r="G3861" s="59">
        <v>290</v>
      </c>
      <c r="H3861" s="71" t="str">
        <f t="shared" si="84"/>
        <v xml:space="preserve"> </v>
      </c>
      <c r="I3861" s="11">
        <v>63.448275862069003</v>
      </c>
      <c r="J3861" s="3">
        <v>13.793103448276</v>
      </c>
      <c r="K3861" s="3">
        <v>21.724137931034001</v>
      </c>
      <c r="L3861" s="8">
        <v>1.0344827586209999</v>
      </c>
    </row>
    <row r="3862" spans="2:12" x14ac:dyDescent="0.2">
      <c r="C3862" s="92"/>
      <c r="D3862" s="87"/>
      <c r="E3862" s="1" t="s">
        <v>22</v>
      </c>
      <c r="F3862" s="2"/>
      <c r="G3862" s="59">
        <v>42</v>
      </c>
      <c r="H3862" s="71" t="str">
        <f t="shared" si="84"/>
        <v>*</v>
      </c>
      <c r="I3862" s="11">
        <v>66.666666666666998</v>
      </c>
      <c r="J3862" s="3">
        <v>19.047619047619001</v>
      </c>
      <c r="K3862" s="3">
        <v>11.904761904761999</v>
      </c>
      <c r="L3862" s="8">
        <v>2.3809523809519999</v>
      </c>
    </row>
    <row r="3863" spans="2:12" ht="24" x14ac:dyDescent="0.2">
      <c r="C3863" s="92"/>
      <c r="D3863" s="87"/>
      <c r="E3863" s="1" t="s">
        <v>138</v>
      </c>
      <c r="F3863" s="2"/>
      <c r="G3863" s="59">
        <v>246</v>
      </c>
      <c r="H3863" s="71" t="str">
        <f t="shared" si="84"/>
        <v xml:space="preserve"> </v>
      </c>
      <c r="I3863" s="11">
        <v>83.739837398373993</v>
      </c>
      <c r="J3863" s="3">
        <v>10.569105691057</v>
      </c>
      <c r="K3863" s="3">
        <v>4.065040650407</v>
      </c>
      <c r="L3863" s="8">
        <v>1.6260162601629999</v>
      </c>
    </row>
    <row r="3864" spans="2:12" ht="24" x14ac:dyDescent="0.2">
      <c r="C3864" s="92"/>
      <c r="D3864" s="87"/>
      <c r="E3864" s="1" t="s">
        <v>139</v>
      </c>
      <c r="F3864" s="2"/>
      <c r="G3864" s="59">
        <v>248</v>
      </c>
      <c r="H3864" s="71" t="str">
        <f t="shared" ref="H3864:H3866" si="85">IF(G3864&lt;49,"*"," ")</f>
        <v xml:space="preserve"> </v>
      </c>
      <c r="I3864" s="11">
        <v>84.274193548387004</v>
      </c>
      <c r="J3864" s="3">
        <v>11.290322580645</v>
      </c>
      <c r="K3864" s="3">
        <v>3.2258064516129998</v>
      </c>
      <c r="L3864" s="8">
        <v>1.2096774193549999</v>
      </c>
    </row>
    <row r="3865" spans="2:12" ht="24" x14ac:dyDescent="0.2">
      <c r="C3865" s="92"/>
      <c r="D3865" s="87"/>
      <c r="E3865" s="1" t="s">
        <v>140</v>
      </c>
      <c r="F3865" s="2"/>
      <c r="G3865" s="59">
        <v>1582</v>
      </c>
      <c r="H3865" s="71" t="str">
        <f t="shared" si="85"/>
        <v xml:space="preserve"> </v>
      </c>
      <c r="I3865" s="11">
        <v>83.249051833123005</v>
      </c>
      <c r="J3865" s="3">
        <v>10.303413400759</v>
      </c>
      <c r="K3865" s="3">
        <v>5.499367888748</v>
      </c>
      <c r="L3865" s="8">
        <v>0.94816687737000005</v>
      </c>
    </row>
    <row r="3866" spans="2:12" ht="24" x14ac:dyDescent="0.2">
      <c r="C3866" s="93"/>
      <c r="D3866" s="88"/>
      <c r="E3866" s="27" t="s">
        <v>141</v>
      </c>
      <c r="F3866" s="30"/>
      <c r="G3866" s="60">
        <v>414</v>
      </c>
      <c r="H3866" s="72" t="str">
        <f t="shared" si="85"/>
        <v xml:space="preserve"> </v>
      </c>
      <c r="I3866" s="35">
        <v>76.086956521738998</v>
      </c>
      <c r="J3866" s="16">
        <v>11.352657004831</v>
      </c>
      <c r="K3866" s="16">
        <v>11.352657004831</v>
      </c>
      <c r="L3866" s="36">
        <v>1.2077294685990001</v>
      </c>
    </row>
    <row r="3867" spans="2:12" x14ac:dyDescent="0.2">
      <c r="G3867" s="61"/>
      <c r="H3867" s="73"/>
    </row>
    <row r="3868" spans="2:12" x14ac:dyDescent="0.2">
      <c r="B3868" s="22" t="str">
        <f xml:space="preserve"> HYPERLINK("#'目次'!B35", "[29]")</f>
        <v>[29]</v>
      </c>
      <c r="C3868" s="17" t="s">
        <v>330</v>
      </c>
      <c r="G3868" s="61"/>
      <c r="H3868" s="73"/>
    </row>
    <row r="3869" spans="2:12" x14ac:dyDescent="0.2">
      <c r="G3869" s="61"/>
      <c r="H3869" s="73"/>
    </row>
    <row r="3870" spans="2:12" x14ac:dyDescent="0.2">
      <c r="G3870" s="61"/>
      <c r="H3870" s="73"/>
    </row>
    <row r="3871" spans="2:12" x14ac:dyDescent="0.2">
      <c r="C3871" s="17" t="s">
        <v>12</v>
      </c>
      <c r="G3871" s="61"/>
      <c r="H3871" s="73"/>
    </row>
    <row r="3872" spans="2:12" ht="24" x14ac:dyDescent="0.2">
      <c r="C3872" s="82"/>
      <c r="D3872" s="83"/>
      <c r="E3872" s="83"/>
      <c r="F3872" s="83"/>
      <c r="G3872" s="55" t="s">
        <v>13</v>
      </c>
      <c r="H3872" s="68"/>
      <c r="I3872" s="20" t="s">
        <v>331</v>
      </c>
      <c r="J3872" s="10" t="s">
        <v>332</v>
      </c>
      <c r="K3872" s="23" t="s">
        <v>22</v>
      </c>
    </row>
    <row r="3873" spans="3:11" x14ac:dyDescent="0.2">
      <c r="C3873" s="84"/>
      <c r="D3873" s="85"/>
      <c r="E3873" s="85"/>
      <c r="F3873" s="85"/>
      <c r="G3873" s="56"/>
      <c r="H3873" s="69"/>
      <c r="I3873" s="24"/>
      <c r="J3873" s="9"/>
      <c r="K3873" s="21"/>
    </row>
    <row r="3874" spans="3:11" x14ac:dyDescent="0.2">
      <c r="C3874" s="28"/>
      <c r="D3874" s="29"/>
      <c r="E3874" s="32" t="s">
        <v>13</v>
      </c>
      <c r="F3874" s="31"/>
      <c r="G3874" s="57">
        <v>2435</v>
      </c>
      <c r="H3874" s="66" t="str">
        <f t="shared" ref="H3874:H3937" si="86">IF(G3874&lt;49,"*"," ")</f>
        <v xml:space="preserve"> </v>
      </c>
      <c r="I3874" s="15">
        <v>7.2689938398359999</v>
      </c>
      <c r="J3874" s="15">
        <v>91.704312114990003</v>
      </c>
      <c r="K3874" s="34">
        <v>1.026694045175</v>
      </c>
    </row>
    <row r="3875" spans="3:11" x14ac:dyDescent="0.2">
      <c r="C3875" s="89" t="s">
        <v>16</v>
      </c>
      <c r="D3875" s="86" t="s">
        <v>17</v>
      </c>
      <c r="E3875" s="6" t="s">
        <v>18</v>
      </c>
      <c r="F3875" s="5"/>
      <c r="G3875" s="58">
        <v>344</v>
      </c>
      <c r="H3875" s="70" t="str">
        <f t="shared" si="86"/>
        <v xml:space="preserve"> </v>
      </c>
      <c r="I3875" s="12">
        <v>2.9069767441860002</v>
      </c>
      <c r="J3875" s="4">
        <v>96.220930232558004</v>
      </c>
      <c r="K3875" s="13">
        <v>0.87209302325600002</v>
      </c>
    </row>
    <row r="3876" spans="3:11" x14ac:dyDescent="0.2">
      <c r="C3876" s="90"/>
      <c r="D3876" s="87"/>
      <c r="E3876" s="1" t="s">
        <v>19</v>
      </c>
      <c r="F3876" s="2"/>
      <c r="G3876" s="59">
        <v>1502</v>
      </c>
      <c r="H3876" s="71" t="str">
        <f t="shared" si="86"/>
        <v xml:space="preserve"> </v>
      </c>
      <c r="I3876" s="11">
        <v>5.4593874833560001</v>
      </c>
      <c r="J3876" s="3">
        <v>93.741677762983002</v>
      </c>
      <c r="K3876" s="8">
        <v>0.79893475366199995</v>
      </c>
    </row>
    <row r="3877" spans="3:11" x14ac:dyDescent="0.2">
      <c r="C3877" s="90"/>
      <c r="D3877" s="87"/>
      <c r="E3877" s="1" t="s">
        <v>20</v>
      </c>
      <c r="F3877" s="2"/>
      <c r="G3877" s="59">
        <v>465</v>
      </c>
      <c r="H3877" s="71" t="str">
        <f t="shared" si="86"/>
        <v xml:space="preserve"> </v>
      </c>
      <c r="I3877" s="11">
        <v>11.397849462366</v>
      </c>
      <c r="J3877" s="3">
        <v>87.096774193548001</v>
      </c>
      <c r="K3877" s="8">
        <v>1.505376344086</v>
      </c>
    </row>
    <row r="3878" spans="3:11" x14ac:dyDescent="0.2">
      <c r="C3878" s="90"/>
      <c r="D3878" s="87"/>
      <c r="E3878" s="1" t="s">
        <v>21</v>
      </c>
      <c r="F3878" s="2"/>
      <c r="G3878" s="59">
        <v>107</v>
      </c>
      <c r="H3878" s="71" t="str">
        <f t="shared" si="86"/>
        <v xml:space="preserve"> </v>
      </c>
      <c r="I3878" s="11">
        <v>25.233644859813001</v>
      </c>
      <c r="J3878" s="3">
        <v>72.897196261681998</v>
      </c>
      <c r="K3878" s="8">
        <v>1.869158878505</v>
      </c>
    </row>
    <row r="3879" spans="3:11" x14ac:dyDescent="0.2">
      <c r="C3879" s="90"/>
      <c r="D3879" s="87"/>
      <c r="E3879" s="1" t="s">
        <v>22</v>
      </c>
      <c r="F3879" s="2"/>
      <c r="G3879" s="59">
        <v>17</v>
      </c>
      <c r="H3879" s="71" t="str">
        <f t="shared" si="86"/>
        <v>*</v>
      </c>
      <c r="I3879" s="11">
        <v>29.411764705882</v>
      </c>
      <c r="J3879" s="3">
        <v>64.705882352941003</v>
      </c>
      <c r="K3879" s="8">
        <v>5.8823529411760003</v>
      </c>
    </row>
    <row r="3880" spans="3:11" x14ac:dyDescent="0.2">
      <c r="C3880" s="91" t="s">
        <v>23</v>
      </c>
      <c r="D3880" s="86" t="s">
        <v>17</v>
      </c>
      <c r="E3880" s="6" t="s">
        <v>24</v>
      </c>
      <c r="F3880" s="5"/>
      <c r="G3880" s="58">
        <v>383</v>
      </c>
      <c r="H3880" s="70" t="str">
        <f t="shared" si="86"/>
        <v xml:space="preserve"> </v>
      </c>
      <c r="I3880" s="12">
        <v>2.3498694516969998</v>
      </c>
      <c r="J3880" s="4">
        <v>96.605744125325998</v>
      </c>
      <c r="K3880" s="13">
        <v>1.0443864229769999</v>
      </c>
    </row>
    <row r="3881" spans="3:11" x14ac:dyDescent="0.2">
      <c r="C3881" s="90"/>
      <c r="D3881" s="87"/>
      <c r="E3881" s="1" t="s">
        <v>25</v>
      </c>
      <c r="F3881" s="2"/>
      <c r="G3881" s="59">
        <v>333</v>
      </c>
      <c r="H3881" s="71" t="str">
        <f t="shared" si="86"/>
        <v xml:space="preserve"> </v>
      </c>
      <c r="I3881" s="11">
        <v>0.30030030029999999</v>
      </c>
      <c r="J3881" s="3">
        <v>98.198198198198</v>
      </c>
      <c r="K3881" s="8">
        <v>1.5015015015019999</v>
      </c>
    </row>
    <row r="3882" spans="3:11" ht="24" x14ac:dyDescent="0.2">
      <c r="C3882" s="90"/>
      <c r="D3882" s="87"/>
      <c r="E3882" s="1" t="s">
        <v>26</v>
      </c>
      <c r="F3882" s="2"/>
      <c r="G3882" s="59">
        <v>464</v>
      </c>
      <c r="H3882" s="71" t="str">
        <f t="shared" si="86"/>
        <v xml:space="preserve"> </v>
      </c>
      <c r="I3882" s="11">
        <v>3.4482758620689999</v>
      </c>
      <c r="J3882" s="3">
        <v>95.474137931033994</v>
      </c>
      <c r="K3882" s="8">
        <v>1.0775862068969999</v>
      </c>
    </row>
    <row r="3883" spans="3:11" ht="24" x14ac:dyDescent="0.2">
      <c r="C3883" s="90"/>
      <c r="D3883" s="87"/>
      <c r="E3883" s="1" t="s">
        <v>27</v>
      </c>
      <c r="F3883" s="2"/>
      <c r="G3883" s="59">
        <v>163</v>
      </c>
      <c r="H3883" s="71" t="str">
        <f t="shared" si="86"/>
        <v xml:space="preserve"> </v>
      </c>
      <c r="I3883" s="11">
        <v>7.9754601226990003</v>
      </c>
      <c r="J3883" s="3">
        <v>91.411042944784995</v>
      </c>
      <c r="K3883" s="8">
        <v>0.61349693251500004</v>
      </c>
    </row>
    <row r="3884" spans="3:11" x14ac:dyDescent="0.2">
      <c r="C3884" s="90"/>
      <c r="D3884" s="87"/>
      <c r="E3884" s="1" t="s">
        <v>28</v>
      </c>
      <c r="F3884" s="2"/>
      <c r="G3884" s="59">
        <v>161</v>
      </c>
      <c r="H3884" s="71" t="str">
        <f t="shared" si="86"/>
        <v xml:space="preserve"> </v>
      </c>
      <c r="I3884" s="11">
        <v>8.074534161491</v>
      </c>
      <c r="J3884" s="3">
        <v>91.925465838508998</v>
      </c>
      <c r="K3884" s="14">
        <v>0</v>
      </c>
    </row>
    <row r="3885" spans="3:11" x14ac:dyDescent="0.2">
      <c r="C3885" s="90"/>
      <c r="D3885" s="87"/>
      <c r="E3885" s="1" t="s">
        <v>29</v>
      </c>
      <c r="F3885" s="2"/>
      <c r="G3885" s="59">
        <v>1174</v>
      </c>
      <c r="H3885" s="71" t="str">
        <f t="shared" si="86"/>
        <v xml:space="preserve"> </v>
      </c>
      <c r="I3885" s="11">
        <v>3.8330494037479999</v>
      </c>
      <c r="J3885" s="3">
        <v>95.144804088586</v>
      </c>
      <c r="K3885" s="8">
        <v>1.0221465076659999</v>
      </c>
    </row>
    <row r="3886" spans="3:11" x14ac:dyDescent="0.2">
      <c r="C3886" s="90"/>
      <c r="D3886" s="87"/>
      <c r="E3886" s="1" t="s">
        <v>30</v>
      </c>
      <c r="F3886" s="2"/>
      <c r="G3886" s="59">
        <v>1349</v>
      </c>
      <c r="H3886" s="71" t="str">
        <f t="shared" si="86"/>
        <v xml:space="preserve"> </v>
      </c>
      <c r="I3886" s="11">
        <v>4.0770941438100001</v>
      </c>
      <c r="J3886" s="3">
        <v>95.033358042995005</v>
      </c>
      <c r="K3886" s="8">
        <v>0.88954781319499998</v>
      </c>
    </row>
    <row r="3887" spans="3:11" x14ac:dyDescent="0.2">
      <c r="C3887" s="90"/>
      <c r="D3887" s="87"/>
      <c r="E3887" s="1" t="s">
        <v>31</v>
      </c>
      <c r="F3887" s="2"/>
      <c r="G3887" s="59">
        <v>2034</v>
      </c>
      <c r="H3887" s="71" t="str">
        <f t="shared" si="86"/>
        <v xml:space="preserve"> </v>
      </c>
      <c r="I3887" s="11">
        <v>5.9488692232059996</v>
      </c>
      <c r="J3887" s="3">
        <v>93.215339233037994</v>
      </c>
      <c r="K3887" s="8">
        <v>0.83579154375599995</v>
      </c>
    </row>
    <row r="3888" spans="3:11" x14ac:dyDescent="0.2">
      <c r="C3888" s="90"/>
      <c r="D3888" s="87"/>
      <c r="E3888" s="1" t="s">
        <v>32</v>
      </c>
      <c r="F3888" s="2"/>
      <c r="G3888" s="59">
        <v>68</v>
      </c>
      <c r="H3888" s="71" t="str">
        <f t="shared" si="86"/>
        <v xml:space="preserve"> </v>
      </c>
      <c r="I3888" s="11">
        <v>33.823529411765001</v>
      </c>
      <c r="J3888" s="3">
        <v>64.705882352941003</v>
      </c>
      <c r="K3888" s="8">
        <v>1.4705882352940001</v>
      </c>
    </row>
    <row r="3889" spans="3:11" x14ac:dyDescent="0.2">
      <c r="C3889" s="90"/>
      <c r="D3889" s="87"/>
      <c r="E3889" s="1" t="s">
        <v>22</v>
      </c>
      <c r="F3889" s="2"/>
      <c r="G3889" s="59">
        <v>17</v>
      </c>
      <c r="H3889" s="71" t="str">
        <f t="shared" si="86"/>
        <v>*</v>
      </c>
      <c r="I3889" s="11">
        <v>52.941176470587997</v>
      </c>
      <c r="J3889" s="3">
        <v>47.058823529412003</v>
      </c>
      <c r="K3889" s="14">
        <v>0</v>
      </c>
    </row>
    <row r="3890" spans="3:11" x14ac:dyDescent="0.2">
      <c r="C3890" s="91" t="s">
        <v>33</v>
      </c>
      <c r="D3890" s="86" t="s">
        <v>17</v>
      </c>
      <c r="E3890" s="6" t="s">
        <v>34</v>
      </c>
      <c r="F3890" s="5"/>
      <c r="G3890" s="58">
        <v>120</v>
      </c>
      <c r="H3890" s="70" t="str">
        <f t="shared" si="86"/>
        <v xml:space="preserve"> </v>
      </c>
      <c r="I3890" s="12">
        <v>2.5</v>
      </c>
      <c r="J3890" s="4">
        <v>96.666666666666998</v>
      </c>
      <c r="K3890" s="13">
        <v>0.83333333333299997</v>
      </c>
    </row>
    <row r="3891" spans="3:11" x14ac:dyDescent="0.2">
      <c r="C3891" s="90"/>
      <c r="D3891" s="87"/>
      <c r="E3891" s="1" t="s">
        <v>35</v>
      </c>
      <c r="F3891" s="2"/>
      <c r="G3891" s="59">
        <v>932</v>
      </c>
      <c r="H3891" s="71" t="str">
        <f t="shared" si="86"/>
        <v xml:space="preserve"> </v>
      </c>
      <c r="I3891" s="11">
        <v>3.218884120172</v>
      </c>
      <c r="J3891" s="3">
        <v>95.922746781116004</v>
      </c>
      <c r="K3891" s="8">
        <v>0.85836909871199996</v>
      </c>
    </row>
    <row r="3892" spans="3:11" x14ac:dyDescent="0.2">
      <c r="C3892" s="90"/>
      <c r="D3892" s="87"/>
      <c r="E3892" s="1" t="s">
        <v>36</v>
      </c>
      <c r="F3892" s="2"/>
      <c r="G3892" s="59">
        <v>854</v>
      </c>
      <c r="H3892" s="71" t="str">
        <f t="shared" si="86"/>
        <v xml:space="preserve"> </v>
      </c>
      <c r="I3892" s="11">
        <v>6.5573770491800003</v>
      </c>
      <c r="J3892" s="3">
        <v>92.388758782200995</v>
      </c>
      <c r="K3892" s="8">
        <v>1.0538641686179999</v>
      </c>
    </row>
    <row r="3893" spans="3:11" ht="24" x14ac:dyDescent="0.2">
      <c r="C3893" s="90"/>
      <c r="D3893" s="87"/>
      <c r="E3893" s="1" t="s">
        <v>37</v>
      </c>
      <c r="F3893" s="2"/>
      <c r="G3893" s="59">
        <v>356</v>
      </c>
      <c r="H3893" s="71" t="str">
        <f t="shared" si="86"/>
        <v xml:space="preserve"> </v>
      </c>
      <c r="I3893" s="11">
        <v>11.516853932584</v>
      </c>
      <c r="J3893" s="3">
        <v>87.359550561798002</v>
      </c>
      <c r="K3893" s="8">
        <v>1.123595505618</v>
      </c>
    </row>
    <row r="3894" spans="3:11" x14ac:dyDescent="0.2">
      <c r="C3894" s="90"/>
      <c r="D3894" s="87"/>
      <c r="E3894" s="1" t="s">
        <v>38</v>
      </c>
      <c r="F3894" s="2"/>
      <c r="G3894" s="59">
        <v>157</v>
      </c>
      <c r="H3894" s="71" t="str">
        <f t="shared" si="86"/>
        <v xml:space="preserve"> </v>
      </c>
      <c r="I3894" s="11">
        <v>26.114649681528999</v>
      </c>
      <c r="J3894" s="3">
        <v>72.611464968153001</v>
      </c>
      <c r="K3894" s="8">
        <v>1.2738853503180001</v>
      </c>
    </row>
    <row r="3895" spans="3:11" x14ac:dyDescent="0.2">
      <c r="C3895" s="90"/>
      <c r="D3895" s="87"/>
      <c r="E3895" s="1" t="s">
        <v>22</v>
      </c>
      <c r="F3895" s="2"/>
      <c r="G3895" s="59">
        <v>16</v>
      </c>
      <c r="H3895" s="71" t="str">
        <f t="shared" si="86"/>
        <v>*</v>
      </c>
      <c r="I3895" s="11">
        <v>37.5</v>
      </c>
      <c r="J3895" s="3">
        <v>56.25</v>
      </c>
      <c r="K3895" s="8">
        <v>6.25</v>
      </c>
    </row>
    <row r="3896" spans="3:11" x14ac:dyDescent="0.2">
      <c r="C3896" s="91" t="s">
        <v>39</v>
      </c>
      <c r="D3896" s="86" t="s">
        <v>17</v>
      </c>
      <c r="E3896" s="6" t="s">
        <v>40</v>
      </c>
      <c r="F3896" s="5"/>
      <c r="G3896" s="58">
        <v>350</v>
      </c>
      <c r="H3896" s="70" t="str">
        <f t="shared" si="86"/>
        <v xml:space="preserve"> </v>
      </c>
      <c r="I3896" s="12">
        <v>3.1428571428569998</v>
      </c>
      <c r="J3896" s="4">
        <v>96</v>
      </c>
      <c r="K3896" s="13">
        <v>0.85714285714299998</v>
      </c>
    </row>
    <row r="3897" spans="3:11" ht="24" x14ac:dyDescent="0.2">
      <c r="C3897" s="90"/>
      <c r="D3897" s="87"/>
      <c r="E3897" s="1" t="s">
        <v>41</v>
      </c>
      <c r="F3897" s="2"/>
      <c r="G3897" s="59">
        <v>1147</v>
      </c>
      <c r="H3897" s="71" t="str">
        <f t="shared" si="86"/>
        <v xml:space="preserve"> </v>
      </c>
      <c r="I3897" s="11">
        <v>3.661726242371</v>
      </c>
      <c r="J3897" s="3">
        <v>95.117698343504998</v>
      </c>
      <c r="K3897" s="8">
        <v>1.2205754141239999</v>
      </c>
    </row>
    <row r="3898" spans="3:11" x14ac:dyDescent="0.2">
      <c r="C3898" s="90"/>
      <c r="D3898" s="87"/>
      <c r="E3898" s="1" t="s">
        <v>42</v>
      </c>
      <c r="F3898" s="2"/>
      <c r="G3898" s="59">
        <v>816</v>
      </c>
      <c r="H3898" s="71" t="str">
        <f t="shared" si="86"/>
        <v xml:space="preserve"> </v>
      </c>
      <c r="I3898" s="11">
        <v>12.254901960784</v>
      </c>
      <c r="J3898" s="3">
        <v>86.887254901961001</v>
      </c>
      <c r="K3898" s="8">
        <v>0.85784313725500005</v>
      </c>
    </row>
    <row r="3899" spans="3:11" x14ac:dyDescent="0.2">
      <c r="C3899" s="90"/>
      <c r="D3899" s="87"/>
      <c r="E3899" s="1" t="s">
        <v>43</v>
      </c>
      <c r="F3899" s="2"/>
      <c r="G3899" s="59">
        <v>78</v>
      </c>
      <c r="H3899" s="71" t="str">
        <f t="shared" si="86"/>
        <v xml:space="preserve"> </v>
      </c>
      <c r="I3899" s="11">
        <v>21.794871794872002</v>
      </c>
      <c r="J3899" s="3">
        <v>76.923076923077005</v>
      </c>
      <c r="K3899" s="8">
        <v>1.2820512820509999</v>
      </c>
    </row>
    <row r="3900" spans="3:11" x14ac:dyDescent="0.2">
      <c r="C3900" s="90"/>
      <c r="D3900" s="87"/>
      <c r="E3900" s="1" t="s">
        <v>22</v>
      </c>
      <c r="F3900" s="2"/>
      <c r="G3900" s="59">
        <v>44</v>
      </c>
      <c r="H3900" s="71" t="str">
        <f t="shared" si="86"/>
        <v>*</v>
      </c>
      <c r="I3900" s="11">
        <v>15.909090909091001</v>
      </c>
      <c r="J3900" s="3">
        <v>84.090909090908994</v>
      </c>
      <c r="K3900" s="14">
        <v>0</v>
      </c>
    </row>
    <row r="3901" spans="3:11" x14ac:dyDescent="0.2">
      <c r="C3901" s="91" t="s">
        <v>44</v>
      </c>
      <c r="D3901" s="86" t="s">
        <v>17</v>
      </c>
      <c r="E3901" s="6" t="s">
        <v>45</v>
      </c>
      <c r="F3901" s="5"/>
      <c r="G3901" s="58">
        <v>1358</v>
      </c>
      <c r="H3901" s="70" t="str">
        <f t="shared" si="86"/>
        <v xml:space="preserve"> </v>
      </c>
      <c r="I3901" s="12">
        <v>1.2518409425629999</v>
      </c>
      <c r="J3901" s="4">
        <v>98.232695139911996</v>
      </c>
      <c r="K3901" s="13">
        <v>0.51546391752599996</v>
      </c>
    </row>
    <row r="3902" spans="3:11" x14ac:dyDescent="0.2">
      <c r="C3902" s="90"/>
      <c r="D3902" s="87"/>
      <c r="E3902" s="1" t="s">
        <v>46</v>
      </c>
      <c r="F3902" s="2"/>
      <c r="G3902" s="59">
        <v>735</v>
      </c>
      <c r="H3902" s="71" t="str">
        <f t="shared" si="86"/>
        <v xml:space="preserve"> </v>
      </c>
      <c r="I3902" s="11">
        <v>7.6190476190479997</v>
      </c>
      <c r="J3902" s="3">
        <v>90.340136054422004</v>
      </c>
      <c r="K3902" s="8">
        <v>2.040816326531</v>
      </c>
    </row>
    <row r="3903" spans="3:11" x14ac:dyDescent="0.2">
      <c r="C3903" s="90"/>
      <c r="D3903" s="87"/>
      <c r="E3903" s="1" t="s">
        <v>47</v>
      </c>
      <c r="F3903" s="2"/>
      <c r="G3903" s="59">
        <v>177</v>
      </c>
      <c r="H3903" s="71" t="str">
        <f t="shared" si="86"/>
        <v xml:space="preserve"> </v>
      </c>
      <c r="I3903" s="11">
        <v>15.819209039547999</v>
      </c>
      <c r="J3903" s="3">
        <v>83.615819209039998</v>
      </c>
      <c r="K3903" s="8">
        <v>0.56497175141199996</v>
      </c>
    </row>
    <row r="3904" spans="3:11" x14ac:dyDescent="0.2">
      <c r="C3904" s="90"/>
      <c r="D3904" s="87"/>
      <c r="E3904" s="1" t="s">
        <v>48</v>
      </c>
      <c r="F3904" s="2"/>
      <c r="G3904" s="59">
        <v>128</v>
      </c>
      <c r="H3904" s="71" t="str">
        <f t="shared" si="86"/>
        <v xml:space="preserve"> </v>
      </c>
      <c r="I3904" s="11">
        <v>56.25</v>
      </c>
      <c r="J3904" s="3">
        <v>42.96875</v>
      </c>
      <c r="K3904" s="8">
        <v>0.78125</v>
      </c>
    </row>
    <row r="3905" spans="3:11" x14ac:dyDescent="0.2">
      <c r="C3905" s="90"/>
      <c r="D3905" s="87"/>
      <c r="E3905" s="1" t="s">
        <v>22</v>
      </c>
      <c r="F3905" s="2"/>
      <c r="G3905" s="59">
        <v>37</v>
      </c>
      <c r="H3905" s="71" t="str">
        <f t="shared" si="86"/>
        <v>*</v>
      </c>
      <c r="I3905" s="11">
        <v>10.810810810811001</v>
      </c>
      <c r="J3905" s="3">
        <v>86.486486486486001</v>
      </c>
      <c r="K3905" s="8">
        <v>2.7027027027030002</v>
      </c>
    </row>
    <row r="3906" spans="3:11" ht="24" x14ac:dyDescent="0.2">
      <c r="C3906" s="91" t="s">
        <v>49</v>
      </c>
      <c r="D3906" s="86" t="s">
        <v>17</v>
      </c>
      <c r="E3906" s="6" t="s">
        <v>50</v>
      </c>
      <c r="F3906" s="5"/>
      <c r="G3906" s="58">
        <v>141</v>
      </c>
      <c r="H3906" s="70" t="str">
        <f t="shared" si="86"/>
        <v xml:space="preserve"> </v>
      </c>
      <c r="I3906" s="12">
        <v>4.9645390070920001</v>
      </c>
      <c r="J3906" s="4">
        <v>93.617021276596006</v>
      </c>
      <c r="K3906" s="13">
        <v>1.4184397163119999</v>
      </c>
    </row>
    <row r="3907" spans="3:11" ht="36" x14ac:dyDescent="0.2">
      <c r="C3907" s="90"/>
      <c r="D3907" s="87"/>
      <c r="E3907" s="1" t="s">
        <v>51</v>
      </c>
      <c r="F3907" s="2"/>
      <c r="G3907" s="59">
        <v>349</v>
      </c>
      <c r="H3907" s="71" t="str">
        <f t="shared" si="86"/>
        <v xml:space="preserve"> </v>
      </c>
      <c r="I3907" s="11">
        <v>0.28653295128900003</v>
      </c>
      <c r="J3907" s="3">
        <v>99.426934097420997</v>
      </c>
      <c r="K3907" s="8">
        <v>0.28653295128900003</v>
      </c>
    </row>
    <row r="3908" spans="3:11" ht="48" x14ac:dyDescent="0.2">
      <c r="C3908" s="90"/>
      <c r="D3908" s="87"/>
      <c r="E3908" s="1" t="s">
        <v>52</v>
      </c>
      <c r="F3908" s="2"/>
      <c r="G3908" s="59">
        <v>1860</v>
      </c>
      <c r="H3908" s="71" t="str">
        <f t="shared" si="86"/>
        <v xml:space="preserve"> </v>
      </c>
      <c r="I3908" s="11">
        <v>3.0107526881719999</v>
      </c>
      <c r="J3908" s="3">
        <v>96.344086021505007</v>
      </c>
      <c r="K3908" s="8">
        <v>0.64516129032299996</v>
      </c>
    </row>
    <row r="3909" spans="3:11" ht="24" x14ac:dyDescent="0.2">
      <c r="C3909" s="90"/>
      <c r="D3909" s="87"/>
      <c r="E3909" s="1" t="s">
        <v>53</v>
      </c>
      <c r="F3909" s="2"/>
      <c r="G3909" s="59">
        <v>719</v>
      </c>
      <c r="H3909" s="71" t="str">
        <f t="shared" si="86"/>
        <v xml:space="preserve"> </v>
      </c>
      <c r="I3909" s="11">
        <v>0.83449235048699999</v>
      </c>
      <c r="J3909" s="3">
        <v>99.026425591098999</v>
      </c>
      <c r="K3909" s="8">
        <v>0.13908205841400001</v>
      </c>
    </row>
    <row r="3910" spans="3:11" ht="48" x14ac:dyDescent="0.2">
      <c r="C3910" s="90"/>
      <c r="D3910" s="87"/>
      <c r="E3910" s="1" t="s">
        <v>54</v>
      </c>
      <c r="F3910" s="2"/>
      <c r="G3910" s="59">
        <v>404</v>
      </c>
      <c r="H3910" s="71" t="str">
        <f t="shared" si="86"/>
        <v xml:space="preserve"> </v>
      </c>
      <c r="I3910" s="11">
        <v>1.732673267327</v>
      </c>
      <c r="J3910" s="3">
        <v>98.267326732672998</v>
      </c>
      <c r="K3910" s="14">
        <v>0</v>
      </c>
    </row>
    <row r="3911" spans="3:11" ht="36" x14ac:dyDescent="0.2">
      <c r="C3911" s="90"/>
      <c r="D3911" s="87"/>
      <c r="E3911" s="1" t="s">
        <v>55</v>
      </c>
      <c r="F3911" s="2"/>
      <c r="G3911" s="59">
        <v>41</v>
      </c>
      <c r="H3911" s="71" t="str">
        <f t="shared" si="86"/>
        <v>*</v>
      </c>
      <c r="I3911" s="26">
        <v>0</v>
      </c>
      <c r="J3911" s="3">
        <v>100</v>
      </c>
      <c r="K3911" s="14">
        <v>0</v>
      </c>
    </row>
    <row r="3912" spans="3:11" ht="36" x14ac:dyDescent="0.2">
      <c r="C3912" s="90"/>
      <c r="D3912" s="87"/>
      <c r="E3912" s="1" t="s">
        <v>56</v>
      </c>
      <c r="F3912" s="2"/>
      <c r="G3912" s="59">
        <v>168</v>
      </c>
      <c r="H3912" s="71" t="str">
        <f t="shared" si="86"/>
        <v xml:space="preserve"> </v>
      </c>
      <c r="I3912" s="11">
        <v>1.190476190476</v>
      </c>
      <c r="J3912" s="3">
        <v>98.809523809523995</v>
      </c>
      <c r="K3912" s="14">
        <v>0</v>
      </c>
    </row>
    <row r="3913" spans="3:11" ht="36" x14ac:dyDescent="0.2">
      <c r="C3913" s="90"/>
      <c r="D3913" s="87"/>
      <c r="E3913" s="1" t="s">
        <v>57</v>
      </c>
      <c r="F3913" s="2"/>
      <c r="G3913" s="59">
        <v>146</v>
      </c>
      <c r="H3913" s="71" t="str">
        <f t="shared" si="86"/>
        <v xml:space="preserve"> </v>
      </c>
      <c r="I3913" s="11">
        <v>0.68493150684899995</v>
      </c>
      <c r="J3913" s="3">
        <v>99.315068493151003</v>
      </c>
      <c r="K3913" s="14">
        <v>0</v>
      </c>
    </row>
    <row r="3914" spans="3:11" x14ac:dyDescent="0.2">
      <c r="C3914" s="90"/>
      <c r="D3914" s="87"/>
      <c r="E3914" s="1" t="s">
        <v>58</v>
      </c>
      <c r="F3914" s="2"/>
      <c r="G3914" s="59">
        <v>364</v>
      </c>
      <c r="H3914" s="71" t="str">
        <f t="shared" si="86"/>
        <v xml:space="preserve"> </v>
      </c>
      <c r="I3914" s="11">
        <v>25.824175824175999</v>
      </c>
      <c r="J3914" s="3">
        <v>72.252747252747</v>
      </c>
      <c r="K3914" s="8">
        <v>1.923076923077</v>
      </c>
    </row>
    <row r="3915" spans="3:11" x14ac:dyDescent="0.2">
      <c r="C3915" s="90"/>
      <c r="D3915" s="87"/>
      <c r="E3915" s="1" t="s">
        <v>22</v>
      </c>
      <c r="F3915" s="2"/>
      <c r="G3915" s="59">
        <v>134</v>
      </c>
      <c r="H3915" s="71" t="str">
        <f t="shared" si="86"/>
        <v xml:space="preserve"> </v>
      </c>
      <c r="I3915" s="11">
        <v>17.164179104477999</v>
      </c>
      <c r="J3915" s="3">
        <v>78.358208955224001</v>
      </c>
      <c r="K3915" s="8">
        <v>4.477611940299</v>
      </c>
    </row>
    <row r="3916" spans="3:11" ht="24" x14ac:dyDescent="0.2">
      <c r="C3916" s="90"/>
      <c r="D3916" s="87"/>
      <c r="E3916" s="1" t="s">
        <v>59</v>
      </c>
      <c r="F3916" s="2"/>
      <c r="G3916" s="59">
        <v>1920</v>
      </c>
      <c r="H3916" s="71" t="str">
        <f t="shared" si="86"/>
        <v xml:space="preserve"> </v>
      </c>
      <c r="I3916" s="11">
        <v>3.020833333333</v>
      </c>
      <c r="J3916" s="3">
        <v>96.354166666666998</v>
      </c>
      <c r="K3916" s="8">
        <v>0.625</v>
      </c>
    </row>
    <row r="3917" spans="3:11" ht="24" x14ac:dyDescent="0.2">
      <c r="C3917" s="90"/>
      <c r="D3917" s="87"/>
      <c r="E3917" s="1" t="s">
        <v>60</v>
      </c>
      <c r="F3917" s="2"/>
      <c r="G3917" s="59">
        <v>479</v>
      </c>
      <c r="H3917" s="71" t="str">
        <f t="shared" si="86"/>
        <v xml:space="preserve"> </v>
      </c>
      <c r="I3917" s="11">
        <v>1.6701461377869999</v>
      </c>
      <c r="J3917" s="3">
        <v>98.329853862213</v>
      </c>
      <c r="K3917" s="14">
        <v>0</v>
      </c>
    </row>
    <row r="3918" spans="3:11" ht="24" x14ac:dyDescent="0.2">
      <c r="C3918" s="91" t="s">
        <v>61</v>
      </c>
      <c r="D3918" s="86" t="s">
        <v>17</v>
      </c>
      <c r="E3918" s="6" t="s">
        <v>62</v>
      </c>
      <c r="F3918" s="5"/>
      <c r="G3918" s="58">
        <v>354</v>
      </c>
      <c r="H3918" s="70" t="str">
        <f t="shared" si="86"/>
        <v xml:space="preserve"> </v>
      </c>
      <c r="I3918" s="12">
        <v>2.8248587570620001</v>
      </c>
      <c r="J3918" s="4">
        <v>96.892655367231995</v>
      </c>
      <c r="K3918" s="13">
        <v>0.28248587570599998</v>
      </c>
    </row>
    <row r="3919" spans="3:11" ht="24" x14ac:dyDescent="0.2">
      <c r="C3919" s="90"/>
      <c r="D3919" s="87"/>
      <c r="E3919" s="1" t="s">
        <v>63</v>
      </c>
      <c r="F3919" s="2"/>
      <c r="G3919" s="59">
        <v>645</v>
      </c>
      <c r="H3919" s="71" t="str">
        <f t="shared" si="86"/>
        <v xml:space="preserve"> </v>
      </c>
      <c r="I3919" s="11">
        <v>1.705426356589</v>
      </c>
      <c r="J3919" s="3">
        <v>97.829457364340996</v>
      </c>
      <c r="K3919" s="8">
        <v>0.46511627907000003</v>
      </c>
    </row>
    <row r="3920" spans="3:11" ht="36" x14ac:dyDescent="0.2">
      <c r="C3920" s="90"/>
      <c r="D3920" s="87"/>
      <c r="E3920" s="1" t="s">
        <v>64</v>
      </c>
      <c r="F3920" s="2"/>
      <c r="G3920" s="59">
        <v>166</v>
      </c>
      <c r="H3920" s="71" t="str">
        <f t="shared" si="86"/>
        <v xml:space="preserve"> </v>
      </c>
      <c r="I3920" s="11">
        <v>3.0120481927710001</v>
      </c>
      <c r="J3920" s="3">
        <v>96.987951807228995</v>
      </c>
      <c r="K3920" s="14">
        <v>0</v>
      </c>
    </row>
    <row r="3921" spans="3:11" ht="36" x14ac:dyDescent="0.2">
      <c r="C3921" s="90"/>
      <c r="D3921" s="87"/>
      <c r="E3921" s="1" t="s">
        <v>65</v>
      </c>
      <c r="F3921" s="2"/>
      <c r="G3921" s="59">
        <v>110</v>
      </c>
      <c r="H3921" s="71" t="str">
        <f t="shared" si="86"/>
        <v xml:space="preserve"> </v>
      </c>
      <c r="I3921" s="11">
        <v>0.90909090909099999</v>
      </c>
      <c r="J3921" s="3">
        <v>99.090909090908994</v>
      </c>
      <c r="K3921" s="14">
        <v>0</v>
      </c>
    </row>
    <row r="3922" spans="3:11" ht="36" x14ac:dyDescent="0.2">
      <c r="C3922" s="90"/>
      <c r="D3922" s="87"/>
      <c r="E3922" s="1" t="s">
        <v>66</v>
      </c>
      <c r="F3922" s="2"/>
      <c r="G3922" s="59">
        <v>239</v>
      </c>
      <c r="H3922" s="71" t="str">
        <f t="shared" si="86"/>
        <v xml:space="preserve"> </v>
      </c>
      <c r="I3922" s="26">
        <v>0</v>
      </c>
      <c r="J3922" s="3">
        <v>99.163179916318001</v>
      </c>
      <c r="K3922" s="8">
        <v>0.836820083682</v>
      </c>
    </row>
    <row r="3923" spans="3:11" ht="24" x14ac:dyDescent="0.2">
      <c r="C3923" s="90"/>
      <c r="D3923" s="87"/>
      <c r="E3923" s="1" t="s">
        <v>67</v>
      </c>
      <c r="F3923" s="2"/>
      <c r="G3923" s="59">
        <v>143</v>
      </c>
      <c r="H3923" s="71" t="str">
        <f t="shared" si="86"/>
        <v xml:space="preserve"> </v>
      </c>
      <c r="I3923" s="26">
        <v>0</v>
      </c>
      <c r="J3923" s="3">
        <v>98.601398601398998</v>
      </c>
      <c r="K3923" s="8">
        <v>1.398601398601</v>
      </c>
    </row>
    <row r="3924" spans="3:11" ht="24" x14ac:dyDescent="0.2">
      <c r="C3924" s="90"/>
      <c r="D3924" s="87"/>
      <c r="E3924" s="1" t="s">
        <v>68</v>
      </c>
      <c r="F3924" s="2"/>
      <c r="G3924" s="59">
        <v>56</v>
      </c>
      <c r="H3924" s="71" t="str">
        <f t="shared" si="86"/>
        <v xml:space="preserve"> </v>
      </c>
      <c r="I3924" s="11">
        <v>8.9285714285710007</v>
      </c>
      <c r="J3924" s="3">
        <v>89.285714285713993</v>
      </c>
      <c r="K3924" s="8">
        <v>1.785714285714</v>
      </c>
    </row>
    <row r="3925" spans="3:11" ht="24" x14ac:dyDescent="0.2">
      <c r="C3925" s="90"/>
      <c r="D3925" s="87"/>
      <c r="E3925" s="1" t="s">
        <v>69</v>
      </c>
      <c r="F3925" s="2"/>
      <c r="G3925" s="59">
        <v>51</v>
      </c>
      <c r="H3925" s="71" t="str">
        <f t="shared" si="86"/>
        <v xml:space="preserve"> </v>
      </c>
      <c r="I3925" s="26">
        <v>0</v>
      </c>
      <c r="J3925" s="3">
        <v>100</v>
      </c>
      <c r="K3925" s="14">
        <v>0</v>
      </c>
    </row>
    <row r="3926" spans="3:11" ht="24" x14ac:dyDescent="0.2">
      <c r="C3926" s="90"/>
      <c r="D3926" s="87"/>
      <c r="E3926" s="1" t="s">
        <v>70</v>
      </c>
      <c r="F3926" s="2"/>
      <c r="G3926" s="59">
        <v>312</v>
      </c>
      <c r="H3926" s="71" t="str">
        <f t="shared" si="86"/>
        <v xml:space="preserve"> </v>
      </c>
      <c r="I3926" s="11">
        <v>1.2820512820509999</v>
      </c>
      <c r="J3926" s="3">
        <v>97.756410256410007</v>
      </c>
      <c r="K3926" s="8">
        <v>0.96153846153800004</v>
      </c>
    </row>
    <row r="3927" spans="3:11" x14ac:dyDescent="0.2">
      <c r="C3927" s="90"/>
      <c r="D3927" s="87"/>
      <c r="E3927" s="1" t="s">
        <v>32</v>
      </c>
      <c r="F3927" s="2"/>
      <c r="G3927" s="59">
        <v>51</v>
      </c>
      <c r="H3927" s="71" t="str">
        <f t="shared" si="86"/>
        <v xml:space="preserve"> </v>
      </c>
      <c r="I3927" s="11">
        <v>13.725490196078001</v>
      </c>
      <c r="J3927" s="3">
        <v>86.274509803922001</v>
      </c>
      <c r="K3927" s="14">
        <v>0</v>
      </c>
    </row>
    <row r="3928" spans="3:11" ht="24" x14ac:dyDescent="0.2">
      <c r="C3928" s="90"/>
      <c r="D3928" s="87"/>
      <c r="E3928" s="1" t="s">
        <v>71</v>
      </c>
      <c r="F3928" s="2"/>
      <c r="G3928" s="59">
        <v>1237</v>
      </c>
      <c r="H3928" s="71" t="str">
        <f t="shared" si="86"/>
        <v xml:space="preserve"> </v>
      </c>
      <c r="I3928" s="11">
        <v>2.5869037995149999</v>
      </c>
      <c r="J3928" s="3">
        <v>96.766370250606002</v>
      </c>
      <c r="K3928" s="8">
        <v>0.64672594987900001</v>
      </c>
    </row>
    <row r="3929" spans="3:11" ht="24" x14ac:dyDescent="0.2">
      <c r="C3929" s="90"/>
      <c r="D3929" s="87"/>
      <c r="E3929" s="1" t="s">
        <v>72</v>
      </c>
      <c r="F3929" s="2"/>
      <c r="G3929" s="59">
        <v>1015</v>
      </c>
      <c r="H3929" s="71" t="str">
        <f t="shared" si="86"/>
        <v xml:space="preserve"> </v>
      </c>
      <c r="I3929" s="11">
        <v>11.724137931034001</v>
      </c>
      <c r="J3929" s="3">
        <v>87.487684729064</v>
      </c>
      <c r="K3929" s="8">
        <v>0.78817733990100003</v>
      </c>
    </row>
    <row r="3930" spans="3:11" x14ac:dyDescent="0.2">
      <c r="C3930" s="90"/>
      <c r="D3930" s="87"/>
      <c r="E3930" s="1" t="s">
        <v>22</v>
      </c>
      <c r="F3930" s="2"/>
      <c r="G3930" s="59">
        <v>183</v>
      </c>
      <c r="H3930" s="71" t="str">
        <f t="shared" si="86"/>
        <v xml:space="preserve"> </v>
      </c>
      <c r="I3930" s="11">
        <v>14.207650273224001</v>
      </c>
      <c r="J3930" s="3">
        <v>80.874316939891003</v>
      </c>
      <c r="K3930" s="8">
        <v>4.918032786885</v>
      </c>
    </row>
    <row r="3931" spans="3:11" x14ac:dyDescent="0.2">
      <c r="C3931" s="91" t="s">
        <v>73</v>
      </c>
      <c r="D3931" s="86" t="s">
        <v>17</v>
      </c>
      <c r="E3931" s="6" t="s">
        <v>74</v>
      </c>
      <c r="F3931" s="5"/>
      <c r="G3931" s="58">
        <v>247</v>
      </c>
      <c r="H3931" s="70" t="str">
        <f t="shared" si="86"/>
        <v xml:space="preserve"> </v>
      </c>
      <c r="I3931" s="12">
        <v>2.4291497975710001</v>
      </c>
      <c r="J3931" s="4">
        <v>95.546558704453005</v>
      </c>
      <c r="K3931" s="13">
        <v>2.0242914979759998</v>
      </c>
    </row>
    <row r="3932" spans="3:11" x14ac:dyDescent="0.2">
      <c r="C3932" s="90"/>
      <c r="D3932" s="87"/>
      <c r="E3932" s="1" t="s">
        <v>75</v>
      </c>
      <c r="F3932" s="2"/>
      <c r="G3932" s="59">
        <v>531</v>
      </c>
      <c r="H3932" s="71" t="str">
        <f t="shared" si="86"/>
        <v xml:space="preserve"> </v>
      </c>
      <c r="I3932" s="11">
        <v>1.6949152542370001</v>
      </c>
      <c r="J3932" s="3">
        <v>97.74011299435</v>
      </c>
      <c r="K3932" s="8">
        <v>0.56497175141199996</v>
      </c>
    </row>
    <row r="3933" spans="3:11" x14ac:dyDescent="0.2">
      <c r="C3933" s="90"/>
      <c r="D3933" s="87"/>
      <c r="E3933" s="1" t="s">
        <v>76</v>
      </c>
      <c r="F3933" s="2"/>
      <c r="G3933" s="59">
        <v>58</v>
      </c>
      <c r="H3933" s="71" t="str">
        <f t="shared" si="86"/>
        <v xml:space="preserve"> </v>
      </c>
      <c r="I3933" s="26">
        <v>0</v>
      </c>
      <c r="J3933" s="3">
        <v>96.551724137931004</v>
      </c>
      <c r="K3933" s="8">
        <v>3.4482758620689999</v>
      </c>
    </row>
    <row r="3934" spans="3:11" x14ac:dyDescent="0.2">
      <c r="C3934" s="90"/>
      <c r="D3934" s="87"/>
      <c r="E3934" s="1" t="s">
        <v>77</v>
      </c>
      <c r="F3934" s="2"/>
      <c r="G3934" s="59">
        <v>400</v>
      </c>
      <c r="H3934" s="71" t="str">
        <f t="shared" si="86"/>
        <v xml:space="preserve"> </v>
      </c>
      <c r="I3934" s="11">
        <v>2.75</v>
      </c>
      <c r="J3934" s="3">
        <v>96.25</v>
      </c>
      <c r="K3934" s="8">
        <v>1</v>
      </c>
    </row>
    <row r="3935" spans="3:11" ht="24" x14ac:dyDescent="0.2">
      <c r="C3935" s="90"/>
      <c r="D3935" s="87"/>
      <c r="E3935" s="1" t="s">
        <v>78</v>
      </c>
      <c r="F3935" s="2"/>
      <c r="G3935" s="59">
        <v>422</v>
      </c>
      <c r="H3935" s="71" t="str">
        <f t="shared" si="86"/>
        <v xml:space="preserve"> </v>
      </c>
      <c r="I3935" s="11">
        <v>1.658767772512</v>
      </c>
      <c r="J3935" s="3">
        <v>98.104265402844007</v>
      </c>
      <c r="K3935" s="8">
        <v>0.23696682464499999</v>
      </c>
    </row>
    <row r="3936" spans="3:11" ht="24" x14ac:dyDescent="0.2">
      <c r="C3936" s="90"/>
      <c r="D3936" s="87"/>
      <c r="E3936" s="1" t="s">
        <v>79</v>
      </c>
      <c r="F3936" s="2"/>
      <c r="G3936" s="59">
        <v>102</v>
      </c>
      <c r="H3936" s="71" t="str">
        <f t="shared" si="86"/>
        <v xml:space="preserve"> </v>
      </c>
      <c r="I3936" s="11">
        <v>0.98039215686299996</v>
      </c>
      <c r="J3936" s="3">
        <v>99.019607843136995</v>
      </c>
      <c r="K3936" s="14">
        <v>0</v>
      </c>
    </row>
    <row r="3937" spans="3:11" ht="24" x14ac:dyDescent="0.2">
      <c r="C3937" s="90"/>
      <c r="D3937" s="87"/>
      <c r="E3937" s="1" t="s">
        <v>80</v>
      </c>
      <c r="F3937" s="2"/>
      <c r="G3937" s="59">
        <v>44</v>
      </c>
      <c r="H3937" s="71" t="str">
        <f t="shared" si="86"/>
        <v>*</v>
      </c>
      <c r="I3937" s="26">
        <v>0</v>
      </c>
      <c r="J3937" s="3">
        <v>100</v>
      </c>
      <c r="K3937" s="14">
        <v>0</v>
      </c>
    </row>
    <row r="3938" spans="3:11" ht="24" x14ac:dyDescent="0.2">
      <c r="C3938" s="90"/>
      <c r="D3938" s="87"/>
      <c r="E3938" s="1" t="s">
        <v>81</v>
      </c>
      <c r="F3938" s="2"/>
      <c r="G3938" s="59">
        <v>99</v>
      </c>
      <c r="H3938" s="71" t="str">
        <f t="shared" ref="H3938:H4001" si="87">IF(G3938&lt;49,"*"," ")</f>
        <v xml:space="preserve"> </v>
      </c>
      <c r="I3938" s="11">
        <v>4.0404040404039998</v>
      </c>
      <c r="J3938" s="3">
        <v>95.959595959596001</v>
      </c>
      <c r="K3938" s="14">
        <v>0</v>
      </c>
    </row>
    <row r="3939" spans="3:11" ht="24" x14ac:dyDescent="0.2">
      <c r="C3939" s="90"/>
      <c r="D3939" s="87"/>
      <c r="E3939" s="1" t="s">
        <v>82</v>
      </c>
      <c r="F3939" s="2"/>
      <c r="G3939" s="59">
        <v>128</v>
      </c>
      <c r="H3939" s="71" t="str">
        <f t="shared" si="87"/>
        <v xml:space="preserve"> </v>
      </c>
      <c r="I3939" s="26">
        <v>0</v>
      </c>
      <c r="J3939" s="3">
        <v>99.21875</v>
      </c>
      <c r="K3939" s="8">
        <v>0.78125</v>
      </c>
    </row>
    <row r="3940" spans="3:11" x14ac:dyDescent="0.2">
      <c r="C3940" s="90"/>
      <c r="D3940" s="87"/>
      <c r="E3940" s="1" t="s">
        <v>83</v>
      </c>
      <c r="F3940" s="2"/>
      <c r="G3940" s="59">
        <v>47</v>
      </c>
      <c r="H3940" s="71" t="str">
        <f t="shared" si="87"/>
        <v>*</v>
      </c>
      <c r="I3940" s="11">
        <v>4.2553191489359996</v>
      </c>
      <c r="J3940" s="3">
        <v>95.744680851064004</v>
      </c>
      <c r="K3940" s="14">
        <v>0</v>
      </c>
    </row>
    <row r="3941" spans="3:11" ht="24" x14ac:dyDescent="0.2">
      <c r="C3941" s="90"/>
      <c r="D3941" s="87"/>
      <c r="E3941" s="1" t="s">
        <v>84</v>
      </c>
      <c r="F3941" s="2"/>
      <c r="G3941" s="59">
        <v>151</v>
      </c>
      <c r="H3941" s="71" t="str">
        <f t="shared" si="87"/>
        <v xml:space="preserve"> </v>
      </c>
      <c r="I3941" s="11">
        <v>1.324503311258</v>
      </c>
      <c r="J3941" s="3">
        <v>98.675496688742001</v>
      </c>
      <c r="K3941" s="14">
        <v>0</v>
      </c>
    </row>
    <row r="3942" spans="3:11" ht="24" x14ac:dyDescent="0.2">
      <c r="C3942" s="90"/>
      <c r="D3942" s="87"/>
      <c r="E3942" s="1" t="s">
        <v>85</v>
      </c>
      <c r="F3942" s="2"/>
      <c r="G3942" s="59">
        <v>60</v>
      </c>
      <c r="H3942" s="71" t="str">
        <f t="shared" si="87"/>
        <v xml:space="preserve"> </v>
      </c>
      <c r="I3942" s="26">
        <v>0</v>
      </c>
      <c r="J3942" s="3">
        <v>100</v>
      </c>
      <c r="K3942" s="14">
        <v>0</v>
      </c>
    </row>
    <row r="3943" spans="3:11" x14ac:dyDescent="0.2">
      <c r="C3943" s="90"/>
      <c r="D3943" s="87"/>
      <c r="E3943" s="1" t="s">
        <v>32</v>
      </c>
      <c r="F3943" s="2"/>
      <c r="G3943" s="59">
        <v>49</v>
      </c>
      <c r="H3943" s="71" t="s">
        <v>673</v>
      </c>
      <c r="I3943" s="11">
        <v>10.204081632653001</v>
      </c>
      <c r="J3943" s="3">
        <v>87.755102040815999</v>
      </c>
      <c r="K3943" s="8">
        <v>2.040816326531</v>
      </c>
    </row>
    <row r="3944" spans="3:11" ht="24" x14ac:dyDescent="0.2">
      <c r="C3944" s="90"/>
      <c r="D3944" s="87"/>
      <c r="E3944" s="1" t="s">
        <v>86</v>
      </c>
      <c r="F3944" s="2"/>
      <c r="G3944" s="59">
        <v>1336</v>
      </c>
      <c r="H3944" s="71" t="str">
        <f t="shared" si="87"/>
        <v xml:space="preserve"> </v>
      </c>
      <c r="I3944" s="11">
        <v>2.3203592814370002</v>
      </c>
      <c r="J3944" s="3">
        <v>96.781437125748994</v>
      </c>
      <c r="K3944" s="8">
        <v>0.89820359281399997</v>
      </c>
    </row>
    <row r="3945" spans="3:11" ht="24" x14ac:dyDescent="0.2">
      <c r="C3945" s="90"/>
      <c r="D3945" s="87"/>
      <c r="E3945" s="1" t="s">
        <v>87</v>
      </c>
      <c r="F3945" s="2"/>
      <c r="G3945" s="59">
        <v>311</v>
      </c>
      <c r="H3945" s="71" t="str">
        <f t="shared" si="87"/>
        <v xml:space="preserve"> </v>
      </c>
      <c r="I3945" s="11">
        <v>6.1093247588419999</v>
      </c>
      <c r="J3945" s="3">
        <v>93.890675241157993</v>
      </c>
      <c r="K3945" s="14">
        <v>0</v>
      </c>
    </row>
    <row r="3946" spans="3:11" ht="24" x14ac:dyDescent="0.2">
      <c r="C3946" s="90"/>
      <c r="D3946" s="87"/>
      <c r="E3946" s="1" t="s">
        <v>88</v>
      </c>
      <c r="F3946" s="2"/>
      <c r="G3946" s="59">
        <v>620</v>
      </c>
      <c r="H3946" s="71" t="str">
        <f t="shared" si="87"/>
        <v xml:space="preserve"> </v>
      </c>
      <c r="I3946" s="11">
        <v>16.129032258064999</v>
      </c>
      <c r="J3946" s="3">
        <v>82.741935483871003</v>
      </c>
      <c r="K3946" s="8">
        <v>1.1290322580650001</v>
      </c>
    </row>
    <row r="3947" spans="3:11" x14ac:dyDescent="0.2">
      <c r="C3947" s="90"/>
      <c r="D3947" s="87"/>
      <c r="E3947" s="1" t="s">
        <v>22</v>
      </c>
      <c r="F3947" s="2"/>
      <c r="G3947" s="59">
        <v>168</v>
      </c>
      <c r="H3947" s="71" t="str">
        <f t="shared" si="87"/>
        <v xml:space="preserve"> </v>
      </c>
      <c r="I3947" s="11">
        <v>16.071428571428999</v>
      </c>
      <c r="J3947" s="3">
        <v>80.357142857143003</v>
      </c>
      <c r="K3947" s="8">
        <v>3.5714285714290002</v>
      </c>
    </row>
    <row r="3948" spans="3:11" ht="24" x14ac:dyDescent="0.2">
      <c r="C3948" s="91" t="s">
        <v>89</v>
      </c>
      <c r="D3948" s="86" t="s">
        <v>17</v>
      </c>
      <c r="E3948" s="6" t="s">
        <v>90</v>
      </c>
      <c r="F3948" s="5"/>
      <c r="G3948" s="58">
        <v>166</v>
      </c>
      <c r="H3948" s="70" t="str">
        <f t="shared" si="87"/>
        <v xml:space="preserve"> </v>
      </c>
      <c r="I3948" s="12">
        <v>1.8072289156629999</v>
      </c>
      <c r="J3948" s="4">
        <v>97.590361445783003</v>
      </c>
      <c r="K3948" s="13">
        <v>0.60240963855399998</v>
      </c>
    </row>
    <row r="3949" spans="3:11" ht="48" x14ac:dyDescent="0.2">
      <c r="C3949" s="90"/>
      <c r="D3949" s="87"/>
      <c r="E3949" s="1" t="s">
        <v>91</v>
      </c>
      <c r="F3949" s="2"/>
      <c r="G3949" s="59">
        <v>97</v>
      </c>
      <c r="H3949" s="71" t="str">
        <f t="shared" si="87"/>
        <v xml:space="preserve"> </v>
      </c>
      <c r="I3949" s="11">
        <v>1.0309278350519999</v>
      </c>
      <c r="J3949" s="3">
        <v>97.938144329897</v>
      </c>
      <c r="K3949" s="8">
        <v>1.0309278350519999</v>
      </c>
    </row>
    <row r="3950" spans="3:11" ht="36" x14ac:dyDescent="0.2">
      <c r="C3950" s="90"/>
      <c r="D3950" s="87"/>
      <c r="E3950" s="1" t="s">
        <v>92</v>
      </c>
      <c r="F3950" s="2"/>
      <c r="G3950" s="59">
        <v>88</v>
      </c>
      <c r="H3950" s="71" t="str">
        <f t="shared" si="87"/>
        <v xml:space="preserve"> </v>
      </c>
      <c r="I3950" s="11">
        <v>1.136363636364</v>
      </c>
      <c r="J3950" s="3">
        <v>98.863636363636004</v>
      </c>
      <c r="K3950" s="14">
        <v>0</v>
      </c>
    </row>
    <row r="3951" spans="3:11" ht="48" x14ac:dyDescent="0.2">
      <c r="C3951" s="90"/>
      <c r="D3951" s="87"/>
      <c r="E3951" s="1" t="s">
        <v>93</v>
      </c>
      <c r="F3951" s="2"/>
      <c r="G3951" s="59">
        <v>157</v>
      </c>
      <c r="H3951" s="71" t="str">
        <f t="shared" si="87"/>
        <v xml:space="preserve"> </v>
      </c>
      <c r="I3951" s="11">
        <v>6.369426751592</v>
      </c>
      <c r="J3951" s="3">
        <v>92.356687898089007</v>
      </c>
      <c r="K3951" s="8">
        <v>1.2738853503180001</v>
      </c>
    </row>
    <row r="3952" spans="3:11" x14ac:dyDescent="0.2">
      <c r="C3952" s="90"/>
      <c r="D3952" s="87"/>
      <c r="E3952" s="1" t="s">
        <v>94</v>
      </c>
      <c r="F3952" s="2"/>
      <c r="G3952" s="59">
        <v>9</v>
      </c>
      <c r="H3952" s="71" t="str">
        <f t="shared" si="87"/>
        <v>*</v>
      </c>
      <c r="I3952" s="26">
        <v>0</v>
      </c>
      <c r="J3952" s="3">
        <v>100</v>
      </c>
      <c r="K3952" s="14">
        <v>0</v>
      </c>
    </row>
    <row r="3953" spans="3:11" x14ac:dyDescent="0.2">
      <c r="C3953" s="90"/>
      <c r="D3953" s="87"/>
      <c r="E3953" s="1" t="s">
        <v>95</v>
      </c>
      <c r="F3953" s="2"/>
      <c r="G3953" s="59">
        <v>5</v>
      </c>
      <c r="H3953" s="71" t="str">
        <f t="shared" si="87"/>
        <v>*</v>
      </c>
      <c r="I3953" s="26">
        <v>0</v>
      </c>
      <c r="J3953" s="3">
        <v>100</v>
      </c>
      <c r="K3953" s="14">
        <v>0</v>
      </c>
    </row>
    <row r="3954" spans="3:11" x14ac:dyDescent="0.2">
      <c r="C3954" s="90"/>
      <c r="D3954" s="87"/>
      <c r="E3954" s="1" t="s">
        <v>32</v>
      </c>
      <c r="F3954" s="2"/>
      <c r="G3954" s="59">
        <v>41</v>
      </c>
      <c r="H3954" s="71" t="str">
        <f t="shared" si="87"/>
        <v>*</v>
      </c>
      <c r="I3954" s="11">
        <v>12.195121951220001</v>
      </c>
      <c r="J3954" s="3">
        <v>87.804878048779997</v>
      </c>
      <c r="K3954" s="14">
        <v>0</v>
      </c>
    </row>
    <row r="3955" spans="3:11" ht="24" x14ac:dyDescent="0.2">
      <c r="C3955" s="90"/>
      <c r="D3955" s="87"/>
      <c r="E3955" s="1" t="s">
        <v>96</v>
      </c>
      <c r="F3955" s="2"/>
      <c r="G3955" s="59">
        <v>455</v>
      </c>
      <c r="H3955" s="71" t="str">
        <f t="shared" si="87"/>
        <v xml:space="preserve"> </v>
      </c>
      <c r="I3955" s="11">
        <v>4.1758241758240002</v>
      </c>
      <c r="J3955" s="3">
        <v>94.945054945055006</v>
      </c>
      <c r="K3955" s="8">
        <v>0.87912087912100001</v>
      </c>
    </row>
    <row r="3956" spans="3:11" ht="24" x14ac:dyDescent="0.2">
      <c r="C3956" s="90"/>
      <c r="D3956" s="87"/>
      <c r="E3956" s="1" t="s">
        <v>87</v>
      </c>
      <c r="F3956" s="2"/>
      <c r="G3956" s="59">
        <v>623</v>
      </c>
      <c r="H3956" s="71" t="str">
        <f t="shared" si="87"/>
        <v xml:space="preserve"> </v>
      </c>
      <c r="I3956" s="11">
        <v>3.691813804173</v>
      </c>
      <c r="J3956" s="3">
        <v>95.826645264847997</v>
      </c>
      <c r="K3956" s="8">
        <v>0.48154093097900003</v>
      </c>
    </row>
    <row r="3957" spans="3:11" ht="24" x14ac:dyDescent="0.2">
      <c r="C3957" s="90"/>
      <c r="D3957" s="87"/>
      <c r="E3957" s="1" t="s">
        <v>88</v>
      </c>
      <c r="F3957" s="2"/>
      <c r="G3957" s="59">
        <v>1112</v>
      </c>
      <c r="H3957" s="71" t="str">
        <f t="shared" si="87"/>
        <v xml:space="preserve"> </v>
      </c>
      <c r="I3957" s="11">
        <v>9.8920863309349993</v>
      </c>
      <c r="J3957" s="3">
        <v>89.298561151078999</v>
      </c>
      <c r="K3957" s="8">
        <v>0.80935251798600005</v>
      </c>
    </row>
    <row r="3958" spans="3:11" x14ac:dyDescent="0.2">
      <c r="C3958" s="90"/>
      <c r="D3958" s="87"/>
      <c r="E3958" s="1" t="s">
        <v>22</v>
      </c>
      <c r="F3958" s="2"/>
      <c r="G3958" s="59">
        <v>245</v>
      </c>
      <c r="H3958" s="71" t="str">
        <f t="shared" si="87"/>
        <v xml:space="preserve"> </v>
      </c>
      <c r="I3958" s="11">
        <v>10.204081632653001</v>
      </c>
      <c r="J3958" s="3">
        <v>86.122448979591994</v>
      </c>
      <c r="K3958" s="8">
        <v>3.673469387755</v>
      </c>
    </row>
    <row r="3959" spans="3:11" x14ac:dyDescent="0.2">
      <c r="C3959" s="91" t="s">
        <v>97</v>
      </c>
      <c r="D3959" s="86" t="s">
        <v>17</v>
      </c>
      <c r="E3959" s="6" t="s">
        <v>98</v>
      </c>
      <c r="F3959" s="5"/>
      <c r="G3959" s="58">
        <v>83</v>
      </c>
      <c r="H3959" s="70" t="str">
        <f t="shared" si="87"/>
        <v xml:space="preserve"> </v>
      </c>
      <c r="I3959" s="12">
        <v>1.204819277108</v>
      </c>
      <c r="J3959" s="4">
        <v>96.385542168675002</v>
      </c>
      <c r="K3959" s="13">
        <v>2.409638554217</v>
      </c>
    </row>
    <row r="3960" spans="3:11" x14ac:dyDescent="0.2">
      <c r="C3960" s="90"/>
      <c r="D3960" s="87"/>
      <c r="E3960" s="1" t="s">
        <v>99</v>
      </c>
      <c r="F3960" s="2"/>
      <c r="G3960" s="59">
        <v>401</v>
      </c>
      <c r="H3960" s="71" t="str">
        <f t="shared" si="87"/>
        <v xml:space="preserve"> </v>
      </c>
      <c r="I3960" s="11">
        <v>2.743142144638</v>
      </c>
      <c r="J3960" s="3">
        <v>96.508728179550999</v>
      </c>
      <c r="K3960" s="8">
        <v>0.74812967581000001</v>
      </c>
    </row>
    <row r="3961" spans="3:11" x14ac:dyDescent="0.2">
      <c r="C3961" s="90"/>
      <c r="D3961" s="87"/>
      <c r="E3961" s="1" t="s">
        <v>100</v>
      </c>
      <c r="F3961" s="2"/>
      <c r="G3961" s="59">
        <v>686</v>
      </c>
      <c r="H3961" s="71" t="str">
        <f t="shared" si="87"/>
        <v xml:space="preserve"> </v>
      </c>
      <c r="I3961" s="11">
        <v>4.3731778425660002</v>
      </c>
      <c r="J3961" s="3">
        <v>95.626822157434006</v>
      </c>
      <c r="K3961" s="14">
        <v>0</v>
      </c>
    </row>
    <row r="3962" spans="3:11" x14ac:dyDescent="0.2">
      <c r="C3962" s="90"/>
      <c r="D3962" s="87"/>
      <c r="E3962" s="1" t="s">
        <v>101</v>
      </c>
      <c r="F3962" s="2"/>
      <c r="G3962" s="59">
        <v>1118</v>
      </c>
      <c r="H3962" s="71" t="str">
        <f t="shared" si="87"/>
        <v xml:space="preserve"> </v>
      </c>
      <c r="I3962" s="11">
        <v>10.286225402504</v>
      </c>
      <c r="J3962" s="3">
        <v>88.550983899821006</v>
      </c>
      <c r="K3962" s="8">
        <v>1.1627906976739999</v>
      </c>
    </row>
    <row r="3963" spans="3:11" x14ac:dyDescent="0.2">
      <c r="C3963" s="90"/>
      <c r="D3963" s="87"/>
      <c r="E3963" s="1" t="s">
        <v>22</v>
      </c>
      <c r="F3963" s="2"/>
      <c r="G3963" s="59">
        <v>147</v>
      </c>
      <c r="H3963" s="71" t="str">
        <f t="shared" si="87"/>
        <v xml:space="preserve"> </v>
      </c>
      <c r="I3963" s="11">
        <v>13.605442176871</v>
      </c>
      <c r="J3963" s="3">
        <v>81.632653061224005</v>
      </c>
      <c r="K3963" s="8">
        <v>4.7619047619049999</v>
      </c>
    </row>
    <row r="3964" spans="3:11" x14ac:dyDescent="0.2">
      <c r="C3964" s="91" t="s">
        <v>102</v>
      </c>
      <c r="D3964" s="86" t="s">
        <v>17</v>
      </c>
      <c r="E3964" s="6" t="s">
        <v>103</v>
      </c>
      <c r="F3964" s="5"/>
      <c r="G3964" s="58">
        <v>562</v>
      </c>
      <c r="H3964" s="70" t="str">
        <f t="shared" si="87"/>
        <v xml:space="preserve"> </v>
      </c>
      <c r="I3964" s="12">
        <v>1.779359430605</v>
      </c>
      <c r="J3964" s="4">
        <v>97.864768683273994</v>
      </c>
      <c r="K3964" s="13">
        <v>0.35587188612100001</v>
      </c>
    </row>
    <row r="3965" spans="3:11" x14ac:dyDescent="0.2">
      <c r="C3965" s="90"/>
      <c r="D3965" s="87"/>
      <c r="E3965" s="1" t="s">
        <v>104</v>
      </c>
      <c r="F3965" s="2"/>
      <c r="G3965" s="59">
        <v>1221</v>
      </c>
      <c r="H3965" s="71" t="str">
        <f t="shared" si="87"/>
        <v xml:space="preserve"> </v>
      </c>
      <c r="I3965" s="11">
        <v>4.4226044226040004</v>
      </c>
      <c r="J3965" s="3">
        <v>94.676494676494997</v>
      </c>
      <c r="K3965" s="8">
        <v>0.90090090090099995</v>
      </c>
    </row>
    <row r="3966" spans="3:11" x14ac:dyDescent="0.2">
      <c r="C3966" s="90"/>
      <c r="D3966" s="87"/>
      <c r="E3966" s="1" t="s">
        <v>105</v>
      </c>
      <c r="F3966" s="2"/>
      <c r="G3966" s="59">
        <v>430</v>
      </c>
      <c r="H3966" s="71" t="str">
        <f t="shared" si="87"/>
        <v xml:space="preserve"> </v>
      </c>
      <c r="I3966" s="11">
        <v>16.744186046511999</v>
      </c>
      <c r="J3966" s="3">
        <v>82.093023255814003</v>
      </c>
      <c r="K3966" s="8">
        <v>1.1627906976739999</v>
      </c>
    </row>
    <row r="3967" spans="3:11" x14ac:dyDescent="0.2">
      <c r="C3967" s="90"/>
      <c r="D3967" s="87"/>
      <c r="E3967" s="1" t="s">
        <v>106</v>
      </c>
      <c r="F3967" s="2"/>
      <c r="G3967" s="59">
        <v>63</v>
      </c>
      <c r="H3967" s="71" t="str">
        <f t="shared" si="87"/>
        <v xml:space="preserve"> </v>
      </c>
      <c r="I3967" s="11">
        <v>39.682539682540003</v>
      </c>
      <c r="J3967" s="3">
        <v>60.317460317459997</v>
      </c>
      <c r="K3967" s="14">
        <v>0</v>
      </c>
    </row>
    <row r="3968" spans="3:11" x14ac:dyDescent="0.2">
      <c r="C3968" s="90"/>
      <c r="D3968" s="87"/>
      <c r="E3968" s="1" t="s">
        <v>22</v>
      </c>
      <c r="F3968" s="2"/>
      <c r="G3968" s="59">
        <v>159</v>
      </c>
      <c r="H3968" s="71" t="str">
        <f t="shared" si="87"/>
        <v xml:space="preserve"> </v>
      </c>
      <c r="I3968" s="11">
        <v>10.062893081761001</v>
      </c>
      <c r="J3968" s="3">
        <v>85.534591194968996</v>
      </c>
      <c r="K3968" s="8">
        <v>4.4025157232699996</v>
      </c>
    </row>
    <row r="3969" spans="3:11" x14ac:dyDescent="0.2">
      <c r="C3969" s="90"/>
      <c r="D3969" s="87"/>
      <c r="E3969" s="1" t="s">
        <v>107</v>
      </c>
      <c r="F3969" s="2"/>
      <c r="G3969" s="59">
        <v>1783</v>
      </c>
      <c r="H3969" s="71" t="str">
        <f t="shared" si="87"/>
        <v xml:space="preserve"> </v>
      </c>
      <c r="I3969" s="11">
        <v>3.5894559730790001</v>
      </c>
      <c r="J3969" s="3">
        <v>95.681435782389002</v>
      </c>
      <c r="K3969" s="8">
        <v>0.72910824453199996</v>
      </c>
    </row>
    <row r="3970" spans="3:11" x14ac:dyDescent="0.2">
      <c r="C3970" s="90"/>
      <c r="D3970" s="87"/>
      <c r="E3970" s="1" t="s">
        <v>108</v>
      </c>
      <c r="F3970" s="2"/>
      <c r="G3970" s="59">
        <v>493</v>
      </c>
      <c r="H3970" s="71" t="str">
        <f t="shared" si="87"/>
        <v xml:space="preserve"> </v>
      </c>
      <c r="I3970" s="11">
        <v>19.675456389451998</v>
      </c>
      <c r="J3970" s="3">
        <v>79.310344827585993</v>
      </c>
      <c r="K3970" s="8">
        <v>1.014198782961</v>
      </c>
    </row>
    <row r="3971" spans="3:11" x14ac:dyDescent="0.2">
      <c r="C3971" s="91" t="s">
        <v>109</v>
      </c>
      <c r="D3971" s="86" t="s">
        <v>17</v>
      </c>
      <c r="E3971" s="6" t="s">
        <v>110</v>
      </c>
      <c r="F3971" s="5"/>
      <c r="G3971" s="58">
        <v>551</v>
      </c>
      <c r="H3971" s="70" t="str">
        <f t="shared" si="87"/>
        <v xml:space="preserve"> </v>
      </c>
      <c r="I3971" s="12">
        <v>1.996370235935</v>
      </c>
      <c r="J3971" s="4">
        <v>97.096188747731006</v>
      </c>
      <c r="K3971" s="13">
        <v>0.90744101633399998</v>
      </c>
    </row>
    <row r="3972" spans="3:11" ht="24" x14ac:dyDescent="0.2">
      <c r="C3972" s="90"/>
      <c r="D3972" s="87"/>
      <c r="E3972" s="1" t="s">
        <v>111</v>
      </c>
      <c r="F3972" s="2"/>
      <c r="G3972" s="59">
        <v>298</v>
      </c>
      <c r="H3972" s="71" t="str">
        <f t="shared" si="87"/>
        <v xml:space="preserve"> </v>
      </c>
      <c r="I3972" s="11">
        <v>1.342281879195</v>
      </c>
      <c r="J3972" s="3">
        <v>97.651006711408996</v>
      </c>
      <c r="K3972" s="8">
        <v>1.0067114093959999</v>
      </c>
    </row>
    <row r="3973" spans="3:11" ht="24" x14ac:dyDescent="0.2">
      <c r="C3973" s="90"/>
      <c r="D3973" s="87"/>
      <c r="E3973" s="1" t="s">
        <v>112</v>
      </c>
      <c r="F3973" s="2"/>
      <c r="G3973" s="59">
        <v>954</v>
      </c>
      <c r="H3973" s="71" t="str">
        <f t="shared" si="87"/>
        <v xml:space="preserve"> </v>
      </c>
      <c r="I3973" s="11">
        <v>0.94339622641499998</v>
      </c>
      <c r="J3973" s="3">
        <v>98.846960167714997</v>
      </c>
      <c r="K3973" s="8">
        <v>0.20964360587</v>
      </c>
    </row>
    <row r="3974" spans="3:11" x14ac:dyDescent="0.2">
      <c r="C3974" s="90"/>
      <c r="D3974" s="87"/>
      <c r="E3974" s="1" t="s">
        <v>113</v>
      </c>
      <c r="F3974" s="2"/>
      <c r="G3974" s="59">
        <v>616</v>
      </c>
      <c r="H3974" s="71" t="str">
        <f t="shared" si="87"/>
        <v xml:space="preserve"> </v>
      </c>
      <c r="I3974" s="11">
        <v>2.5974025974030002</v>
      </c>
      <c r="J3974" s="3">
        <v>96.266233766233995</v>
      </c>
      <c r="K3974" s="8">
        <v>1.136363636364</v>
      </c>
    </row>
    <row r="3975" spans="3:11" x14ac:dyDescent="0.2">
      <c r="C3975" s="90"/>
      <c r="D3975" s="87"/>
      <c r="E3975" s="1" t="s">
        <v>114</v>
      </c>
      <c r="F3975" s="2"/>
      <c r="G3975" s="59">
        <v>986</v>
      </c>
      <c r="H3975" s="71" t="str">
        <f t="shared" si="87"/>
        <v xml:space="preserve"> </v>
      </c>
      <c r="I3975" s="11">
        <v>3.3468559837730001</v>
      </c>
      <c r="J3975" s="3">
        <v>95.943204868153998</v>
      </c>
      <c r="K3975" s="8">
        <v>0.70993914807299996</v>
      </c>
    </row>
    <row r="3976" spans="3:11" ht="24" x14ac:dyDescent="0.2">
      <c r="C3976" s="90"/>
      <c r="D3976" s="87"/>
      <c r="E3976" s="1" t="s">
        <v>115</v>
      </c>
      <c r="F3976" s="2"/>
      <c r="G3976" s="59">
        <v>938</v>
      </c>
      <c r="H3976" s="71" t="str">
        <f t="shared" si="87"/>
        <v xml:space="preserve"> </v>
      </c>
      <c r="I3976" s="11">
        <v>1.9189765458420001</v>
      </c>
      <c r="J3976" s="3">
        <v>97.014925373134005</v>
      </c>
      <c r="K3976" s="8">
        <v>1.0660980810230001</v>
      </c>
    </row>
    <row r="3977" spans="3:11" ht="24" x14ac:dyDescent="0.2">
      <c r="C3977" s="90"/>
      <c r="D3977" s="87"/>
      <c r="E3977" s="1" t="s">
        <v>116</v>
      </c>
      <c r="F3977" s="2"/>
      <c r="G3977" s="59">
        <v>771</v>
      </c>
      <c r="H3977" s="71" t="str">
        <f t="shared" si="87"/>
        <v xml:space="preserve"> </v>
      </c>
      <c r="I3977" s="11">
        <v>4.1504539559009999</v>
      </c>
      <c r="J3977" s="3">
        <v>95.071335927367002</v>
      </c>
      <c r="K3977" s="8">
        <v>0.77821011673200002</v>
      </c>
    </row>
    <row r="3978" spans="3:11" ht="24" x14ac:dyDescent="0.2">
      <c r="C3978" s="90"/>
      <c r="D3978" s="87"/>
      <c r="E3978" s="1" t="s">
        <v>117</v>
      </c>
      <c r="F3978" s="2"/>
      <c r="G3978" s="59">
        <v>223</v>
      </c>
      <c r="H3978" s="71" t="str">
        <f t="shared" si="87"/>
        <v xml:space="preserve"> </v>
      </c>
      <c r="I3978" s="11">
        <v>0.89686098654699997</v>
      </c>
      <c r="J3978" s="3">
        <v>98.206278026906006</v>
      </c>
      <c r="K3978" s="8">
        <v>0.89686098654699997</v>
      </c>
    </row>
    <row r="3979" spans="3:11" x14ac:dyDescent="0.2">
      <c r="C3979" s="90"/>
      <c r="D3979" s="87"/>
      <c r="E3979" s="1" t="s">
        <v>118</v>
      </c>
      <c r="F3979" s="2"/>
      <c r="G3979" s="59">
        <v>710</v>
      </c>
      <c r="H3979" s="71" t="str">
        <f t="shared" si="87"/>
        <v xml:space="preserve"> </v>
      </c>
      <c r="I3979" s="11">
        <v>1.267605633803</v>
      </c>
      <c r="J3979" s="3">
        <v>98.169014084506998</v>
      </c>
      <c r="K3979" s="8">
        <v>0.56338028168999998</v>
      </c>
    </row>
    <row r="3980" spans="3:11" x14ac:dyDescent="0.2">
      <c r="C3980" s="90"/>
      <c r="D3980" s="87"/>
      <c r="E3980" s="1" t="s">
        <v>119</v>
      </c>
      <c r="F3980" s="2"/>
      <c r="G3980" s="59">
        <v>565</v>
      </c>
      <c r="H3980" s="71" t="str">
        <f t="shared" si="87"/>
        <v xml:space="preserve"> </v>
      </c>
      <c r="I3980" s="11">
        <v>1.0619469026549999</v>
      </c>
      <c r="J3980" s="3">
        <v>98.230088495575004</v>
      </c>
      <c r="K3980" s="8">
        <v>0.70796460176999998</v>
      </c>
    </row>
    <row r="3981" spans="3:11" x14ac:dyDescent="0.2">
      <c r="C3981" s="90"/>
      <c r="D3981" s="87"/>
      <c r="E3981" s="1" t="s">
        <v>120</v>
      </c>
      <c r="F3981" s="2"/>
      <c r="G3981" s="59">
        <v>443</v>
      </c>
      <c r="H3981" s="71" t="str">
        <f t="shared" si="87"/>
        <v xml:space="preserve"> </v>
      </c>
      <c r="I3981" s="11">
        <v>2.0316027088039998</v>
      </c>
      <c r="J3981" s="3">
        <v>97.291196388261994</v>
      </c>
      <c r="K3981" s="8">
        <v>0.67720090293500002</v>
      </c>
    </row>
    <row r="3982" spans="3:11" x14ac:dyDescent="0.2">
      <c r="C3982" s="90"/>
      <c r="D3982" s="87"/>
      <c r="E3982" s="1" t="s">
        <v>121</v>
      </c>
      <c r="F3982" s="2"/>
      <c r="G3982" s="59">
        <v>977</v>
      </c>
      <c r="H3982" s="71" t="str">
        <f t="shared" si="87"/>
        <v xml:space="preserve"> </v>
      </c>
      <c r="I3982" s="11">
        <v>4.0941658137149997</v>
      </c>
      <c r="J3982" s="3">
        <v>95.291709314227006</v>
      </c>
      <c r="K3982" s="8">
        <v>0.61412487205699995</v>
      </c>
    </row>
    <row r="3983" spans="3:11" x14ac:dyDescent="0.2">
      <c r="C3983" s="90"/>
      <c r="D3983" s="87"/>
      <c r="E3983" s="1" t="s">
        <v>122</v>
      </c>
      <c r="F3983" s="2"/>
      <c r="G3983" s="59">
        <v>179</v>
      </c>
      <c r="H3983" s="71" t="str">
        <f t="shared" si="87"/>
        <v xml:space="preserve"> </v>
      </c>
      <c r="I3983" s="11">
        <v>6.7039106145250003</v>
      </c>
      <c r="J3983" s="3">
        <v>92.737430167598006</v>
      </c>
      <c r="K3983" s="8">
        <v>0.55865921787700001</v>
      </c>
    </row>
    <row r="3984" spans="3:11" x14ac:dyDescent="0.2">
      <c r="C3984" s="90"/>
      <c r="D3984" s="87"/>
      <c r="E3984" s="1" t="s">
        <v>32</v>
      </c>
      <c r="F3984" s="2"/>
      <c r="G3984" s="59">
        <v>22</v>
      </c>
      <c r="H3984" s="71" t="str">
        <f t="shared" si="87"/>
        <v>*</v>
      </c>
      <c r="I3984" s="11">
        <v>9.0909090909089993</v>
      </c>
      <c r="J3984" s="3">
        <v>90.909090909091006</v>
      </c>
      <c r="K3984" s="14">
        <v>0</v>
      </c>
    </row>
    <row r="3985" spans="3:11" x14ac:dyDescent="0.2">
      <c r="C3985" s="90"/>
      <c r="D3985" s="87"/>
      <c r="E3985" s="1" t="s">
        <v>22</v>
      </c>
      <c r="F3985" s="2"/>
      <c r="G3985" s="59">
        <v>13</v>
      </c>
      <c r="H3985" s="71" t="str">
        <f t="shared" si="87"/>
        <v>*</v>
      </c>
      <c r="I3985" s="11">
        <v>7.6923076923079998</v>
      </c>
      <c r="J3985" s="3">
        <v>84.615384615384997</v>
      </c>
      <c r="K3985" s="8">
        <v>7.6923076923079998</v>
      </c>
    </row>
    <row r="3986" spans="3:11" ht="24" x14ac:dyDescent="0.2">
      <c r="C3986" s="91" t="s">
        <v>123</v>
      </c>
      <c r="D3986" s="86" t="s">
        <v>17</v>
      </c>
      <c r="E3986" s="6" t="s">
        <v>124</v>
      </c>
      <c r="F3986" s="5"/>
      <c r="G3986" s="58">
        <v>55</v>
      </c>
      <c r="H3986" s="70" t="str">
        <f t="shared" si="87"/>
        <v xml:space="preserve"> </v>
      </c>
      <c r="I3986" s="12">
        <v>1.818181818182</v>
      </c>
      <c r="J3986" s="4">
        <v>96.363636363636004</v>
      </c>
      <c r="K3986" s="13">
        <v>1.818181818182</v>
      </c>
    </row>
    <row r="3987" spans="3:11" ht="24" x14ac:dyDescent="0.2">
      <c r="C3987" s="92"/>
      <c r="D3987" s="87"/>
      <c r="E3987" s="1" t="s">
        <v>125</v>
      </c>
      <c r="F3987" s="2"/>
      <c r="G3987" s="59">
        <v>205</v>
      </c>
      <c r="H3987" s="71" t="str">
        <f t="shared" si="87"/>
        <v xml:space="preserve"> </v>
      </c>
      <c r="I3987" s="11">
        <v>3.90243902439</v>
      </c>
      <c r="J3987" s="3">
        <v>95.609756097561004</v>
      </c>
      <c r="K3987" s="8">
        <v>0.48780487804900002</v>
      </c>
    </row>
    <row r="3988" spans="3:11" ht="24" x14ac:dyDescent="0.2">
      <c r="C3988" s="92"/>
      <c r="D3988" s="87"/>
      <c r="E3988" s="1" t="s">
        <v>126</v>
      </c>
      <c r="F3988" s="2"/>
      <c r="G3988" s="59">
        <v>114</v>
      </c>
      <c r="H3988" s="71" t="str">
        <f t="shared" si="87"/>
        <v xml:space="preserve"> </v>
      </c>
      <c r="I3988" s="11">
        <v>5.2631578947369997</v>
      </c>
      <c r="J3988" s="3">
        <v>94.736842105262994</v>
      </c>
      <c r="K3988" s="14">
        <v>0</v>
      </c>
    </row>
    <row r="3989" spans="3:11" ht="24" x14ac:dyDescent="0.2">
      <c r="C3989" s="92"/>
      <c r="D3989" s="87"/>
      <c r="E3989" s="1" t="s">
        <v>127</v>
      </c>
      <c r="F3989" s="2"/>
      <c r="G3989" s="59">
        <v>187</v>
      </c>
      <c r="H3989" s="71" t="str">
        <f t="shared" si="87"/>
        <v xml:space="preserve"> </v>
      </c>
      <c r="I3989" s="26">
        <v>0</v>
      </c>
      <c r="J3989" s="3">
        <v>99.465240641711006</v>
      </c>
      <c r="K3989" s="8">
        <v>0.53475935828900001</v>
      </c>
    </row>
    <row r="3990" spans="3:11" ht="24" x14ac:dyDescent="0.2">
      <c r="C3990" s="92"/>
      <c r="D3990" s="87"/>
      <c r="E3990" s="1" t="s">
        <v>128</v>
      </c>
      <c r="F3990" s="2"/>
      <c r="G3990" s="59">
        <v>1599</v>
      </c>
      <c r="H3990" s="71" t="str">
        <f t="shared" si="87"/>
        <v xml:space="preserve"> </v>
      </c>
      <c r="I3990" s="11">
        <v>3.7523452157600001</v>
      </c>
      <c r="J3990" s="3">
        <v>95.684803001876006</v>
      </c>
      <c r="K3990" s="8">
        <v>0.56285178236400002</v>
      </c>
    </row>
    <row r="3991" spans="3:11" ht="24" x14ac:dyDescent="0.2">
      <c r="C3991" s="92"/>
      <c r="D3991" s="87"/>
      <c r="E3991" s="1" t="s">
        <v>129</v>
      </c>
      <c r="F3991" s="2"/>
      <c r="G3991" s="59">
        <v>1199</v>
      </c>
      <c r="H3991" s="71" t="str">
        <f t="shared" si="87"/>
        <v xml:space="preserve"> </v>
      </c>
      <c r="I3991" s="11">
        <v>4.1701417848210003</v>
      </c>
      <c r="J3991" s="3">
        <v>94.745621351126005</v>
      </c>
      <c r="K3991" s="8">
        <v>1.084236864053</v>
      </c>
    </row>
    <row r="3992" spans="3:11" ht="24" x14ac:dyDescent="0.2">
      <c r="C3992" s="92"/>
      <c r="D3992" s="87"/>
      <c r="E3992" s="1" t="s">
        <v>130</v>
      </c>
      <c r="F3992" s="2"/>
      <c r="G3992" s="59">
        <v>950</v>
      </c>
      <c r="H3992" s="71" t="str">
        <f t="shared" si="87"/>
        <v xml:space="preserve"> </v>
      </c>
      <c r="I3992" s="11">
        <v>5.7894736842109999</v>
      </c>
      <c r="J3992" s="3">
        <v>93.578947368420998</v>
      </c>
      <c r="K3992" s="8">
        <v>0.63157894736800002</v>
      </c>
    </row>
    <row r="3993" spans="3:11" x14ac:dyDescent="0.2">
      <c r="C3993" s="92"/>
      <c r="D3993" s="87"/>
      <c r="E3993" s="1" t="s">
        <v>131</v>
      </c>
      <c r="F3993" s="2"/>
      <c r="G3993" s="59">
        <v>424</v>
      </c>
      <c r="H3993" s="71" t="str">
        <f t="shared" si="87"/>
        <v xml:space="preserve"> </v>
      </c>
      <c r="I3993" s="11">
        <v>3.3018867924530002</v>
      </c>
      <c r="J3993" s="3">
        <v>95.047169811320998</v>
      </c>
      <c r="K3993" s="8">
        <v>1.6509433962260001</v>
      </c>
    </row>
    <row r="3994" spans="3:11" ht="24" x14ac:dyDescent="0.2">
      <c r="C3994" s="92"/>
      <c r="D3994" s="87"/>
      <c r="E3994" s="1" t="s">
        <v>132</v>
      </c>
      <c r="F3994" s="2"/>
      <c r="G3994" s="59">
        <v>213</v>
      </c>
      <c r="H3994" s="71" t="str">
        <f t="shared" si="87"/>
        <v xml:space="preserve"> </v>
      </c>
      <c r="I3994" s="11">
        <v>9.8591549295770005</v>
      </c>
      <c r="J3994" s="3">
        <v>88.732394366196999</v>
      </c>
      <c r="K3994" s="8">
        <v>1.4084507042250001</v>
      </c>
    </row>
    <row r="3995" spans="3:11" ht="24" x14ac:dyDescent="0.2">
      <c r="C3995" s="92"/>
      <c r="D3995" s="87"/>
      <c r="E3995" s="1" t="s">
        <v>133</v>
      </c>
      <c r="F3995" s="2"/>
      <c r="G3995" s="59">
        <v>214</v>
      </c>
      <c r="H3995" s="71" t="str">
        <f t="shared" si="87"/>
        <v xml:space="preserve"> </v>
      </c>
      <c r="I3995" s="11">
        <v>14.485981308411001</v>
      </c>
      <c r="J3995" s="3">
        <v>83.644859813083997</v>
      </c>
      <c r="K3995" s="8">
        <v>1.869158878505</v>
      </c>
    </row>
    <row r="3996" spans="3:11" ht="24" x14ac:dyDescent="0.2">
      <c r="C3996" s="92"/>
      <c r="D3996" s="87"/>
      <c r="E3996" s="1" t="s">
        <v>134</v>
      </c>
      <c r="F3996" s="2"/>
      <c r="G3996" s="59">
        <v>15</v>
      </c>
      <c r="H3996" s="71" t="str">
        <f t="shared" si="87"/>
        <v>*</v>
      </c>
      <c r="I3996" s="11">
        <v>53.333333333333002</v>
      </c>
      <c r="J3996" s="3">
        <v>46.666666666666998</v>
      </c>
      <c r="K3996" s="14">
        <v>0</v>
      </c>
    </row>
    <row r="3997" spans="3:11" ht="24" x14ac:dyDescent="0.2">
      <c r="C3997" s="92"/>
      <c r="D3997" s="87"/>
      <c r="E3997" s="1" t="s">
        <v>135</v>
      </c>
      <c r="F3997" s="2"/>
      <c r="G3997" s="59">
        <v>587</v>
      </c>
      <c r="H3997" s="71" t="str">
        <f t="shared" si="87"/>
        <v xml:space="preserve"> </v>
      </c>
      <c r="I3997" s="11">
        <v>3.4071550255540002</v>
      </c>
      <c r="J3997" s="3">
        <v>96.081771720613006</v>
      </c>
      <c r="K3997" s="8">
        <v>0.51107325383299995</v>
      </c>
    </row>
    <row r="3998" spans="3:11" x14ac:dyDescent="0.2">
      <c r="C3998" s="92"/>
      <c r="D3998" s="87"/>
      <c r="E3998" s="1" t="s">
        <v>136</v>
      </c>
      <c r="F3998" s="2"/>
      <c r="G3998" s="59">
        <v>63</v>
      </c>
      <c r="H3998" s="71" t="str">
        <f t="shared" si="87"/>
        <v xml:space="preserve"> </v>
      </c>
      <c r="I3998" s="11">
        <v>11.111111111111001</v>
      </c>
      <c r="J3998" s="3">
        <v>88.888888888888999</v>
      </c>
      <c r="K3998" s="14">
        <v>0</v>
      </c>
    </row>
    <row r="3999" spans="3:11" x14ac:dyDescent="0.2">
      <c r="C3999" s="92"/>
      <c r="D3999" s="87"/>
      <c r="E3999" s="1" t="s">
        <v>137</v>
      </c>
      <c r="F3999" s="2"/>
      <c r="G3999" s="59">
        <v>290</v>
      </c>
      <c r="H3999" s="71" t="str">
        <f t="shared" si="87"/>
        <v xml:space="preserve"> </v>
      </c>
      <c r="I3999" s="11">
        <v>15.862068965517</v>
      </c>
      <c r="J3999" s="3">
        <v>83.793103448276</v>
      </c>
      <c r="K3999" s="8">
        <v>0.34482758620699999</v>
      </c>
    </row>
    <row r="4000" spans="3:11" x14ac:dyDescent="0.2">
      <c r="C4000" s="92"/>
      <c r="D4000" s="87"/>
      <c r="E4000" s="1" t="s">
        <v>22</v>
      </c>
      <c r="F4000" s="2"/>
      <c r="G4000" s="59">
        <v>42</v>
      </c>
      <c r="H4000" s="71" t="str">
        <f t="shared" si="87"/>
        <v>*</v>
      </c>
      <c r="I4000" s="11">
        <v>11.904761904761999</v>
      </c>
      <c r="J4000" s="3">
        <v>76.190476190476005</v>
      </c>
      <c r="K4000" s="8">
        <v>11.904761904761999</v>
      </c>
    </row>
    <row r="4001" spans="2:22" ht="24" x14ac:dyDescent="0.2">
      <c r="C4001" s="92"/>
      <c r="D4001" s="87"/>
      <c r="E4001" s="1" t="s">
        <v>138</v>
      </c>
      <c r="F4001" s="2"/>
      <c r="G4001" s="59">
        <v>246</v>
      </c>
      <c r="H4001" s="71" t="str">
        <f t="shared" si="87"/>
        <v xml:space="preserve"> </v>
      </c>
      <c r="I4001" s="11">
        <v>3.2520325203249998</v>
      </c>
      <c r="J4001" s="3">
        <v>95.934959349593001</v>
      </c>
      <c r="K4001" s="8">
        <v>0.81300813008100004</v>
      </c>
    </row>
    <row r="4002" spans="2:22" ht="24" x14ac:dyDescent="0.2">
      <c r="C4002" s="92"/>
      <c r="D4002" s="87"/>
      <c r="E4002" s="1" t="s">
        <v>139</v>
      </c>
      <c r="F4002" s="2"/>
      <c r="G4002" s="59">
        <v>248</v>
      </c>
      <c r="H4002" s="71" t="str">
        <f t="shared" ref="H4002:H4004" si="88">IF(G4002&lt;49,"*"," ")</f>
        <v xml:space="preserve"> </v>
      </c>
      <c r="I4002" s="11">
        <v>2.4193548387099999</v>
      </c>
      <c r="J4002" s="3">
        <v>97.177419354839003</v>
      </c>
      <c r="K4002" s="8">
        <v>0.40322580645200001</v>
      </c>
    </row>
    <row r="4003" spans="2:22" ht="24" x14ac:dyDescent="0.2">
      <c r="C4003" s="92"/>
      <c r="D4003" s="87"/>
      <c r="E4003" s="1" t="s">
        <v>140</v>
      </c>
      <c r="F4003" s="2"/>
      <c r="G4003" s="59">
        <v>1582</v>
      </c>
      <c r="H4003" s="71" t="str">
        <f t="shared" si="88"/>
        <v xml:space="preserve"> </v>
      </c>
      <c r="I4003" s="11">
        <v>5.3729456384320002</v>
      </c>
      <c r="J4003" s="3">
        <v>93.742098609354997</v>
      </c>
      <c r="K4003" s="8">
        <v>0.88495575221199996</v>
      </c>
    </row>
    <row r="4004" spans="2:22" ht="24" x14ac:dyDescent="0.2">
      <c r="C4004" s="93"/>
      <c r="D4004" s="88"/>
      <c r="E4004" s="27" t="s">
        <v>141</v>
      </c>
      <c r="F4004" s="30"/>
      <c r="G4004" s="60">
        <v>414</v>
      </c>
      <c r="H4004" s="72" t="str">
        <f t="shared" si="88"/>
        <v xml:space="preserve"> </v>
      </c>
      <c r="I4004" s="35">
        <v>12.80193236715</v>
      </c>
      <c r="J4004" s="16">
        <v>85.507246376812006</v>
      </c>
      <c r="K4004" s="36">
        <v>1.6908212560389999</v>
      </c>
    </row>
    <row r="4005" spans="2:22" x14ac:dyDescent="0.2">
      <c r="G4005" s="61"/>
      <c r="H4005" s="73"/>
    </row>
    <row r="4006" spans="2:22" x14ac:dyDescent="0.2">
      <c r="B4006" s="22" t="str">
        <f xml:space="preserve"> HYPERLINK("#'目次'!B36", "[30]")</f>
        <v>[30]</v>
      </c>
      <c r="C4006" s="17" t="s">
        <v>335</v>
      </c>
      <c r="G4006" s="61"/>
      <c r="H4006" s="73"/>
    </row>
    <row r="4007" spans="2:22" x14ac:dyDescent="0.2">
      <c r="G4007" s="61"/>
      <c r="H4007" s="73"/>
    </row>
    <row r="4008" spans="2:22" x14ac:dyDescent="0.2">
      <c r="G4008" s="61"/>
      <c r="H4008" s="73"/>
    </row>
    <row r="4009" spans="2:22" x14ac:dyDescent="0.2">
      <c r="C4009" s="17" t="s">
        <v>12</v>
      </c>
      <c r="G4009" s="61"/>
      <c r="H4009" s="73"/>
    </row>
    <row r="4010" spans="2:22" ht="72" x14ac:dyDescent="0.2">
      <c r="C4010" s="82"/>
      <c r="D4010" s="83"/>
      <c r="E4010" s="83"/>
      <c r="F4010" s="83"/>
      <c r="G4010" s="55" t="s">
        <v>13</v>
      </c>
      <c r="H4010" s="68"/>
      <c r="I4010" s="20" t="s">
        <v>336</v>
      </c>
      <c r="J4010" s="10" t="s">
        <v>337</v>
      </c>
      <c r="K4010" s="10" t="s">
        <v>338</v>
      </c>
      <c r="L4010" s="10" t="s">
        <v>339</v>
      </c>
      <c r="M4010" s="10" t="s">
        <v>340</v>
      </c>
      <c r="N4010" s="10" t="s">
        <v>341</v>
      </c>
      <c r="O4010" s="10" t="s">
        <v>342</v>
      </c>
      <c r="P4010" s="10" t="s">
        <v>343</v>
      </c>
      <c r="Q4010" s="10" t="s">
        <v>344</v>
      </c>
      <c r="R4010" s="10" t="s">
        <v>345</v>
      </c>
      <c r="S4010" s="10" t="s">
        <v>346</v>
      </c>
      <c r="T4010" s="10" t="s">
        <v>32</v>
      </c>
      <c r="U4010" s="10" t="s">
        <v>347</v>
      </c>
      <c r="V4010" s="23" t="s">
        <v>22</v>
      </c>
    </row>
    <row r="4011" spans="2:22" x14ac:dyDescent="0.2">
      <c r="C4011" s="84"/>
      <c r="D4011" s="85"/>
      <c r="E4011" s="85"/>
      <c r="F4011" s="85"/>
      <c r="G4011" s="56"/>
      <c r="H4011" s="69"/>
      <c r="I4011" s="24"/>
      <c r="J4011" s="9"/>
      <c r="K4011" s="9"/>
      <c r="L4011" s="9"/>
      <c r="M4011" s="9"/>
      <c r="N4011" s="9"/>
      <c r="O4011" s="9"/>
      <c r="P4011" s="9"/>
      <c r="Q4011" s="9"/>
      <c r="R4011" s="9"/>
      <c r="S4011" s="9"/>
      <c r="T4011" s="9"/>
      <c r="U4011" s="9"/>
      <c r="V4011" s="21"/>
    </row>
    <row r="4012" spans="2:22" x14ac:dyDescent="0.2">
      <c r="C4012" s="28"/>
      <c r="D4012" s="29"/>
      <c r="E4012" s="32" t="s">
        <v>13</v>
      </c>
      <c r="F4012" s="31"/>
      <c r="G4012" s="57">
        <v>2435</v>
      </c>
      <c r="H4012" s="66" t="str">
        <f t="shared" ref="H4012:H4075" si="89">IF(G4012&lt;49,"*"," ")</f>
        <v xml:space="preserve"> </v>
      </c>
      <c r="I4012" s="15">
        <v>51.540041067761997</v>
      </c>
      <c r="J4012" s="15">
        <v>70.225872689938001</v>
      </c>
      <c r="K4012" s="15">
        <v>55.154004106776</v>
      </c>
      <c r="L4012" s="15">
        <v>42.053388090349003</v>
      </c>
      <c r="M4012" s="15">
        <v>40.287474332648998</v>
      </c>
      <c r="N4012" s="15">
        <v>42.258726899384001</v>
      </c>
      <c r="O4012" s="15">
        <v>70.349075975359</v>
      </c>
      <c r="P4012" s="15">
        <v>26.365503080082</v>
      </c>
      <c r="Q4012" s="15">
        <v>53.511293634497001</v>
      </c>
      <c r="R4012" s="15">
        <v>11.909650924025</v>
      </c>
      <c r="S4012" s="15">
        <v>33.798767967145999</v>
      </c>
      <c r="T4012" s="15">
        <v>0.49281314168399998</v>
      </c>
      <c r="U4012" s="15">
        <v>3.9425051334700001</v>
      </c>
      <c r="V4012" s="34">
        <v>0.69815195071900005</v>
      </c>
    </row>
    <row r="4013" spans="2:22" x14ac:dyDescent="0.2">
      <c r="C4013" s="89" t="s">
        <v>16</v>
      </c>
      <c r="D4013" s="86" t="s">
        <v>17</v>
      </c>
      <c r="E4013" s="6" t="s">
        <v>18</v>
      </c>
      <c r="F4013" s="5"/>
      <c r="G4013" s="58">
        <v>344</v>
      </c>
      <c r="H4013" s="70" t="str">
        <f t="shared" si="89"/>
        <v xml:space="preserve"> </v>
      </c>
      <c r="I4013" s="12">
        <v>61.918604651163001</v>
      </c>
      <c r="J4013" s="4">
        <v>74.127906976744001</v>
      </c>
      <c r="K4013" s="4">
        <v>67.441860465115994</v>
      </c>
      <c r="L4013" s="4">
        <v>50.872093023255999</v>
      </c>
      <c r="M4013" s="4">
        <v>50.290697674419</v>
      </c>
      <c r="N4013" s="4">
        <v>50</v>
      </c>
      <c r="O4013" s="4">
        <v>77.616279069767003</v>
      </c>
      <c r="P4013" s="4">
        <v>28.197674418605001</v>
      </c>
      <c r="Q4013" s="4">
        <v>61.046511627907002</v>
      </c>
      <c r="R4013" s="4">
        <v>18.895348837208999</v>
      </c>
      <c r="S4013" s="4">
        <v>45.639534883720998</v>
      </c>
      <c r="T4013" s="4">
        <v>0.87209302325600002</v>
      </c>
      <c r="U4013" s="4">
        <v>2.9069767441860002</v>
      </c>
      <c r="V4013" s="13">
        <v>0.87209302325600002</v>
      </c>
    </row>
    <row r="4014" spans="2:22" x14ac:dyDescent="0.2">
      <c r="C4014" s="90"/>
      <c r="D4014" s="87"/>
      <c r="E4014" s="1" t="s">
        <v>19</v>
      </c>
      <c r="F4014" s="2"/>
      <c r="G4014" s="59">
        <v>1502</v>
      </c>
      <c r="H4014" s="71" t="str">
        <f t="shared" si="89"/>
        <v xml:space="preserve"> </v>
      </c>
      <c r="I4014" s="11">
        <v>52.796271637815998</v>
      </c>
      <c r="J4014" s="3">
        <v>71.038615179760001</v>
      </c>
      <c r="K4014" s="3">
        <v>55.592543275632003</v>
      </c>
      <c r="L4014" s="3">
        <v>43.009320905458999</v>
      </c>
      <c r="M4014" s="3">
        <v>42.410119840213</v>
      </c>
      <c r="N4014" s="3">
        <v>43.408788282289997</v>
      </c>
      <c r="O4014" s="3">
        <v>71.837549933421997</v>
      </c>
      <c r="P4014" s="3">
        <v>27.230359520638999</v>
      </c>
      <c r="Q4014" s="3">
        <v>53.062583222370002</v>
      </c>
      <c r="R4014" s="3">
        <v>12.516644474034999</v>
      </c>
      <c r="S4014" s="3">
        <v>35.286284953394997</v>
      </c>
      <c r="T4014" s="3">
        <v>0.39946737683099998</v>
      </c>
      <c r="U4014" s="3">
        <v>3.0625832223699998</v>
      </c>
      <c r="V4014" s="8">
        <v>0.39946737683099998</v>
      </c>
    </row>
    <row r="4015" spans="2:22" x14ac:dyDescent="0.2">
      <c r="C4015" s="90"/>
      <c r="D4015" s="87"/>
      <c r="E4015" s="1" t="s">
        <v>20</v>
      </c>
      <c r="F4015" s="2"/>
      <c r="G4015" s="59">
        <v>465</v>
      </c>
      <c r="H4015" s="71" t="str">
        <f t="shared" si="89"/>
        <v xml:space="preserve"> </v>
      </c>
      <c r="I4015" s="11">
        <v>45.806451612902997</v>
      </c>
      <c r="J4015" s="3">
        <v>69.032258064516</v>
      </c>
      <c r="K4015" s="3">
        <v>51.397849462365997</v>
      </c>
      <c r="L4015" s="3">
        <v>35.483870967742</v>
      </c>
      <c r="M4015" s="3">
        <v>31.182795698924998</v>
      </c>
      <c r="N4015" s="3">
        <v>37.204301075269001</v>
      </c>
      <c r="O4015" s="3">
        <v>64.731182795698999</v>
      </c>
      <c r="P4015" s="3">
        <v>23.225806451613</v>
      </c>
      <c r="Q4015" s="3">
        <v>55.053763440860003</v>
      </c>
      <c r="R4015" s="3">
        <v>5.1612903225810003</v>
      </c>
      <c r="S4015" s="3">
        <v>23.655913978495001</v>
      </c>
      <c r="T4015" s="3">
        <v>0.43010752688199999</v>
      </c>
      <c r="U4015" s="3">
        <v>4.9462365591399999</v>
      </c>
      <c r="V4015" s="8">
        <v>1.0752688172039999</v>
      </c>
    </row>
    <row r="4016" spans="2:22" x14ac:dyDescent="0.2">
      <c r="C4016" s="90"/>
      <c r="D4016" s="87"/>
      <c r="E4016" s="1" t="s">
        <v>21</v>
      </c>
      <c r="F4016" s="2"/>
      <c r="G4016" s="59">
        <v>107</v>
      </c>
      <c r="H4016" s="71" t="str">
        <f t="shared" si="89"/>
        <v xml:space="preserve"> </v>
      </c>
      <c r="I4016" s="11">
        <v>26.168224299064999</v>
      </c>
      <c r="J4016" s="3">
        <v>55.140186915888002</v>
      </c>
      <c r="K4016" s="3">
        <v>29.906542056075001</v>
      </c>
      <c r="L4016" s="3">
        <v>28.971962616822001</v>
      </c>
      <c r="M4016" s="3">
        <v>20.560747663550998</v>
      </c>
      <c r="N4016" s="3">
        <v>25.233644859813001</v>
      </c>
      <c r="O4016" s="3">
        <v>54.205607476635997</v>
      </c>
      <c r="P4016" s="3">
        <v>22.429906542055999</v>
      </c>
      <c r="Q4016" s="3">
        <v>31.775700934579</v>
      </c>
      <c r="R4016" s="3">
        <v>6.5420560747660002</v>
      </c>
      <c r="S4016" s="3">
        <v>20.560747663550998</v>
      </c>
      <c r="T4016" s="3">
        <v>0.93457943925200004</v>
      </c>
      <c r="U4016" s="3">
        <v>14.953271028036999</v>
      </c>
      <c r="V4016" s="8">
        <v>0.93457943925200004</v>
      </c>
    </row>
    <row r="4017" spans="3:22" x14ac:dyDescent="0.2">
      <c r="C4017" s="90"/>
      <c r="D4017" s="87"/>
      <c r="E4017" s="1" t="s">
        <v>22</v>
      </c>
      <c r="F4017" s="2"/>
      <c r="G4017" s="59">
        <v>17</v>
      </c>
      <c r="H4017" s="71" t="str">
        <f t="shared" si="89"/>
        <v>*</v>
      </c>
      <c r="I4017" s="11">
        <v>47.058823529412003</v>
      </c>
      <c r="J4017" s="3">
        <v>47.058823529412003</v>
      </c>
      <c r="K4017" s="3">
        <v>29.411764705882</v>
      </c>
      <c r="L4017" s="3">
        <v>41.176470588234999</v>
      </c>
      <c r="M4017" s="3">
        <v>23.529411764706001</v>
      </c>
      <c r="N4017" s="3">
        <v>29.411764705882</v>
      </c>
      <c r="O4017" s="3">
        <v>47.058823529412003</v>
      </c>
      <c r="P4017" s="3">
        <v>23.529411764706001</v>
      </c>
      <c r="Q4017" s="3">
        <v>35.294117647058997</v>
      </c>
      <c r="R4017" s="3">
        <v>35.294117647058997</v>
      </c>
      <c r="S4017" s="3">
        <v>23.529411764706001</v>
      </c>
      <c r="T4017" s="7">
        <v>0</v>
      </c>
      <c r="U4017" s="3">
        <v>5.8823529411760003</v>
      </c>
      <c r="V4017" s="8">
        <v>11.764705882353001</v>
      </c>
    </row>
    <row r="4018" spans="3:22" x14ac:dyDescent="0.2">
      <c r="C4018" s="91" t="s">
        <v>23</v>
      </c>
      <c r="D4018" s="86" t="s">
        <v>17</v>
      </c>
      <c r="E4018" s="6" t="s">
        <v>24</v>
      </c>
      <c r="F4018" s="5"/>
      <c r="G4018" s="58">
        <v>383</v>
      </c>
      <c r="H4018" s="70" t="str">
        <f t="shared" si="89"/>
        <v xml:space="preserve"> </v>
      </c>
      <c r="I4018" s="12">
        <v>71.801566579633999</v>
      </c>
      <c r="J4018" s="4">
        <v>81.462140992166994</v>
      </c>
      <c r="K4018" s="4">
        <v>69.451697127936995</v>
      </c>
      <c r="L4018" s="4">
        <v>67.624020887727994</v>
      </c>
      <c r="M4018" s="4">
        <v>77.023498694517002</v>
      </c>
      <c r="N4018" s="4">
        <v>57.441253263707999</v>
      </c>
      <c r="O4018" s="4">
        <v>82.767624020887993</v>
      </c>
      <c r="P4018" s="4">
        <v>23.237597911226999</v>
      </c>
      <c r="Q4018" s="4">
        <v>72.584856396866996</v>
      </c>
      <c r="R4018" s="4">
        <v>23.498694516971</v>
      </c>
      <c r="S4018" s="4">
        <v>45.430809399478001</v>
      </c>
      <c r="T4018" s="4">
        <v>0.26109660574400001</v>
      </c>
      <c r="U4018" s="4">
        <v>1.305483028721</v>
      </c>
      <c r="V4018" s="13">
        <v>0.52219321148800002</v>
      </c>
    </row>
    <row r="4019" spans="3:22" x14ac:dyDescent="0.2">
      <c r="C4019" s="90"/>
      <c r="D4019" s="87"/>
      <c r="E4019" s="1" t="s">
        <v>25</v>
      </c>
      <c r="F4019" s="2"/>
      <c r="G4019" s="59">
        <v>333</v>
      </c>
      <c r="H4019" s="71" t="str">
        <f t="shared" si="89"/>
        <v xml:space="preserve"> </v>
      </c>
      <c r="I4019" s="11">
        <v>70.570570570570993</v>
      </c>
      <c r="J4019" s="3">
        <v>80.180180180180002</v>
      </c>
      <c r="K4019" s="3">
        <v>69.969969969969995</v>
      </c>
      <c r="L4019" s="3">
        <v>63.963963963963998</v>
      </c>
      <c r="M4019" s="3">
        <v>74.774774774774997</v>
      </c>
      <c r="N4019" s="3">
        <v>61.261261261260998</v>
      </c>
      <c r="O4019" s="3">
        <v>85.585585585586003</v>
      </c>
      <c r="P4019" s="3">
        <v>27.627627627628002</v>
      </c>
      <c r="Q4019" s="3">
        <v>69.369369369368997</v>
      </c>
      <c r="R4019" s="3">
        <v>27.627627627628002</v>
      </c>
      <c r="S4019" s="3">
        <v>64.864864864864998</v>
      </c>
      <c r="T4019" s="3">
        <v>0.30030030029999999</v>
      </c>
      <c r="U4019" s="3">
        <v>0.30030030029999999</v>
      </c>
      <c r="V4019" s="8">
        <v>0.30030030029999999</v>
      </c>
    </row>
    <row r="4020" spans="3:22" ht="24" x14ac:dyDescent="0.2">
      <c r="C4020" s="90"/>
      <c r="D4020" s="87"/>
      <c r="E4020" s="1" t="s">
        <v>26</v>
      </c>
      <c r="F4020" s="2"/>
      <c r="G4020" s="59">
        <v>464</v>
      </c>
      <c r="H4020" s="71" t="str">
        <f t="shared" si="89"/>
        <v xml:space="preserve"> </v>
      </c>
      <c r="I4020" s="11">
        <v>67.241379310344996</v>
      </c>
      <c r="J4020" s="3">
        <v>79.956896551724</v>
      </c>
      <c r="K4020" s="3">
        <v>71.551724137931004</v>
      </c>
      <c r="L4020" s="3">
        <v>66.163793103448</v>
      </c>
      <c r="M4020" s="3">
        <v>74.568965517240997</v>
      </c>
      <c r="N4020" s="3">
        <v>53.879310344827999</v>
      </c>
      <c r="O4020" s="3">
        <v>82.758620689655004</v>
      </c>
      <c r="P4020" s="3">
        <v>28.448275862069</v>
      </c>
      <c r="Q4020" s="3">
        <v>69.396551724138007</v>
      </c>
      <c r="R4020" s="3">
        <v>26.077586206896999</v>
      </c>
      <c r="S4020" s="3">
        <v>44.181034482759003</v>
      </c>
      <c r="T4020" s="3">
        <v>0.43103448275900003</v>
      </c>
      <c r="U4020" s="3">
        <v>0.43103448275900003</v>
      </c>
      <c r="V4020" s="8">
        <v>0.86206896551699996</v>
      </c>
    </row>
    <row r="4021" spans="3:22" ht="24" x14ac:dyDescent="0.2">
      <c r="C4021" s="90"/>
      <c r="D4021" s="87"/>
      <c r="E4021" s="1" t="s">
        <v>27</v>
      </c>
      <c r="F4021" s="2"/>
      <c r="G4021" s="59">
        <v>163</v>
      </c>
      <c r="H4021" s="71" t="str">
        <f t="shared" si="89"/>
        <v xml:space="preserve"> </v>
      </c>
      <c r="I4021" s="11">
        <v>63.803680981595001</v>
      </c>
      <c r="J4021" s="3">
        <v>77.300613496932996</v>
      </c>
      <c r="K4021" s="3">
        <v>76.073619631902005</v>
      </c>
      <c r="L4021" s="3">
        <v>67.484662576687001</v>
      </c>
      <c r="M4021" s="3">
        <v>73.006134969325004</v>
      </c>
      <c r="N4021" s="3">
        <v>52.147239263804003</v>
      </c>
      <c r="O4021" s="3">
        <v>85.276073619632001</v>
      </c>
      <c r="P4021" s="3">
        <v>25.766871165644002</v>
      </c>
      <c r="Q4021" s="3">
        <v>70.552147239264002</v>
      </c>
      <c r="R4021" s="3">
        <v>25.153374233129</v>
      </c>
      <c r="S4021" s="3">
        <v>40.490797546011997</v>
      </c>
      <c r="T4021" s="3">
        <v>0.61349693251500004</v>
      </c>
      <c r="U4021" s="7">
        <v>0</v>
      </c>
      <c r="V4021" s="8">
        <v>0.61349693251500004</v>
      </c>
    </row>
    <row r="4022" spans="3:22" x14ac:dyDescent="0.2">
      <c r="C4022" s="90"/>
      <c r="D4022" s="87"/>
      <c r="E4022" s="1" t="s">
        <v>28</v>
      </c>
      <c r="F4022" s="2"/>
      <c r="G4022" s="59">
        <v>161</v>
      </c>
      <c r="H4022" s="71" t="str">
        <f t="shared" si="89"/>
        <v xml:space="preserve"> </v>
      </c>
      <c r="I4022" s="11">
        <v>67.701863354037002</v>
      </c>
      <c r="J4022" s="3">
        <v>84.472049689440993</v>
      </c>
      <c r="K4022" s="3">
        <v>68.322981366459999</v>
      </c>
      <c r="L4022" s="3">
        <v>68.322981366459999</v>
      </c>
      <c r="M4022" s="3">
        <v>76.397515527950006</v>
      </c>
      <c r="N4022" s="3">
        <v>58.385093167702003</v>
      </c>
      <c r="O4022" s="3">
        <v>84.472049689440993</v>
      </c>
      <c r="P4022" s="3">
        <v>22.981366459627001</v>
      </c>
      <c r="Q4022" s="3">
        <v>77.018633540373003</v>
      </c>
      <c r="R4022" s="3">
        <v>29.813664596273</v>
      </c>
      <c r="S4022" s="3">
        <v>40.993788819876002</v>
      </c>
      <c r="T4022" s="7">
        <v>0</v>
      </c>
      <c r="U4022" s="3">
        <v>1.242236024845</v>
      </c>
      <c r="V4022" s="14">
        <v>0</v>
      </c>
    </row>
    <row r="4023" spans="3:22" x14ac:dyDescent="0.2">
      <c r="C4023" s="90"/>
      <c r="D4023" s="87"/>
      <c r="E4023" s="1" t="s">
        <v>29</v>
      </c>
      <c r="F4023" s="2"/>
      <c r="G4023" s="59">
        <v>1174</v>
      </c>
      <c r="H4023" s="71" t="str">
        <f t="shared" si="89"/>
        <v xml:space="preserve"> </v>
      </c>
      <c r="I4023" s="11">
        <v>59.625212947188999</v>
      </c>
      <c r="J4023" s="3">
        <v>76.490630323679994</v>
      </c>
      <c r="K4023" s="3">
        <v>66.098807495740999</v>
      </c>
      <c r="L4023" s="3">
        <v>55.025553662691998</v>
      </c>
      <c r="M4023" s="3">
        <v>57.751277683135001</v>
      </c>
      <c r="N4023" s="3">
        <v>47.785349233390001</v>
      </c>
      <c r="O4023" s="3">
        <v>77.597955706985005</v>
      </c>
      <c r="P4023" s="3">
        <v>27.001703577512998</v>
      </c>
      <c r="Q4023" s="3">
        <v>64.650766609881003</v>
      </c>
      <c r="R4023" s="3">
        <v>17.972742759795999</v>
      </c>
      <c r="S4023" s="3">
        <v>38.500851788756002</v>
      </c>
      <c r="T4023" s="3">
        <v>0.68143100511099997</v>
      </c>
      <c r="U4023" s="3">
        <v>1.533219761499</v>
      </c>
      <c r="V4023" s="8">
        <v>0.59625212947200001</v>
      </c>
    </row>
    <row r="4024" spans="3:22" x14ac:dyDescent="0.2">
      <c r="C4024" s="90"/>
      <c r="D4024" s="87"/>
      <c r="E4024" s="1" t="s">
        <v>30</v>
      </c>
      <c r="F4024" s="2"/>
      <c r="G4024" s="59">
        <v>1349</v>
      </c>
      <c r="H4024" s="71" t="str">
        <f t="shared" si="89"/>
        <v xml:space="preserve"> </v>
      </c>
      <c r="I4024" s="11">
        <v>59.006671608599</v>
      </c>
      <c r="J4024" s="3">
        <v>75.908080059303003</v>
      </c>
      <c r="K4024" s="3">
        <v>66.271312083024</v>
      </c>
      <c r="L4024" s="3">
        <v>52.335063009636997</v>
      </c>
      <c r="M4024" s="3">
        <v>52.557449962935998</v>
      </c>
      <c r="N4024" s="3">
        <v>48.851000741290001</v>
      </c>
      <c r="O4024" s="3">
        <v>77.613046701260004</v>
      </c>
      <c r="P4024" s="3">
        <v>25.871015567086999</v>
      </c>
      <c r="Q4024" s="3">
        <v>64.418087472202004</v>
      </c>
      <c r="R4024" s="3">
        <v>15.863602668643001</v>
      </c>
      <c r="S4024" s="3">
        <v>38.769458858413998</v>
      </c>
      <c r="T4024" s="3">
        <v>0.370644922165</v>
      </c>
      <c r="U4024" s="3">
        <v>1.630837657524</v>
      </c>
      <c r="V4024" s="8">
        <v>0.66716085989600005</v>
      </c>
    </row>
    <row r="4025" spans="3:22" x14ac:dyDescent="0.2">
      <c r="C4025" s="90"/>
      <c r="D4025" s="87"/>
      <c r="E4025" s="1" t="s">
        <v>31</v>
      </c>
      <c r="F4025" s="2"/>
      <c r="G4025" s="59">
        <v>2034</v>
      </c>
      <c r="H4025" s="71" t="str">
        <f t="shared" si="89"/>
        <v xml:space="preserve"> </v>
      </c>
      <c r="I4025" s="11">
        <v>53.785644051131001</v>
      </c>
      <c r="J4025" s="3">
        <v>71.632251720747007</v>
      </c>
      <c r="K4025" s="3">
        <v>57.423795476892998</v>
      </c>
      <c r="L4025" s="3">
        <v>43.510324483776003</v>
      </c>
      <c r="M4025" s="3">
        <v>41.642084562439003</v>
      </c>
      <c r="N4025" s="3">
        <v>44.542772861357001</v>
      </c>
      <c r="O4025" s="3">
        <v>71.878072763028996</v>
      </c>
      <c r="P4025" s="3">
        <v>27.384464110128</v>
      </c>
      <c r="Q4025" s="3">
        <v>55.752212389381</v>
      </c>
      <c r="R4025" s="3">
        <v>12.782694198623</v>
      </c>
      <c r="S4025" s="3">
        <v>35.349065880038999</v>
      </c>
      <c r="T4025" s="3">
        <v>0.29498525073699999</v>
      </c>
      <c r="U4025" s="3">
        <v>3.4414945919369999</v>
      </c>
      <c r="V4025" s="8">
        <v>0.49164208456199998</v>
      </c>
    </row>
    <row r="4026" spans="3:22" x14ac:dyDescent="0.2">
      <c r="C4026" s="90"/>
      <c r="D4026" s="87"/>
      <c r="E4026" s="1" t="s">
        <v>32</v>
      </c>
      <c r="F4026" s="2"/>
      <c r="G4026" s="59">
        <v>68</v>
      </c>
      <c r="H4026" s="71" t="str">
        <f t="shared" si="89"/>
        <v xml:space="preserve"> </v>
      </c>
      <c r="I4026" s="11">
        <v>33.823529411765001</v>
      </c>
      <c r="J4026" s="3">
        <v>52.941176470587997</v>
      </c>
      <c r="K4026" s="3">
        <v>35.294117647058997</v>
      </c>
      <c r="L4026" s="3">
        <v>26.470588235293999</v>
      </c>
      <c r="M4026" s="3">
        <v>25</v>
      </c>
      <c r="N4026" s="3">
        <v>30.882352941175998</v>
      </c>
      <c r="O4026" s="3">
        <v>52.941176470587997</v>
      </c>
      <c r="P4026" s="3">
        <v>11.764705882353001</v>
      </c>
      <c r="Q4026" s="3">
        <v>36.764705882352999</v>
      </c>
      <c r="R4026" s="3">
        <v>16.176470588234999</v>
      </c>
      <c r="S4026" s="3">
        <v>23.529411764706001</v>
      </c>
      <c r="T4026" s="7">
        <v>0</v>
      </c>
      <c r="U4026" s="3">
        <v>22.058823529411999</v>
      </c>
      <c r="V4026" s="8">
        <v>2.9411764705880001</v>
      </c>
    </row>
    <row r="4027" spans="3:22" x14ac:dyDescent="0.2">
      <c r="C4027" s="90"/>
      <c r="D4027" s="87"/>
      <c r="E4027" s="1" t="s">
        <v>22</v>
      </c>
      <c r="F4027" s="2"/>
      <c r="G4027" s="59">
        <v>17</v>
      </c>
      <c r="H4027" s="71" t="str">
        <f t="shared" si="89"/>
        <v>*</v>
      </c>
      <c r="I4027" s="11">
        <v>29.411764705882</v>
      </c>
      <c r="J4027" s="3">
        <v>58.823529411765001</v>
      </c>
      <c r="K4027" s="3">
        <v>41.176470588234999</v>
      </c>
      <c r="L4027" s="3">
        <v>35.294117647058997</v>
      </c>
      <c r="M4027" s="3">
        <v>17.647058823529001</v>
      </c>
      <c r="N4027" s="3">
        <v>29.411764705882</v>
      </c>
      <c r="O4027" s="3">
        <v>58.823529411765001</v>
      </c>
      <c r="P4027" s="3">
        <v>17.647058823529001</v>
      </c>
      <c r="Q4027" s="3">
        <v>35.294117647058997</v>
      </c>
      <c r="R4027" s="3">
        <v>23.529411764706001</v>
      </c>
      <c r="S4027" s="3">
        <v>23.529411764706001</v>
      </c>
      <c r="T4027" s="7">
        <v>0</v>
      </c>
      <c r="U4027" s="3">
        <v>17.647058823529001</v>
      </c>
      <c r="V4027" s="14">
        <v>0</v>
      </c>
    </row>
    <row r="4028" spans="3:22" x14ac:dyDescent="0.2">
      <c r="C4028" s="91" t="s">
        <v>33</v>
      </c>
      <c r="D4028" s="86" t="s">
        <v>17</v>
      </c>
      <c r="E4028" s="6" t="s">
        <v>34</v>
      </c>
      <c r="F4028" s="5"/>
      <c r="G4028" s="58">
        <v>120</v>
      </c>
      <c r="H4028" s="70" t="str">
        <f t="shared" si="89"/>
        <v xml:space="preserve"> </v>
      </c>
      <c r="I4028" s="12">
        <v>75.833333333333002</v>
      </c>
      <c r="J4028" s="4">
        <v>85</v>
      </c>
      <c r="K4028" s="4">
        <v>67.5</v>
      </c>
      <c r="L4028" s="4">
        <v>68.333333333333002</v>
      </c>
      <c r="M4028" s="4">
        <v>75</v>
      </c>
      <c r="N4028" s="4">
        <v>62.5</v>
      </c>
      <c r="O4028" s="4">
        <v>85.833333333333002</v>
      </c>
      <c r="P4028" s="4">
        <v>35.833333333333002</v>
      </c>
      <c r="Q4028" s="4">
        <v>65</v>
      </c>
      <c r="R4028" s="4">
        <v>39.166666666666998</v>
      </c>
      <c r="S4028" s="4">
        <v>57.5</v>
      </c>
      <c r="T4028" s="25">
        <v>0</v>
      </c>
      <c r="U4028" s="25">
        <v>0</v>
      </c>
      <c r="V4028" s="33">
        <v>0</v>
      </c>
    </row>
    <row r="4029" spans="3:22" x14ac:dyDescent="0.2">
      <c r="C4029" s="90"/>
      <c r="D4029" s="87"/>
      <c r="E4029" s="1" t="s">
        <v>35</v>
      </c>
      <c r="F4029" s="2"/>
      <c r="G4029" s="59">
        <v>932</v>
      </c>
      <c r="H4029" s="71" t="str">
        <f t="shared" si="89"/>
        <v xml:space="preserve"> </v>
      </c>
      <c r="I4029" s="11">
        <v>58.369098712445997</v>
      </c>
      <c r="J4029" s="3">
        <v>73.068669527897001</v>
      </c>
      <c r="K4029" s="3">
        <v>61.695278969957002</v>
      </c>
      <c r="L4029" s="3">
        <v>52.467811158798</v>
      </c>
      <c r="M4029" s="3">
        <v>58.798283261803</v>
      </c>
      <c r="N4029" s="3">
        <v>48.712446351931</v>
      </c>
      <c r="O4029" s="3">
        <v>76.394849785407999</v>
      </c>
      <c r="P4029" s="3">
        <v>28.969957081545001</v>
      </c>
      <c r="Q4029" s="3">
        <v>60.193133047209997</v>
      </c>
      <c r="R4029" s="3">
        <v>17.060085836910002</v>
      </c>
      <c r="S4029" s="3">
        <v>42.918454935622002</v>
      </c>
      <c r="T4029" s="3">
        <v>0.53648068669500004</v>
      </c>
      <c r="U4029" s="3">
        <v>1.287553648069</v>
      </c>
      <c r="V4029" s="8">
        <v>0.85836909871199996</v>
      </c>
    </row>
    <row r="4030" spans="3:22" x14ac:dyDescent="0.2">
      <c r="C4030" s="90"/>
      <c r="D4030" s="87"/>
      <c r="E4030" s="1" t="s">
        <v>36</v>
      </c>
      <c r="F4030" s="2"/>
      <c r="G4030" s="59">
        <v>854</v>
      </c>
      <c r="H4030" s="71" t="str">
        <f t="shared" si="89"/>
        <v xml:space="preserve"> </v>
      </c>
      <c r="I4030" s="11">
        <v>52.576112412177999</v>
      </c>
      <c r="J4030" s="3">
        <v>73.067915690866997</v>
      </c>
      <c r="K4030" s="3">
        <v>55.737704918033003</v>
      </c>
      <c r="L4030" s="3">
        <v>40.16393442623</v>
      </c>
      <c r="M4030" s="3">
        <v>34.660421545666999</v>
      </c>
      <c r="N4030" s="3">
        <v>40.632318501171</v>
      </c>
      <c r="O4030" s="3">
        <v>72.248243559719</v>
      </c>
      <c r="P4030" s="3">
        <v>25.76112412178</v>
      </c>
      <c r="Q4030" s="3">
        <v>53.395784543326002</v>
      </c>
      <c r="R4030" s="3">
        <v>7.0257611241219999</v>
      </c>
      <c r="S4030" s="3">
        <v>31.264637002341999</v>
      </c>
      <c r="T4030" s="3">
        <v>0.58548009367700005</v>
      </c>
      <c r="U4030" s="3">
        <v>2.1077283372369999</v>
      </c>
      <c r="V4030" s="8">
        <v>0.70257611241200002</v>
      </c>
    </row>
    <row r="4031" spans="3:22" ht="24" x14ac:dyDescent="0.2">
      <c r="C4031" s="90"/>
      <c r="D4031" s="87"/>
      <c r="E4031" s="1" t="s">
        <v>37</v>
      </c>
      <c r="F4031" s="2"/>
      <c r="G4031" s="59">
        <v>356</v>
      </c>
      <c r="H4031" s="71" t="str">
        <f t="shared" si="89"/>
        <v xml:space="preserve"> </v>
      </c>
      <c r="I4031" s="11">
        <v>34.831460674157</v>
      </c>
      <c r="J4031" s="3">
        <v>61.235955056180003</v>
      </c>
      <c r="K4031" s="3">
        <v>42.696629213483</v>
      </c>
      <c r="L4031" s="3">
        <v>22.191011235954999</v>
      </c>
      <c r="M4031" s="3">
        <v>10.393258426966</v>
      </c>
      <c r="N4031" s="3">
        <v>30.898876404494001</v>
      </c>
      <c r="O4031" s="3">
        <v>55.898876404493997</v>
      </c>
      <c r="P4031" s="3">
        <v>23.876404494382001</v>
      </c>
      <c r="Q4031" s="3">
        <v>44.101123595506003</v>
      </c>
      <c r="R4031" s="3">
        <v>4.4943820224720001</v>
      </c>
      <c r="S4031" s="3">
        <v>16.573033707865001</v>
      </c>
      <c r="T4031" s="3">
        <v>0.28089887640400002</v>
      </c>
      <c r="U4031" s="3">
        <v>9.5505617977529997</v>
      </c>
      <c r="V4031" s="8">
        <v>0.28089887640400002</v>
      </c>
    </row>
    <row r="4032" spans="3:22" x14ac:dyDescent="0.2">
      <c r="C4032" s="90"/>
      <c r="D4032" s="87"/>
      <c r="E4032" s="1" t="s">
        <v>38</v>
      </c>
      <c r="F4032" s="2"/>
      <c r="G4032" s="59">
        <v>157</v>
      </c>
      <c r="H4032" s="71" t="str">
        <f t="shared" si="89"/>
        <v xml:space="preserve"> </v>
      </c>
      <c r="I4032" s="11">
        <v>27.388535031846999</v>
      </c>
      <c r="J4032" s="3">
        <v>49.044585987261001</v>
      </c>
      <c r="K4032" s="3">
        <v>34.394904458599001</v>
      </c>
      <c r="L4032" s="3">
        <v>16.560509554140001</v>
      </c>
      <c r="M4032" s="3">
        <v>4.4585987261150004</v>
      </c>
      <c r="N4032" s="3">
        <v>25.477707006368998</v>
      </c>
      <c r="O4032" s="3">
        <v>46.496815286623999</v>
      </c>
      <c r="P4032" s="3">
        <v>12.738853503185</v>
      </c>
      <c r="Q4032" s="3">
        <v>28.662420382166001</v>
      </c>
      <c r="R4032" s="3">
        <v>1.9108280254779999</v>
      </c>
      <c r="S4032" s="3">
        <v>14.649681528662001</v>
      </c>
      <c r="T4032" s="3">
        <v>0.63694267515900005</v>
      </c>
      <c r="U4032" s="3">
        <v>19.745222929935998</v>
      </c>
      <c r="V4032" s="14">
        <v>0</v>
      </c>
    </row>
    <row r="4033" spans="3:22" x14ac:dyDescent="0.2">
      <c r="C4033" s="90"/>
      <c r="D4033" s="87"/>
      <c r="E4033" s="1" t="s">
        <v>22</v>
      </c>
      <c r="F4033" s="2"/>
      <c r="G4033" s="59">
        <v>16</v>
      </c>
      <c r="H4033" s="71" t="str">
        <f t="shared" si="89"/>
        <v>*</v>
      </c>
      <c r="I4033" s="11">
        <v>25</v>
      </c>
      <c r="J4033" s="3">
        <v>50</v>
      </c>
      <c r="K4033" s="3">
        <v>31.25</v>
      </c>
      <c r="L4033" s="3">
        <v>31.25</v>
      </c>
      <c r="M4033" s="3">
        <v>18.75</v>
      </c>
      <c r="N4033" s="3">
        <v>18.75</v>
      </c>
      <c r="O4033" s="3">
        <v>56.25</v>
      </c>
      <c r="P4033" s="3">
        <v>25</v>
      </c>
      <c r="Q4033" s="3">
        <v>37.5</v>
      </c>
      <c r="R4033" s="3">
        <v>31.25</v>
      </c>
      <c r="S4033" s="3">
        <v>31.25</v>
      </c>
      <c r="T4033" s="7">
        <v>0</v>
      </c>
      <c r="U4033" s="3">
        <v>6.25</v>
      </c>
      <c r="V4033" s="8">
        <v>12.5</v>
      </c>
    </row>
    <row r="4034" spans="3:22" x14ac:dyDescent="0.2">
      <c r="C4034" s="91" t="s">
        <v>39</v>
      </c>
      <c r="D4034" s="86" t="s">
        <v>17</v>
      </c>
      <c r="E4034" s="6" t="s">
        <v>40</v>
      </c>
      <c r="F4034" s="5"/>
      <c r="G4034" s="58">
        <v>350</v>
      </c>
      <c r="H4034" s="70" t="str">
        <f t="shared" si="89"/>
        <v xml:space="preserve"> </v>
      </c>
      <c r="I4034" s="12">
        <v>63.142857142856997</v>
      </c>
      <c r="J4034" s="4">
        <v>78.285714285713993</v>
      </c>
      <c r="K4034" s="4">
        <v>65.142857142856997</v>
      </c>
      <c r="L4034" s="4">
        <v>57.428571428570997</v>
      </c>
      <c r="M4034" s="4">
        <v>63.142857142856997</v>
      </c>
      <c r="N4034" s="4">
        <v>52</v>
      </c>
      <c r="O4034" s="4">
        <v>80.285714285713993</v>
      </c>
      <c r="P4034" s="4">
        <v>34.857142857143003</v>
      </c>
      <c r="Q4034" s="4">
        <v>60.571428571429003</v>
      </c>
      <c r="R4034" s="4">
        <v>19.428571428571001</v>
      </c>
      <c r="S4034" s="4">
        <v>49.142857142856997</v>
      </c>
      <c r="T4034" s="25">
        <v>0</v>
      </c>
      <c r="U4034" s="4">
        <v>0.57142857142900005</v>
      </c>
      <c r="V4034" s="13">
        <v>0.28571428571399998</v>
      </c>
    </row>
    <row r="4035" spans="3:22" ht="24" x14ac:dyDescent="0.2">
      <c r="C4035" s="90"/>
      <c r="D4035" s="87"/>
      <c r="E4035" s="1" t="s">
        <v>41</v>
      </c>
      <c r="F4035" s="2"/>
      <c r="G4035" s="59">
        <v>1147</v>
      </c>
      <c r="H4035" s="71" t="str">
        <f t="shared" si="89"/>
        <v xml:space="preserve"> </v>
      </c>
      <c r="I4035" s="11">
        <v>52.397558849172</v>
      </c>
      <c r="J4035" s="3">
        <v>70.793374019180007</v>
      </c>
      <c r="K4035" s="3">
        <v>58.238884045336</v>
      </c>
      <c r="L4035" s="3">
        <v>44.115082824760002</v>
      </c>
      <c r="M4035" s="3">
        <v>43.940714908456997</v>
      </c>
      <c r="N4035" s="3">
        <v>43.766346992152997</v>
      </c>
      <c r="O4035" s="3">
        <v>73.060156931124993</v>
      </c>
      <c r="P4035" s="3">
        <v>31.037489102005001</v>
      </c>
      <c r="Q4035" s="3">
        <v>54.577157802964003</v>
      </c>
      <c r="R4035" s="3">
        <v>14.036617262424</v>
      </c>
      <c r="S4035" s="3">
        <v>35.9197907585</v>
      </c>
      <c r="T4035" s="3">
        <v>0.435919790759</v>
      </c>
      <c r="U4035" s="3">
        <v>1.7436791630340001</v>
      </c>
      <c r="V4035" s="8">
        <v>0.78465562336500005</v>
      </c>
    </row>
    <row r="4036" spans="3:22" x14ac:dyDescent="0.2">
      <c r="C4036" s="90"/>
      <c r="D4036" s="87"/>
      <c r="E4036" s="1" t="s">
        <v>42</v>
      </c>
      <c r="F4036" s="2"/>
      <c r="G4036" s="59">
        <v>816</v>
      </c>
      <c r="H4036" s="71" t="str">
        <f t="shared" si="89"/>
        <v xml:space="preserve"> </v>
      </c>
      <c r="I4036" s="11">
        <v>44.975490196077999</v>
      </c>
      <c r="J4036" s="3">
        <v>65.931372549019997</v>
      </c>
      <c r="K4036" s="3">
        <v>47.549019607843</v>
      </c>
      <c r="L4036" s="3">
        <v>32.230392156862997</v>
      </c>
      <c r="M4036" s="3">
        <v>25.612745098038999</v>
      </c>
      <c r="N4036" s="3">
        <v>36.519607843137003</v>
      </c>
      <c r="O4036" s="3">
        <v>62.867647058823998</v>
      </c>
      <c r="P4036" s="3">
        <v>18.259803921568999</v>
      </c>
      <c r="Q4036" s="3">
        <v>49.019607843137003</v>
      </c>
      <c r="R4036" s="3">
        <v>6.0049019607840002</v>
      </c>
      <c r="S4036" s="3">
        <v>25.490196078431001</v>
      </c>
      <c r="T4036" s="3">
        <v>0.73529411764700003</v>
      </c>
      <c r="U4036" s="3">
        <v>8.2107843137250001</v>
      </c>
      <c r="V4036" s="8">
        <v>0.36764705882400001</v>
      </c>
    </row>
    <row r="4037" spans="3:22" x14ac:dyDescent="0.2">
      <c r="C4037" s="90"/>
      <c r="D4037" s="87"/>
      <c r="E4037" s="1" t="s">
        <v>43</v>
      </c>
      <c r="F4037" s="2"/>
      <c r="G4037" s="59">
        <v>78</v>
      </c>
      <c r="H4037" s="71" t="str">
        <f t="shared" si="89"/>
        <v xml:space="preserve"> </v>
      </c>
      <c r="I4037" s="11">
        <v>55.128205128205003</v>
      </c>
      <c r="J4037" s="3">
        <v>71.794871794871995</v>
      </c>
      <c r="K4037" s="3">
        <v>47.435897435896997</v>
      </c>
      <c r="L4037" s="3">
        <v>42.307692307692001</v>
      </c>
      <c r="M4037" s="3">
        <v>37.179487179486998</v>
      </c>
      <c r="N4037" s="3">
        <v>37.179487179486998</v>
      </c>
      <c r="O4037" s="3">
        <v>67.948717948717999</v>
      </c>
      <c r="P4037" s="3">
        <v>8.9743589743589993</v>
      </c>
      <c r="Q4037" s="3">
        <v>52.564102564103003</v>
      </c>
      <c r="R4037" s="3">
        <v>6.4102564102560002</v>
      </c>
      <c r="S4037" s="3">
        <v>21.794871794872002</v>
      </c>
      <c r="T4037" s="3">
        <v>1.2820512820509999</v>
      </c>
      <c r="U4037" s="3">
        <v>6.4102564102560002</v>
      </c>
      <c r="V4037" s="8">
        <v>2.564102564103</v>
      </c>
    </row>
    <row r="4038" spans="3:22" x14ac:dyDescent="0.2">
      <c r="C4038" s="90"/>
      <c r="D4038" s="87"/>
      <c r="E4038" s="1" t="s">
        <v>22</v>
      </c>
      <c r="F4038" s="2"/>
      <c r="G4038" s="59">
        <v>44</v>
      </c>
      <c r="H4038" s="71" t="str">
        <f t="shared" si="89"/>
        <v>*</v>
      </c>
      <c r="I4038" s="11">
        <v>52.272727272727003</v>
      </c>
      <c r="J4038" s="3">
        <v>68.181818181818002</v>
      </c>
      <c r="K4038" s="3">
        <v>50</v>
      </c>
      <c r="L4038" s="3">
        <v>47.727272727272997</v>
      </c>
      <c r="M4038" s="3">
        <v>40.909090909090999</v>
      </c>
      <c r="N4038" s="3">
        <v>40.909090909090999</v>
      </c>
      <c r="O4038" s="3">
        <v>63.636363636364003</v>
      </c>
      <c r="P4038" s="3">
        <v>18.181818181817999</v>
      </c>
      <c r="Q4038" s="3">
        <v>54.545454545455001</v>
      </c>
      <c r="R4038" s="3">
        <v>15.909090909091001</v>
      </c>
      <c r="S4038" s="3">
        <v>31.818181818182001</v>
      </c>
      <c r="T4038" s="7">
        <v>0</v>
      </c>
      <c r="U4038" s="3">
        <v>4.5454545454549997</v>
      </c>
      <c r="V4038" s="8">
        <v>4.5454545454549997</v>
      </c>
    </row>
    <row r="4039" spans="3:22" x14ac:dyDescent="0.2">
      <c r="C4039" s="91" t="s">
        <v>44</v>
      </c>
      <c r="D4039" s="86" t="s">
        <v>17</v>
      </c>
      <c r="E4039" s="6" t="s">
        <v>45</v>
      </c>
      <c r="F4039" s="5"/>
      <c r="G4039" s="58">
        <v>1358</v>
      </c>
      <c r="H4039" s="70" t="str">
        <f t="shared" si="89"/>
        <v xml:space="preserve"> </v>
      </c>
      <c r="I4039" s="12">
        <v>57.142857142856997</v>
      </c>
      <c r="J4039" s="4">
        <v>74.594992636230003</v>
      </c>
      <c r="K4039" s="4">
        <v>61.192930780559998</v>
      </c>
      <c r="L4039" s="4">
        <v>47.864506627392998</v>
      </c>
      <c r="M4039" s="4">
        <v>46.980854197348997</v>
      </c>
      <c r="N4039" s="4">
        <v>55.228276877760997</v>
      </c>
      <c r="O4039" s="4">
        <v>77.172312223858995</v>
      </c>
      <c r="P4039" s="4">
        <v>29.896907216494998</v>
      </c>
      <c r="Q4039" s="4">
        <v>57.584683357879001</v>
      </c>
      <c r="R4039" s="4">
        <v>17.010309278350999</v>
      </c>
      <c r="S4039" s="4">
        <v>44.329896907216003</v>
      </c>
      <c r="T4039" s="4">
        <v>0.44182621502199998</v>
      </c>
      <c r="U4039" s="4">
        <v>1.3991163475699999</v>
      </c>
      <c r="V4039" s="13">
        <v>0.51546391752599996</v>
      </c>
    </row>
    <row r="4040" spans="3:22" x14ac:dyDescent="0.2">
      <c r="C4040" s="90"/>
      <c r="D4040" s="87"/>
      <c r="E4040" s="1" t="s">
        <v>46</v>
      </c>
      <c r="F4040" s="2"/>
      <c r="G4040" s="59">
        <v>735</v>
      </c>
      <c r="H4040" s="71" t="str">
        <f t="shared" si="89"/>
        <v xml:space="preserve"> </v>
      </c>
      <c r="I4040" s="11">
        <v>51.020408163265003</v>
      </c>
      <c r="J4040" s="3">
        <v>68.435374149660007</v>
      </c>
      <c r="K4040" s="3">
        <v>54.421768707482997</v>
      </c>
      <c r="L4040" s="3">
        <v>40</v>
      </c>
      <c r="M4040" s="3">
        <v>39.183673469387998</v>
      </c>
      <c r="N4040" s="3">
        <v>32.653061224490003</v>
      </c>
      <c r="O4040" s="3">
        <v>68.435374149660007</v>
      </c>
      <c r="P4040" s="3">
        <v>25.442176870748</v>
      </c>
      <c r="Q4040" s="3">
        <v>54.693877551020002</v>
      </c>
      <c r="R4040" s="3">
        <v>6.8027210884349998</v>
      </c>
      <c r="S4040" s="3">
        <v>24.897959183672999</v>
      </c>
      <c r="T4040" s="3">
        <v>0.54421768707499996</v>
      </c>
      <c r="U4040" s="3">
        <v>2.7210884353739999</v>
      </c>
      <c r="V4040" s="8">
        <v>1.0884353741499999</v>
      </c>
    </row>
    <row r="4041" spans="3:22" x14ac:dyDescent="0.2">
      <c r="C4041" s="90"/>
      <c r="D4041" s="87"/>
      <c r="E4041" s="1" t="s">
        <v>47</v>
      </c>
      <c r="F4041" s="2"/>
      <c r="G4041" s="59">
        <v>177</v>
      </c>
      <c r="H4041" s="71" t="str">
        <f t="shared" si="89"/>
        <v xml:space="preserve"> </v>
      </c>
      <c r="I4041" s="11">
        <v>33.333333333333002</v>
      </c>
      <c r="J4041" s="3">
        <v>64.406779661016998</v>
      </c>
      <c r="K4041" s="3">
        <v>43.502824858757002</v>
      </c>
      <c r="L4041" s="3">
        <v>28.248587570621002</v>
      </c>
      <c r="M4041" s="3">
        <v>20.338983050846998</v>
      </c>
      <c r="N4041" s="3">
        <v>12.994350282486</v>
      </c>
      <c r="O4041" s="3">
        <v>51.977401129943999</v>
      </c>
      <c r="P4041" s="3">
        <v>19.774011299434999</v>
      </c>
      <c r="Q4041" s="3">
        <v>44.067796610168998</v>
      </c>
      <c r="R4041" s="3">
        <v>2.25988700565</v>
      </c>
      <c r="S4041" s="3">
        <v>14.124293785311</v>
      </c>
      <c r="T4041" s="7">
        <v>0</v>
      </c>
      <c r="U4041" s="3">
        <v>9.6045197740110009</v>
      </c>
      <c r="V4041" s="8">
        <v>0.56497175141199996</v>
      </c>
    </row>
    <row r="4042" spans="3:22" x14ac:dyDescent="0.2">
      <c r="C4042" s="90"/>
      <c r="D4042" s="87"/>
      <c r="E4042" s="1" t="s">
        <v>48</v>
      </c>
      <c r="F4042" s="2"/>
      <c r="G4042" s="59">
        <v>128</v>
      </c>
      <c r="H4042" s="71" t="str">
        <f t="shared" si="89"/>
        <v xml:space="preserve"> </v>
      </c>
      <c r="I4042" s="11">
        <v>22.65625</v>
      </c>
      <c r="J4042" s="3">
        <v>43.75</v>
      </c>
      <c r="K4042" s="3">
        <v>17.1875</v>
      </c>
      <c r="L4042" s="3">
        <v>15.625</v>
      </c>
      <c r="M4042" s="3">
        <v>7.03125</v>
      </c>
      <c r="N4042" s="3">
        <v>4.6875</v>
      </c>
      <c r="O4042" s="3">
        <v>39.84375</v>
      </c>
      <c r="P4042" s="3">
        <v>6.25</v>
      </c>
      <c r="Q4042" s="3">
        <v>17.1875</v>
      </c>
      <c r="R4042" s="3">
        <v>2.34375</v>
      </c>
      <c r="S4042" s="3">
        <v>4.6875</v>
      </c>
      <c r="T4042" s="3">
        <v>1.5625</v>
      </c>
      <c r="U4042" s="3">
        <v>28.125</v>
      </c>
      <c r="V4042" s="8">
        <v>0.78125</v>
      </c>
    </row>
    <row r="4043" spans="3:22" x14ac:dyDescent="0.2">
      <c r="C4043" s="90"/>
      <c r="D4043" s="87"/>
      <c r="E4043" s="1" t="s">
        <v>22</v>
      </c>
      <c r="F4043" s="2"/>
      <c r="G4043" s="59">
        <v>37</v>
      </c>
      <c r="H4043" s="71" t="str">
        <f t="shared" si="89"/>
        <v>*</v>
      </c>
      <c r="I4043" s="11">
        <v>43.243243243243001</v>
      </c>
      <c r="J4043" s="3">
        <v>64.864864864864998</v>
      </c>
      <c r="K4043" s="3">
        <v>35.135135135135002</v>
      </c>
      <c r="L4043" s="3">
        <v>27.027027027027</v>
      </c>
      <c r="M4043" s="3">
        <v>27.027027027027</v>
      </c>
      <c r="N4043" s="3">
        <v>27.027027027027</v>
      </c>
      <c r="O4043" s="3">
        <v>51.351351351350999</v>
      </c>
      <c r="P4043" s="3">
        <v>16.216216216216001</v>
      </c>
      <c r="Q4043" s="3">
        <v>51.351351351350999</v>
      </c>
      <c r="R4043" s="3">
        <v>5.4054054054050003</v>
      </c>
      <c r="S4043" s="3">
        <v>18.918918918919001</v>
      </c>
      <c r="T4043" s="7">
        <v>0</v>
      </c>
      <c r="U4043" s="3">
        <v>10.810810810811001</v>
      </c>
      <c r="V4043" s="14">
        <v>0</v>
      </c>
    </row>
    <row r="4044" spans="3:22" ht="24" x14ac:dyDescent="0.2">
      <c r="C4044" s="91" t="s">
        <v>49</v>
      </c>
      <c r="D4044" s="86" t="s">
        <v>17</v>
      </c>
      <c r="E4044" s="6" t="s">
        <v>50</v>
      </c>
      <c r="F4044" s="5"/>
      <c r="G4044" s="58">
        <v>141</v>
      </c>
      <c r="H4044" s="70" t="str">
        <f t="shared" si="89"/>
        <v xml:space="preserve"> </v>
      </c>
      <c r="I4044" s="12">
        <v>66.666666666666998</v>
      </c>
      <c r="J4044" s="4">
        <v>78.723404255318997</v>
      </c>
      <c r="K4044" s="4">
        <v>71.631205673758998</v>
      </c>
      <c r="L4044" s="4">
        <v>62.41134751773</v>
      </c>
      <c r="M4044" s="4">
        <v>63.829787234043003</v>
      </c>
      <c r="N4044" s="4">
        <v>53.191489361701997</v>
      </c>
      <c r="O4044" s="4">
        <v>82.978723404255007</v>
      </c>
      <c r="P4044" s="4">
        <v>35.460992907801</v>
      </c>
      <c r="Q4044" s="4">
        <v>60.992907801417999</v>
      </c>
      <c r="R4044" s="4">
        <v>31.914893617021001</v>
      </c>
      <c r="S4044" s="4">
        <v>57.446808510638</v>
      </c>
      <c r="T4044" s="4">
        <v>1.4184397163119999</v>
      </c>
      <c r="U4044" s="4">
        <v>0.70921985815599997</v>
      </c>
      <c r="V4044" s="33">
        <v>0</v>
      </c>
    </row>
    <row r="4045" spans="3:22" ht="36" x14ac:dyDescent="0.2">
      <c r="C4045" s="90"/>
      <c r="D4045" s="87"/>
      <c r="E4045" s="1" t="s">
        <v>51</v>
      </c>
      <c r="F4045" s="2"/>
      <c r="G4045" s="59">
        <v>349</v>
      </c>
      <c r="H4045" s="71" t="str">
        <f t="shared" si="89"/>
        <v xml:space="preserve"> </v>
      </c>
      <c r="I4045" s="11">
        <v>51.002865329513</v>
      </c>
      <c r="J4045" s="3">
        <v>75.358166189111998</v>
      </c>
      <c r="K4045" s="3">
        <v>61.318051575931001</v>
      </c>
      <c r="L4045" s="3">
        <v>45.272206303725</v>
      </c>
      <c r="M4045" s="3">
        <v>44.699140401146003</v>
      </c>
      <c r="N4045" s="3">
        <v>42.693409742119997</v>
      </c>
      <c r="O4045" s="3">
        <v>77.936962750716006</v>
      </c>
      <c r="P4045" s="3">
        <v>42.406876790830999</v>
      </c>
      <c r="Q4045" s="3">
        <v>50.143266475645</v>
      </c>
      <c r="R4045" s="3">
        <v>21.776504297993998</v>
      </c>
      <c r="S4045" s="3">
        <v>54.727793696275</v>
      </c>
      <c r="T4045" s="3">
        <v>0.85959885386799995</v>
      </c>
      <c r="U4045" s="3">
        <v>1.7191977077359999</v>
      </c>
      <c r="V4045" s="14">
        <v>0</v>
      </c>
    </row>
    <row r="4046" spans="3:22" ht="48" x14ac:dyDescent="0.2">
      <c r="C4046" s="90"/>
      <c r="D4046" s="87"/>
      <c r="E4046" s="1" t="s">
        <v>52</v>
      </c>
      <c r="F4046" s="2"/>
      <c r="G4046" s="59">
        <v>1860</v>
      </c>
      <c r="H4046" s="71" t="str">
        <f t="shared" si="89"/>
        <v xml:space="preserve"> </v>
      </c>
      <c r="I4046" s="11">
        <v>55.483870967742</v>
      </c>
      <c r="J4046" s="3">
        <v>74.247311827957006</v>
      </c>
      <c r="K4046" s="3">
        <v>60.430107526881997</v>
      </c>
      <c r="L4046" s="3">
        <v>45.967741935484</v>
      </c>
      <c r="M4046" s="3">
        <v>44.838709677418997</v>
      </c>
      <c r="N4046" s="3">
        <v>45.591397849461998</v>
      </c>
      <c r="O4046" s="3">
        <v>74.516129032257993</v>
      </c>
      <c r="P4046" s="3">
        <v>30</v>
      </c>
      <c r="Q4046" s="3">
        <v>58.333333333333002</v>
      </c>
      <c r="R4046" s="3">
        <v>13.440860215054</v>
      </c>
      <c r="S4046" s="3">
        <v>38.817204301075002</v>
      </c>
      <c r="T4046" s="3">
        <v>0.32258064516099999</v>
      </c>
      <c r="U4046" s="3">
        <v>2.0430107526880001</v>
      </c>
      <c r="V4046" s="8">
        <v>0.215053763441</v>
      </c>
    </row>
    <row r="4047" spans="3:22" ht="24" x14ac:dyDescent="0.2">
      <c r="C4047" s="90"/>
      <c r="D4047" s="87"/>
      <c r="E4047" s="1" t="s">
        <v>53</v>
      </c>
      <c r="F4047" s="2"/>
      <c r="G4047" s="59">
        <v>719</v>
      </c>
      <c r="H4047" s="71" t="str">
        <f t="shared" si="89"/>
        <v xml:space="preserve"> </v>
      </c>
      <c r="I4047" s="11">
        <v>54.102920723227001</v>
      </c>
      <c r="J4047" s="3">
        <v>74.408901251738996</v>
      </c>
      <c r="K4047" s="3">
        <v>63.560500695409999</v>
      </c>
      <c r="L4047" s="3">
        <v>44.506258692628997</v>
      </c>
      <c r="M4047" s="3">
        <v>43.393602225313003</v>
      </c>
      <c r="N4047" s="3">
        <v>42.420027816412002</v>
      </c>
      <c r="O4047" s="3">
        <v>75.938803894298005</v>
      </c>
      <c r="P4047" s="3">
        <v>38.525730180807003</v>
      </c>
      <c r="Q4047" s="3">
        <v>50.764951321280002</v>
      </c>
      <c r="R4047" s="3">
        <v>16.689847009735999</v>
      </c>
      <c r="S4047" s="3">
        <v>51.460361613351999</v>
      </c>
      <c r="T4047" s="3">
        <v>0.55632823365799999</v>
      </c>
      <c r="U4047" s="3">
        <v>2.2253129346309999</v>
      </c>
      <c r="V4047" s="14">
        <v>0</v>
      </c>
    </row>
    <row r="4048" spans="3:22" ht="48" x14ac:dyDescent="0.2">
      <c r="C4048" s="90"/>
      <c r="D4048" s="87"/>
      <c r="E4048" s="1" t="s">
        <v>54</v>
      </c>
      <c r="F4048" s="2"/>
      <c r="G4048" s="59">
        <v>404</v>
      </c>
      <c r="H4048" s="71" t="str">
        <f t="shared" si="89"/>
        <v xml:space="preserve"> </v>
      </c>
      <c r="I4048" s="11">
        <v>56.435643564355999</v>
      </c>
      <c r="J4048" s="3">
        <v>79.455445544553996</v>
      </c>
      <c r="K4048" s="3">
        <v>63.118811881188002</v>
      </c>
      <c r="L4048" s="3">
        <v>49.009900990098998</v>
      </c>
      <c r="M4048" s="3">
        <v>48.019801980197997</v>
      </c>
      <c r="N4048" s="3">
        <v>43.811881188119003</v>
      </c>
      <c r="O4048" s="3">
        <v>77.970297029703005</v>
      </c>
      <c r="P4048" s="3">
        <v>39.603960396040002</v>
      </c>
      <c r="Q4048" s="3">
        <v>61.138613861385998</v>
      </c>
      <c r="R4048" s="3">
        <v>18.069306930692999</v>
      </c>
      <c r="S4048" s="3">
        <v>54.455445544554003</v>
      </c>
      <c r="T4048" s="3">
        <v>0.247524752475</v>
      </c>
      <c r="U4048" s="3">
        <v>1.485148514851</v>
      </c>
      <c r="V4048" s="14">
        <v>0</v>
      </c>
    </row>
    <row r="4049" spans="3:22" ht="36" x14ac:dyDescent="0.2">
      <c r="C4049" s="90"/>
      <c r="D4049" s="87"/>
      <c r="E4049" s="1" t="s">
        <v>55</v>
      </c>
      <c r="F4049" s="2"/>
      <c r="G4049" s="59">
        <v>41</v>
      </c>
      <c r="H4049" s="71" t="str">
        <f t="shared" si="89"/>
        <v>*</v>
      </c>
      <c r="I4049" s="11">
        <v>46.341463414633999</v>
      </c>
      <c r="J4049" s="3">
        <v>80.487804878049005</v>
      </c>
      <c r="K4049" s="3">
        <v>53.658536585366001</v>
      </c>
      <c r="L4049" s="3">
        <v>46.341463414633999</v>
      </c>
      <c r="M4049" s="3">
        <v>56.097560975610001</v>
      </c>
      <c r="N4049" s="3">
        <v>48.780487804878</v>
      </c>
      <c r="O4049" s="3">
        <v>80.487804878049005</v>
      </c>
      <c r="P4049" s="3">
        <v>46.341463414633999</v>
      </c>
      <c r="Q4049" s="3">
        <v>43.902439024389999</v>
      </c>
      <c r="R4049" s="3">
        <v>26.829268292683</v>
      </c>
      <c r="S4049" s="3">
        <v>73.170731707317003</v>
      </c>
      <c r="T4049" s="3">
        <v>2.4390243902440001</v>
      </c>
      <c r="U4049" s="7">
        <v>0</v>
      </c>
      <c r="V4049" s="14">
        <v>0</v>
      </c>
    </row>
    <row r="4050" spans="3:22" ht="36" x14ac:dyDescent="0.2">
      <c r="C4050" s="90"/>
      <c r="D4050" s="87"/>
      <c r="E4050" s="1" t="s">
        <v>56</v>
      </c>
      <c r="F4050" s="2"/>
      <c r="G4050" s="59">
        <v>168</v>
      </c>
      <c r="H4050" s="71" t="str">
        <f t="shared" si="89"/>
        <v xml:space="preserve"> </v>
      </c>
      <c r="I4050" s="11">
        <v>46.428571428570997</v>
      </c>
      <c r="J4050" s="3">
        <v>82.142857142856997</v>
      </c>
      <c r="K4050" s="3">
        <v>66.071428571428996</v>
      </c>
      <c r="L4050" s="3">
        <v>41.071428571429003</v>
      </c>
      <c r="M4050" s="3">
        <v>41.666666666666998</v>
      </c>
      <c r="N4050" s="3">
        <v>44.047619047619001</v>
      </c>
      <c r="O4050" s="3">
        <v>81.547619047618994</v>
      </c>
      <c r="P4050" s="3">
        <v>42.857142857143003</v>
      </c>
      <c r="Q4050" s="3">
        <v>54.761904761905001</v>
      </c>
      <c r="R4050" s="3">
        <v>14.880952380951999</v>
      </c>
      <c r="S4050" s="3">
        <v>58.333333333333002</v>
      </c>
      <c r="T4050" s="3">
        <v>1.785714285714</v>
      </c>
      <c r="U4050" s="3">
        <v>2.3809523809519999</v>
      </c>
      <c r="V4050" s="14">
        <v>0</v>
      </c>
    </row>
    <row r="4051" spans="3:22" ht="36" x14ac:dyDescent="0.2">
      <c r="C4051" s="90"/>
      <c r="D4051" s="87"/>
      <c r="E4051" s="1" t="s">
        <v>57</v>
      </c>
      <c r="F4051" s="2"/>
      <c r="G4051" s="59">
        <v>146</v>
      </c>
      <c r="H4051" s="71" t="str">
        <f t="shared" si="89"/>
        <v xml:space="preserve"> </v>
      </c>
      <c r="I4051" s="11">
        <v>47.945205479452</v>
      </c>
      <c r="J4051" s="3">
        <v>76.027397260274</v>
      </c>
      <c r="K4051" s="3">
        <v>69.863013698629999</v>
      </c>
      <c r="L4051" s="3">
        <v>51.369863013699003</v>
      </c>
      <c r="M4051" s="3">
        <v>49.315068493151003</v>
      </c>
      <c r="N4051" s="3">
        <v>39.726027397259998</v>
      </c>
      <c r="O4051" s="3">
        <v>81.506849315067996</v>
      </c>
      <c r="P4051" s="3">
        <v>42.465753424657997</v>
      </c>
      <c r="Q4051" s="3">
        <v>54.109589041096001</v>
      </c>
      <c r="R4051" s="3">
        <v>23.287671232876999</v>
      </c>
      <c r="S4051" s="3">
        <v>56.849315068492999</v>
      </c>
      <c r="T4051" s="3">
        <v>1.369863013699</v>
      </c>
      <c r="U4051" s="3">
        <v>0.68493150684899995</v>
      </c>
      <c r="V4051" s="14">
        <v>0</v>
      </c>
    </row>
    <row r="4052" spans="3:22" x14ac:dyDescent="0.2">
      <c r="C4052" s="90"/>
      <c r="D4052" s="87"/>
      <c r="E4052" s="1" t="s">
        <v>58</v>
      </c>
      <c r="F4052" s="2"/>
      <c r="G4052" s="59">
        <v>364</v>
      </c>
      <c r="H4052" s="71" t="str">
        <f t="shared" si="89"/>
        <v xml:space="preserve"> </v>
      </c>
      <c r="I4052" s="11">
        <v>38.186813186812998</v>
      </c>
      <c r="J4052" s="3">
        <v>56.593406593407003</v>
      </c>
      <c r="K4052" s="3">
        <v>36.813186813187002</v>
      </c>
      <c r="L4052" s="3">
        <v>29.945054945054999</v>
      </c>
      <c r="M4052" s="3">
        <v>25.824175824175999</v>
      </c>
      <c r="N4052" s="3">
        <v>29.395604395604</v>
      </c>
      <c r="O4052" s="3">
        <v>56.868131868131996</v>
      </c>
      <c r="P4052" s="3">
        <v>13.186813186813</v>
      </c>
      <c r="Q4052" s="3">
        <v>35.989010989011</v>
      </c>
      <c r="R4052" s="3">
        <v>4.9450549450550003</v>
      </c>
      <c r="S4052" s="3">
        <v>12.912087912087999</v>
      </c>
      <c r="T4052" s="3">
        <v>0.54945054945100003</v>
      </c>
      <c r="U4052" s="3">
        <v>12.362637362637001</v>
      </c>
      <c r="V4052" s="8">
        <v>1.923076923077</v>
      </c>
    </row>
    <row r="4053" spans="3:22" x14ac:dyDescent="0.2">
      <c r="C4053" s="90"/>
      <c r="D4053" s="87"/>
      <c r="E4053" s="1" t="s">
        <v>22</v>
      </c>
      <c r="F4053" s="2"/>
      <c r="G4053" s="59">
        <v>134</v>
      </c>
      <c r="H4053" s="71" t="str">
        <f t="shared" si="89"/>
        <v xml:space="preserve"> </v>
      </c>
      <c r="I4053" s="11">
        <v>46.268656716418</v>
      </c>
      <c r="J4053" s="3">
        <v>58.955223880597003</v>
      </c>
      <c r="K4053" s="3">
        <v>38.059701492537002</v>
      </c>
      <c r="L4053" s="3">
        <v>32.835820895521998</v>
      </c>
      <c r="M4053" s="3">
        <v>26.865671641791</v>
      </c>
      <c r="N4053" s="3">
        <v>38.059701492537002</v>
      </c>
      <c r="O4053" s="3">
        <v>55.970149253731002</v>
      </c>
      <c r="P4053" s="3">
        <v>10.447761194030001</v>
      </c>
      <c r="Q4053" s="3">
        <v>48.507462686567003</v>
      </c>
      <c r="R4053" s="3">
        <v>8.2089552238810004</v>
      </c>
      <c r="S4053" s="3">
        <v>16.417910447760999</v>
      </c>
      <c r="T4053" s="3">
        <v>2.238805970149</v>
      </c>
      <c r="U4053" s="3">
        <v>7.4626865671639999</v>
      </c>
      <c r="V4053" s="8">
        <v>4.477611940299</v>
      </c>
    </row>
    <row r="4054" spans="3:22" ht="24" x14ac:dyDescent="0.2">
      <c r="C4054" s="90"/>
      <c r="D4054" s="87"/>
      <c r="E4054" s="1" t="s">
        <v>59</v>
      </c>
      <c r="F4054" s="2"/>
      <c r="G4054" s="59">
        <v>1920</v>
      </c>
      <c r="H4054" s="71" t="str">
        <f t="shared" si="89"/>
        <v xml:space="preserve"> </v>
      </c>
      <c r="I4054" s="11">
        <v>54.6875</v>
      </c>
      <c r="J4054" s="3">
        <v>73.645833333333002</v>
      </c>
      <c r="K4054" s="3">
        <v>59.947916666666998</v>
      </c>
      <c r="L4054" s="3">
        <v>45.052083333333002</v>
      </c>
      <c r="M4054" s="3">
        <v>44.166666666666998</v>
      </c>
      <c r="N4054" s="3">
        <v>45.052083333333002</v>
      </c>
      <c r="O4054" s="3">
        <v>74.010416666666998</v>
      </c>
      <c r="P4054" s="3">
        <v>29.947916666666998</v>
      </c>
      <c r="Q4054" s="3">
        <v>57.291666666666998</v>
      </c>
      <c r="R4054" s="3">
        <v>13.541666666667</v>
      </c>
      <c r="S4054" s="3">
        <v>38.90625</v>
      </c>
      <c r="T4054" s="3">
        <v>0.36458333333300003</v>
      </c>
      <c r="U4054" s="3">
        <v>2.135416666667</v>
      </c>
      <c r="V4054" s="8">
        <v>0.208333333333</v>
      </c>
    </row>
    <row r="4055" spans="3:22" ht="24" x14ac:dyDescent="0.2">
      <c r="C4055" s="90"/>
      <c r="D4055" s="87"/>
      <c r="E4055" s="1" t="s">
        <v>60</v>
      </c>
      <c r="F4055" s="2"/>
      <c r="G4055" s="59">
        <v>479</v>
      </c>
      <c r="H4055" s="71" t="str">
        <f t="shared" si="89"/>
        <v xml:space="preserve"> </v>
      </c>
      <c r="I4055" s="11">
        <v>54.279749478078998</v>
      </c>
      <c r="J4055" s="3">
        <v>78.496868475992002</v>
      </c>
      <c r="K4055" s="3">
        <v>63.465553235907997</v>
      </c>
      <c r="L4055" s="3">
        <v>46.137787056367003</v>
      </c>
      <c r="M4055" s="3">
        <v>45.720250521921002</v>
      </c>
      <c r="N4055" s="3">
        <v>42.379958246347002</v>
      </c>
      <c r="O4055" s="3">
        <v>78.079331941544993</v>
      </c>
      <c r="P4055" s="3">
        <v>38.622129436325999</v>
      </c>
      <c r="Q4055" s="3">
        <v>60.125260960334003</v>
      </c>
      <c r="R4055" s="3">
        <v>16.075156576200001</v>
      </c>
      <c r="S4055" s="3">
        <v>54.279749478078998</v>
      </c>
      <c r="T4055" s="3">
        <v>0.62630480167000002</v>
      </c>
      <c r="U4055" s="3">
        <v>1.87891440501</v>
      </c>
      <c r="V4055" s="14">
        <v>0</v>
      </c>
    </row>
    <row r="4056" spans="3:22" ht="24" x14ac:dyDescent="0.2">
      <c r="C4056" s="91" t="s">
        <v>61</v>
      </c>
      <c r="D4056" s="86" t="s">
        <v>17</v>
      </c>
      <c r="E4056" s="6" t="s">
        <v>62</v>
      </c>
      <c r="F4056" s="5"/>
      <c r="G4056" s="58">
        <v>354</v>
      </c>
      <c r="H4056" s="70" t="str">
        <f t="shared" si="89"/>
        <v xml:space="preserve"> </v>
      </c>
      <c r="I4056" s="12">
        <v>68.644067796610003</v>
      </c>
      <c r="J4056" s="4">
        <v>85.028248587570999</v>
      </c>
      <c r="K4056" s="4">
        <v>68.079096045198</v>
      </c>
      <c r="L4056" s="4">
        <v>57.062146892655001</v>
      </c>
      <c r="M4056" s="4">
        <v>60.734463276836003</v>
      </c>
      <c r="N4056" s="4">
        <v>56.214689265536997</v>
      </c>
      <c r="O4056" s="4">
        <v>86.158192090395005</v>
      </c>
      <c r="P4056" s="4">
        <v>24.011299435028</v>
      </c>
      <c r="Q4056" s="4">
        <v>70.903954802260003</v>
      </c>
      <c r="R4056" s="4">
        <v>23.446327683616001</v>
      </c>
      <c r="S4056" s="4">
        <v>71.468926553672006</v>
      </c>
      <c r="T4056" s="4">
        <v>0.56497175141199996</v>
      </c>
      <c r="U4056" s="4">
        <v>0.84745762711899997</v>
      </c>
      <c r="V4056" s="33">
        <v>0</v>
      </c>
    </row>
    <row r="4057" spans="3:22" ht="24" x14ac:dyDescent="0.2">
      <c r="C4057" s="90"/>
      <c r="D4057" s="87"/>
      <c r="E4057" s="1" t="s">
        <v>63</v>
      </c>
      <c r="F4057" s="2"/>
      <c r="G4057" s="59">
        <v>645</v>
      </c>
      <c r="H4057" s="71" t="str">
        <f t="shared" si="89"/>
        <v xml:space="preserve"> </v>
      </c>
      <c r="I4057" s="11">
        <v>61.240310077518998</v>
      </c>
      <c r="J4057" s="3">
        <v>77.519379844960994</v>
      </c>
      <c r="K4057" s="3">
        <v>62.635658914728999</v>
      </c>
      <c r="L4057" s="3">
        <v>52.403100775193998</v>
      </c>
      <c r="M4057" s="3">
        <v>55.658914728681999</v>
      </c>
      <c r="N4057" s="3">
        <v>54.108527131782999</v>
      </c>
      <c r="O4057" s="3">
        <v>83.720930232558004</v>
      </c>
      <c r="P4057" s="3">
        <v>24.806201550388</v>
      </c>
      <c r="Q4057" s="3">
        <v>60.930232558139998</v>
      </c>
      <c r="R4057" s="3">
        <v>20.775193798450001</v>
      </c>
      <c r="S4057" s="3">
        <v>62.170542635658997</v>
      </c>
      <c r="T4057" s="3">
        <v>0.62015503876</v>
      </c>
      <c r="U4057" s="3">
        <v>1.2403100775189999</v>
      </c>
      <c r="V4057" s="8">
        <v>0.31007751938</v>
      </c>
    </row>
    <row r="4058" spans="3:22" ht="36" x14ac:dyDescent="0.2">
      <c r="C4058" s="90"/>
      <c r="D4058" s="87"/>
      <c r="E4058" s="1" t="s">
        <v>64</v>
      </c>
      <c r="F4058" s="2"/>
      <c r="G4058" s="59">
        <v>166</v>
      </c>
      <c r="H4058" s="71" t="str">
        <f t="shared" si="89"/>
        <v xml:space="preserve"> </v>
      </c>
      <c r="I4058" s="11">
        <v>55.421686746988001</v>
      </c>
      <c r="J4058" s="3">
        <v>75.903614457830997</v>
      </c>
      <c r="K4058" s="3">
        <v>69.879518072289002</v>
      </c>
      <c r="L4058" s="3">
        <v>54.21686746988</v>
      </c>
      <c r="M4058" s="3">
        <v>59.036144578312999</v>
      </c>
      <c r="N4058" s="3">
        <v>54.819277108434001</v>
      </c>
      <c r="O4058" s="3">
        <v>77.710843373494001</v>
      </c>
      <c r="P4058" s="3">
        <v>45.78313253012</v>
      </c>
      <c r="Q4058" s="3">
        <v>59.036144578312999</v>
      </c>
      <c r="R4058" s="3">
        <v>29.518072289157001</v>
      </c>
      <c r="S4058" s="3">
        <v>50.602409638554001</v>
      </c>
      <c r="T4058" s="3">
        <v>0.60240963855399998</v>
      </c>
      <c r="U4058" s="3">
        <v>1.204819277108</v>
      </c>
      <c r="V4058" s="14">
        <v>0</v>
      </c>
    </row>
    <row r="4059" spans="3:22" ht="36" x14ac:dyDescent="0.2">
      <c r="C4059" s="90"/>
      <c r="D4059" s="87"/>
      <c r="E4059" s="1" t="s">
        <v>65</v>
      </c>
      <c r="F4059" s="2"/>
      <c r="G4059" s="59">
        <v>110</v>
      </c>
      <c r="H4059" s="71" t="str">
        <f t="shared" si="89"/>
        <v xml:space="preserve"> </v>
      </c>
      <c r="I4059" s="11">
        <v>56.363636363635997</v>
      </c>
      <c r="J4059" s="3">
        <v>77.272727272726996</v>
      </c>
      <c r="K4059" s="3">
        <v>61.818181818181998</v>
      </c>
      <c r="L4059" s="3">
        <v>59.090909090909001</v>
      </c>
      <c r="M4059" s="3">
        <v>59.090909090909001</v>
      </c>
      <c r="N4059" s="3">
        <v>57.272727272727003</v>
      </c>
      <c r="O4059" s="3">
        <v>81.818181818181998</v>
      </c>
      <c r="P4059" s="3">
        <v>32.727272727272997</v>
      </c>
      <c r="Q4059" s="3">
        <v>60</v>
      </c>
      <c r="R4059" s="3">
        <v>55.454545454544999</v>
      </c>
      <c r="S4059" s="3">
        <v>65.454545454544999</v>
      </c>
      <c r="T4059" s="3">
        <v>1.818181818182</v>
      </c>
      <c r="U4059" s="7">
        <v>0</v>
      </c>
      <c r="V4059" s="14">
        <v>0</v>
      </c>
    </row>
    <row r="4060" spans="3:22" ht="36" x14ac:dyDescent="0.2">
      <c r="C4060" s="90"/>
      <c r="D4060" s="87"/>
      <c r="E4060" s="1" t="s">
        <v>66</v>
      </c>
      <c r="F4060" s="2"/>
      <c r="G4060" s="59">
        <v>239</v>
      </c>
      <c r="H4060" s="71" t="str">
        <f t="shared" si="89"/>
        <v xml:space="preserve"> </v>
      </c>
      <c r="I4060" s="11">
        <v>51.046025104602997</v>
      </c>
      <c r="J4060" s="3">
        <v>70.292887029289005</v>
      </c>
      <c r="K4060" s="3">
        <v>71.966527196653004</v>
      </c>
      <c r="L4060" s="3">
        <v>52.301255230126003</v>
      </c>
      <c r="M4060" s="3">
        <v>58.995815899581999</v>
      </c>
      <c r="N4060" s="3">
        <v>45.188284518827999</v>
      </c>
      <c r="O4060" s="3">
        <v>82.008368200836998</v>
      </c>
      <c r="P4060" s="3">
        <v>34.728033472802998</v>
      </c>
      <c r="Q4060" s="3">
        <v>57.322175732218</v>
      </c>
      <c r="R4060" s="3">
        <v>38.912133891213003</v>
      </c>
      <c r="S4060" s="3">
        <v>50.627615062761997</v>
      </c>
      <c r="T4060" s="3">
        <v>0.836820083682</v>
      </c>
      <c r="U4060" s="3">
        <v>1.2552301255230001</v>
      </c>
      <c r="V4060" s="8">
        <v>0.418410041841</v>
      </c>
    </row>
    <row r="4061" spans="3:22" ht="24" x14ac:dyDescent="0.2">
      <c r="C4061" s="90"/>
      <c r="D4061" s="87"/>
      <c r="E4061" s="1" t="s">
        <v>67</v>
      </c>
      <c r="F4061" s="2"/>
      <c r="G4061" s="59">
        <v>143</v>
      </c>
      <c r="H4061" s="71" t="str">
        <f t="shared" si="89"/>
        <v xml:space="preserve"> </v>
      </c>
      <c r="I4061" s="11">
        <v>54.545454545455001</v>
      </c>
      <c r="J4061" s="3">
        <v>69.930069930070005</v>
      </c>
      <c r="K4061" s="3">
        <v>71.328671328671007</v>
      </c>
      <c r="L4061" s="3">
        <v>55.244755244754998</v>
      </c>
      <c r="M4061" s="3">
        <v>64.335664335664006</v>
      </c>
      <c r="N4061" s="3">
        <v>48.951048951049003</v>
      </c>
      <c r="O4061" s="3">
        <v>78.321678321677993</v>
      </c>
      <c r="P4061" s="3">
        <v>31.468531468531001</v>
      </c>
      <c r="Q4061" s="3">
        <v>56.643356643357002</v>
      </c>
      <c r="R4061" s="3">
        <v>48.951048951049003</v>
      </c>
      <c r="S4061" s="3">
        <v>48.951048951049003</v>
      </c>
      <c r="T4061" s="3">
        <v>1.398601398601</v>
      </c>
      <c r="U4061" s="3">
        <v>2.0979020979020002</v>
      </c>
      <c r="V4061" s="14">
        <v>0</v>
      </c>
    </row>
    <row r="4062" spans="3:22" ht="24" x14ac:dyDescent="0.2">
      <c r="C4062" s="90"/>
      <c r="D4062" s="87"/>
      <c r="E4062" s="1" t="s">
        <v>68</v>
      </c>
      <c r="F4062" s="2"/>
      <c r="G4062" s="59">
        <v>56</v>
      </c>
      <c r="H4062" s="71" t="str">
        <f t="shared" si="89"/>
        <v xml:space="preserve"> </v>
      </c>
      <c r="I4062" s="11">
        <v>58.928571428570997</v>
      </c>
      <c r="J4062" s="3">
        <v>73.214285714286007</v>
      </c>
      <c r="K4062" s="3">
        <v>64.285714285713993</v>
      </c>
      <c r="L4062" s="3">
        <v>66.071428571428996</v>
      </c>
      <c r="M4062" s="3">
        <v>58.928571428570997</v>
      </c>
      <c r="N4062" s="3">
        <v>44.642857142856997</v>
      </c>
      <c r="O4062" s="3">
        <v>83.928571428571004</v>
      </c>
      <c r="P4062" s="3">
        <v>21.428571428571001</v>
      </c>
      <c r="Q4062" s="3">
        <v>69.642857142856997</v>
      </c>
      <c r="R4062" s="3">
        <v>48.214285714286</v>
      </c>
      <c r="S4062" s="3">
        <v>46.428571428570997</v>
      </c>
      <c r="T4062" s="3">
        <v>5.3571428571429998</v>
      </c>
      <c r="U4062" s="3">
        <v>3.5714285714290002</v>
      </c>
      <c r="V4062" s="14">
        <v>0</v>
      </c>
    </row>
    <row r="4063" spans="3:22" ht="24" x14ac:dyDescent="0.2">
      <c r="C4063" s="90"/>
      <c r="D4063" s="87"/>
      <c r="E4063" s="1" t="s">
        <v>69</v>
      </c>
      <c r="F4063" s="2"/>
      <c r="G4063" s="59">
        <v>51</v>
      </c>
      <c r="H4063" s="71" t="str">
        <f t="shared" si="89"/>
        <v xml:space="preserve"> </v>
      </c>
      <c r="I4063" s="11">
        <v>64.705882352941003</v>
      </c>
      <c r="J4063" s="3">
        <v>80.392156862744997</v>
      </c>
      <c r="K4063" s="3">
        <v>68.627450980391998</v>
      </c>
      <c r="L4063" s="3">
        <v>60.784313725490001</v>
      </c>
      <c r="M4063" s="3">
        <v>62.745098039216003</v>
      </c>
      <c r="N4063" s="3">
        <v>47.058823529412003</v>
      </c>
      <c r="O4063" s="3">
        <v>82.352941176471006</v>
      </c>
      <c r="P4063" s="3">
        <v>35.294117647058997</v>
      </c>
      <c r="Q4063" s="3">
        <v>64.705882352941003</v>
      </c>
      <c r="R4063" s="3">
        <v>47.058823529412003</v>
      </c>
      <c r="S4063" s="3">
        <v>45.098039215686001</v>
      </c>
      <c r="T4063" s="3">
        <v>1.9607843137250001</v>
      </c>
      <c r="U4063" s="7">
        <v>0</v>
      </c>
      <c r="V4063" s="8">
        <v>1.9607843137250001</v>
      </c>
    </row>
    <row r="4064" spans="3:22" ht="24" x14ac:dyDescent="0.2">
      <c r="C4064" s="90"/>
      <c r="D4064" s="87"/>
      <c r="E4064" s="1" t="s">
        <v>70</v>
      </c>
      <c r="F4064" s="2"/>
      <c r="G4064" s="59">
        <v>312</v>
      </c>
      <c r="H4064" s="71" t="str">
        <f t="shared" si="89"/>
        <v xml:space="preserve"> </v>
      </c>
      <c r="I4064" s="11">
        <v>54.487179487178999</v>
      </c>
      <c r="J4064" s="3">
        <v>74.038461538462002</v>
      </c>
      <c r="K4064" s="3">
        <v>70.192307692308006</v>
      </c>
      <c r="L4064" s="3">
        <v>55.448717948717999</v>
      </c>
      <c r="M4064" s="3">
        <v>60.25641025641</v>
      </c>
      <c r="N4064" s="3">
        <v>42.948717948717999</v>
      </c>
      <c r="O4064" s="3">
        <v>77.243589743589993</v>
      </c>
      <c r="P4064" s="3">
        <v>32.371794871794997</v>
      </c>
      <c r="Q4064" s="3">
        <v>55.448717948717999</v>
      </c>
      <c r="R4064" s="3">
        <v>36.217948717949</v>
      </c>
      <c r="S4064" s="3">
        <v>43.269230769231001</v>
      </c>
      <c r="T4064" s="3">
        <v>0.64102564102600001</v>
      </c>
      <c r="U4064" s="3">
        <v>0.96153846153800004</v>
      </c>
      <c r="V4064" s="8">
        <v>0.32051282051300001</v>
      </c>
    </row>
    <row r="4065" spans="3:22" x14ac:dyDescent="0.2">
      <c r="C4065" s="90"/>
      <c r="D4065" s="87"/>
      <c r="E4065" s="1" t="s">
        <v>32</v>
      </c>
      <c r="F4065" s="2"/>
      <c r="G4065" s="59">
        <v>51</v>
      </c>
      <c r="H4065" s="71" t="str">
        <f t="shared" si="89"/>
        <v xml:space="preserve"> </v>
      </c>
      <c r="I4065" s="11">
        <v>49.019607843137003</v>
      </c>
      <c r="J4065" s="3">
        <v>62.745098039216003</v>
      </c>
      <c r="K4065" s="3">
        <v>47.058823529412003</v>
      </c>
      <c r="L4065" s="3">
        <v>39.215686274509999</v>
      </c>
      <c r="M4065" s="3">
        <v>39.215686274509999</v>
      </c>
      <c r="N4065" s="3">
        <v>37.254901960783997</v>
      </c>
      <c r="O4065" s="3">
        <v>72.549019607842993</v>
      </c>
      <c r="P4065" s="3">
        <v>23.529411764706001</v>
      </c>
      <c r="Q4065" s="3">
        <v>43.137254901961001</v>
      </c>
      <c r="R4065" s="3">
        <v>35.294117647058997</v>
      </c>
      <c r="S4065" s="3">
        <v>31.372549019608002</v>
      </c>
      <c r="T4065" s="3">
        <v>5.8823529411760003</v>
      </c>
      <c r="U4065" s="3">
        <v>3.9215686274510002</v>
      </c>
      <c r="V4065" s="14">
        <v>0</v>
      </c>
    </row>
    <row r="4066" spans="3:22" ht="24" x14ac:dyDescent="0.2">
      <c r="C4066" s="90"/>
      <c r="D4066" s="87"/>
      <c r="E4066" s="1" t="s">
        <v>71</v>
      </c>
      <c r="F4066" s="2"/>
      <c r="G4066" s="59">
        <v>1237</v>
      </c>
      <c r="H4066" s="71" t="str">
        <f t="shared" si="89"/>
        <v xml:space="preserve"> </v>
      </c>
      <c r="I4066" s="11">
        <v>56.345998383184998</v>
      </c>
      <c r="J4066" s="3">
        <v>74.373484236055006</v>
      </c>
      <c r="K4066" s="3">
        <v>62.570735650768</v>
      </c>
      <c r="L4066" s="3">
        <v>49.797898140663001</v>
      </c>
      <c r="M4066" s="3">
        <v>51.576394502828997</v>
      </c>
      <c r="N4066" s="3">
        <v>47.696038803557002</v>
      </c>
      <c r="O4066" s="3">
        <v>78.658043654002</v>
      </c>
      <c r="P4066" s="3">
        <v>28.860145513338999</v>
      </c>
      <c r="Q4066" s="3">
        <v>57.558609539208</v>
      </c>
      <c r="R4066" s="3">
        <v>21.422797089732999</v>
      </c>
      <c r="S4066" s="3">
        <v>50.282942603072001</v>
      </c>
      <c r="T4066" s="3">
        <v>0.80840743734800002</v>
      </c>
      <c r="U4066" s="3">
        <v>1.6168148746969999</v>
      </c>
      <c r="V4066" s="8">
        <v>0.32336297493900001</v>
      </c>
    </row>
    <row r="4067" spans="3:22" ht="24" x14ac:dyDescent="0.2">
      <c r="C4067" s="90"/>
      <c r="D4067" s="87"/>
      <c r="E4067" s="1" t="s">
        <v>72</v>
      </c>
      <c r="F4067" s="2"/>
      <c r="G4067" s="59">
        <v>1015</v>
      </c>
      <c r="H4067" s="71" t="str">
        <f t="shared" si="89"/>
        <v xml:space="preserve"> </v>
      </c>
      <c r="I4067" s="11">
        <v>46.79802955665</v>
      </c>
      <c r="J4067" s="3">
        <v>66.305418719212</v>
      </c>
      <c r="K4067" s="3">
        <v>47.487684729064</v>
      </c>
      <c r="L4067" s="3">
        <v>32.807881773398996</v>
      </c>
      <c r="M4067" s="3">
        <v>26.995073891625999</v>
      </c>
      <c r="N4067" s="3">
        <v>35.960591133005003</v>
      </c>
      <c r="O4067" s="3">
        <v>61.477832512314997</v>
      </c>
      <c r="P4067" s="3">
        <v>24.630541871921</v>
      </c>
      <c r="Q4067" s="3">
        <v>48.374384236452997</v>
      </c>
      <c r="R4067" s="3">
        <v>1.871921182266</v>
      </c>
      <c r="S4067" s="3">
        <v>16.551724137931</v>
      </c>
      <c r="T4067" s="3">
        <v>0.19704433497500001</v>
      </c>
      <c r="U4067" s="3">
        <v>6.2068965517240002</v>
      </c>
      <c r="V4067" s="8">
        <v>0.88669950738900005</v>
      </c>
    </row>
    <row r="4068" spans="3:22" x14ac:dyDescent="0.2">
      <c r="C4068" s="90"/>
      <c r="D4068" s="87"/>
      <c r="E4068" s="1" t="s">
        <v>22</v>
      </c>
      <c r="F4068" s="2"/>
      <c r="G4068" s="59">
        <v>183</v>
      </c>
      <c r="H4068" s="71" t="str">
        <f t="shared" si="89"/>
        <v xml:space="preserve"> </v>
      </c>
      <c r="I4068" s="11">
        <v>45.355191256830999</v>
      </c>
      <c r="J4068" s="3">
        <v>63.934426229507999</v>
      </c>
      <c r="K4068" s="3">
        <v>47.540983606556999</v>
      </c>
      <c r="L4068" s="3">
        <v>40.983606557377001</v>
      </c>
      <c r="M4068" s="3">
        <v>37.704918032786999</v>
      </c>
      <c r="N4068" s="3">
        <v>40.437158469944997</v>
      </c>
      <c r="O4068" s="3">
        <v>63.387978142077003</v>
      </c>
      <c r="P4068" s="3">
        <v>19.125683060109001</v>
      </c>
      <c r="Q4068" s="3">
        <v>54.644808743169001</v>
      </c>
      <c r="R4068" s="3">
        <v>3.2786885245900002</v>
      </c>
      <c r="S4068" s="3">
        <v>18.032786885246001</v>
      </c>
      <c r="T4068" s="7">
        <v>0</v>
      </c>
      <c r="U4068" s="3">
        <v>7.1038251366120004</v>
      </c>
      <c r="V4068" s="8">
        <v>2.185792349727</v>
      </c>
    </row>
    <row r="4069" spans="3:22" x14ac:dyDescent="0.2">
      <c r="C4069" s="91" t="s">
        <v>73</v>
      </c>
      <c r="D4069" s="86" t="s">
        <v>17</v>
      </c>
      <c r="E4069" s="6" t="s">
        <v>74</v>
      </c>
      <c r="F4069" s="5"/>
      <c r="G4069" s="58">
        <v>247</v>
      </c>
      <c r="H4069" s="70" t="str">
        <f t="shared" si="89"/>
        <v xml:space="preserve"> </v>
      </c>
      <c r="I4069" s="12">
        <v>62.753036437246998</v>
      </c>
      <c r="J4069" s="4">
        <v>73.684210526315994</v>
      </c>
      <c r="K4069" s="4">
        <v>66.801619433197999</v>
      </c>
      <c r="L4069" s="4">
        <v>54.251012145749002</v>
      </c>
      <c r="M4069" s="4">
        <v>59.109311740891002</v>
      </c>
      <c r="N4069" s="4">
        <v>48.178137651821999</v>
      </c>
      <c r="O4069" s="4">
        <v>75.708502024290993</v>
      </c>
      <c r="P4069" s="4">
        <v>20.242914979757</v>
      </c>
      <c r="Q4069" s="4">
        <v>62.348178137651999</v>
      </c>
      <c r="R4069" s="4">
        <v>29.959514170039999</v>
      </c>
      <c r="S4069" s="4">
        <v>43.319838056679998</v>
      </c>
      <c r="T4069" s="4">
        <v>1.214574898785</v>
      </c>
      <c r="U4069" s="4">
        <v>1.214574898785</v>
      </c>
      <c r="V4069" s="13">
        <v>0.80971659919000005</v>
      </c>
    </row>
    <row r="4070" spans="3:22" x14ac:dyDescent="0.2">
      <c r="C4070" s="90"/>
      <c r="D4070" s="87"/>
      <c r="E4070" s="1" t="s">
        <v>75</v>
      </c>
      <c r="F4070" s="2"/>
      <c r="G4070" s="59">
        <v>531</v>
      </c>
      <c r="H4070" s="71" t="str">
        <f t="shared" si="89"/>
        <v xml:space="preserve"> </v>
      </c>
      <c r="I4070" s="11">
        <v>56.497175141242998</v>
      </c>
      <c r="J4070" s="3">
        <v>71.939736346516</v>
      </c>
      <c r="K4070" s="3">
        <v>68.173258003765994</v>
      </c>
      <c r="L4070" s="3">
        <v>51.977401129943999</v>
      </c>
      <c r="M4070" s="3">
        <v>55.932203389831002</v>
      </c>
      <c r="N4070" s="3">
        <v>44.632768361582002</v>
      </c>
      <c r="O4070" s="3">
        <v>76.647834274952999</v>
      </c>
      <c r="P4070" s="3">
        <v>30.696798493408998</v>
      </c>
      <c r="Q4070" s="3">
        <v>57.627118644067998</v>
      </c>
      <c r="R4070" s="3">
        <v>25.988700564972</v>
      </c>
      <c r="S4070" s="3">
        <v>41.619585687381999</v>
      </c>
      <c r="T4070" s="3">
        <v>0.75329566854999996</v>
      </c>
      <c r="U4070" s="3">
        <v>1.3182674199619999</v>
      </c>
      <c r="V4070" s="8">
        <v>0.37664783427499998</v>
      </c>
    </row>
    <row r="4071" spans="3:22" x14ac:dyDescent="0.2">
      <c r="C4071" s="90"/>
      <c r="D4071" s="87"/>
      <c r="E4071" s="1" t="s">
        <v>76</v>
      </c>
      <c r="F4071" s="2"/>
      <c r="G4071" s="59">
        <v>58</v>
      </c>
      <c r="H4071" s="71" t="str">
        <f t="shared" si="89"/>
        <v xml:space="preserve"> </v>
      </c>
      <c r="I4071" s="11">
        <v>84.482758620690007</v>
      </c>
      <c r="J4071" s="3">
        <v>89.655172413792997</v>
      </c>
      <c r="K4071" s="3">
        <v>75.862068965516997</v>
      </c>
      <c r="L4071" s="3">
        <v>81.034482758620996</v>
      </c>
      <c r="M4071" s="3">
        <v>77.586206896552</v>
      </c>
      <c r="N4071" s="3">
        <v>55.172413793102997</v>
      </c>
      <c r="O4071" s="3">
        <v>81.034482758620996</v>
      </c>
      <c r="P4071" s="3">
        <v>27.586206896552</v>
      </c>
      <c r="Q4071" s="3">
        <v>82.758620689655004</v>
      </c>
      <c r="R4071" s="3">
        <v>39.655172413792997</v>
      </c>
      <c r="S4071" s="3">
        <v>53.448275862069003</v>
      </c>
      <c r="T4071" s="3">
        <v>1.7241379310339999</v>
      </c>
      <c r="U4071" s="7">
        <v>0</v>
      </c>
      <c r="V4071" s="14">
        <v>0</v>
      </c>
    </row>
    <row r="4072" spans="3:22" x14ac:dyDescent="0.2">
      <c r="C4072" s="90"/>
      <c r="D4072" s="87"/>
      <c r="E4072" s="1" t="s">
        <v>77</v>
      </c>
      <c r="F4072" s="2"/>
      <c r="G4072" s="59">
        <v>400</v>
      </c>
      <c r="H4072" s="71" t="str">
        <f t="shared" si="89"/>
        <v xml:space="preserve"> </v>
      </c>
      <c r="I4072" s="11">
        <v>66.25</v>
      </c>
      <c r="J4072" s="3">
        <v>80.5</v>
      </c>
      <c r="K4072" s="3">
        <v>65.5</v>
      </c>
      <c r="L4072" s="3">
        <v>55.75</v>
      </c>
      <c r="M4072" s="3">
        <v>61</v>
      </c>
      <c r="N4072" s="3">
        <v>55.75</v>
      </c>
      <c r="O4072" s="3">
        <v>84</v>
      </c>
      <c r="P4072" s="3">
        <v>21.5</v>
      </c>
      <c r="Q4072" s="3">
        <v>65.75</v>
      </c>
      <c r="R4072" s="3">
        <v>22.25</v>
      </c>
      <c r="S4072" s="3">
        <v>68.25</v>
      </c>
      <c r="T4072" s="3">
        <v>0.5</v>
      </c>
      <c r="U4072" s="3">
        <v>1</v>
      </c>
      <c r="V4072" s="8">
        <v>0.75</v>
      </c>
    </row>
    <row r="4073" spans="3:22" ht="24" x14ac:dyDescent="0.2">
      <c r="C4073" s="90"/>
      <c r="D4073" s="87"/>
      <c r="E4073" s="1" t="s">
        <v>78</v>
      </c>
      <c r="F4073" s="2"/>
      <c r="G4073" s="59">
        <v>422</v>
      </c>
      <c r="H4073" s="71" t="str">
        <f t="shared" si="89"/>
        <v xml:space="preserve"> </v>
      </c>
      <c r="I4073" s="11">
        <v>64.454976303318006</v>
      </c>
      <c r="J4073" s="3">
        <v>78.436018957345993</v>
      </c>
      <c r="K4073" s="3">
        <v>65.402843601895995</v>
      </c>
      <c r="L4073" s="3">
        <v>56.398104265402999</v>
      </c>
      <c r="M4073" s="3">
        <v>59.241706161137003</v>
      </c>
      <c r="N4073" s="3">
        <v>57.582938388625998</v>
      </c>
      <c r="O4073" s="3">
        <v>85.308056872037994</v>
      </c>
      <c r="P4073" s="3">
        <v>26.777251184834</v>
      </c>
      <c r="Q4073" s="3">
        <v>64.691943127962006</v>
      </c>
      <c r="R4073" s="3">
        <v>22.511848341232</v>
      </c>
      <c r="S4073" s="3">
        <v>68.957345971563996</v>
      </c>
      <c r="T4073" s="3">
        <v>0.94786729857800001</v>
      </c>
      <c r="U4073" s="3">
        <v>0.94786729857800001</v>
      </c>
      <c r="V4073" s="14">
        <v>0</v>
      </c>
    </row>
    <row r="4074" spans="3:22" ht="24" x14ac:dyDescent="0.2">
      <c r="C4074" s="90"/>
      <c r="D4074" s="87"/>
      <c r="E4074" s="1" t="s">
        <v>79</v>
      </c>
      <c r="F4074" s="2"/>
      <c r="G4074" s="59">
        <v>102</v>
      </c>
      <c r="H4074" s="71" t="str">
        <f t="shared" si="89"/>
        <v xml:space="preserve"> </v>
      </c>
      <c r="I4074" s="11">
        <v>63.725490196077999</v>
      </c>
      <c r="J4074" s="3">
        <v>84.313725490196006</v>
      </c>
      <c r="K4074" s="3">
        <v>64.705882352941003</v>
      </c>
      <c r="L4074" s="3">
        <v>57.843137254901997</v>
      </c>
      <c r="M4074" s="3">
        <v>62.745098039216003</v>
      </c>
      <c r="N4074" s="3">
        <v>60.784313725490001</v>
      </c>
      <c r="O4074" s="3">
        <v>88.235294117647001</v>
      </c>
      <c r="P4074" s="3">
        <v>26.470588235293999</v>
      </c>
      <c r="Q4074" s="3">
        <v>67.647058823528994</v>
      </c>
      <c r="R4074" s="3">
        <v>38.235294117647001</v>
      </c>
      <c r="S4074" s="3">
        <v>78.431372549019997</v>
      </c>
      <c r="T4074" s="3">
        <v>1.9607843137250001</v>
      </c>
      <c r="U4074" s="3">
        <v>0.98039215686299996</v>
      </c>
      <c r="V4074" s="14">
        <v>0</v>
      </c>
    </row>
    <row r="4075" spans="3:22" ht="24" x14ac:dyDescent="0.2">
      <c r="C4075" s="90"/>
      <c r="D4075" s="87"/>
      <c r="E4075" s="1" t="s">
        <v>80</v>
      </c>
      <c r="F4075" s="2"/>
      <c r="G4075" s="59">
        <v>44</v>
      </c>
      <c r="H4075" s="71" t="str">
        <f t="shared" si="89"/>
        <v>*</v>
      </c>
      <c r="I4075" s="11">
        <v>56.818181818181998</v>
      </c>
      <c r="J4075" s="3">
        <v>84.090909090908994</v>
      </c>
      <c r="K4075" s="3">
        <v>70.454545454544999</v>
      </c>
      <c r="L4075" s="3">
        <v>50</v>
      </c>
      <c r="M4075" s="3">
        <v>63.636363636364003</v>
      </c>
      <c r="N4075" s="3">
        <v>59.090909090909001</v>
      </c>
      <c r="O4075" s="3">
        <v>81.818181818181998</v>
      </c>
      <c r="P4075" s="3">
        <v>40.909090909090999</v>
      </c>
      <c r="Q4075" s="3">
        <v>54.545454545455001</v>
      </c>
      <c r="R4075" s="3">
        <v>68.181818181818002</v>
      </c>
      <c r="S4075" s="3">
        <v>65.909090909091006</v>
      </c>
      <c r="T4075" s="3">
        <v>2.2727272727269998</v>
      </c>
      <c r="U4075" s="7">
        <v>0</v>
      </c>
      <c r="V4075" s="14">
        <v>0</v>
      </c>
    </row>
    <row r="4076" spans="3:22" ht="24" x14ac:dyDescent="0.2">
      <c r="C4076" s="90"/>
      <c r="D4076" s="87"/>
      <c r="E4076" s="1" t="s">
        <v>81</v>
      </c>
      <c r="F4076" s="2"/>
      <c r="G4076" s="59">
        <v>99</v>
      </c>
      <c r="H4076" s="71" t="str">
        <f t="shared" ref="H4076:H4139" si="90">IF(G4076&lt;49,"*"," ")</f>
        <v xml:space="preserve"> </v>
      </c>
      <c r="I4076" s="11">
        <v>53.535353535353998</v>
      </c>
      <c r="J4076" s="3">
        <v>72.727272727273004</v>
      </c>
      <c r="K4076" s="3">
        <v>60.606060606061</v>
      </c>
      <c r="L4076" s="3">
        <v>53.535353535353998</v>
      </c>
      <c r="M4076" s="3">
        <v>56.565656565657001</v>
      </c>
      <c r="N4076" s="3">
        <v>50.505050505051003</v>
      </c>
      <c r="O4076" s="3">
        <v>81.818181818181998</v>
      </c>
      <c r="P4076" s="3">
        <v>35.353535353535001</v>
      </c>
      <c r="Q4076" s="3">
        <v>54.545454545455001</v>
      </c>
      <c r="R4076" s="3">
        <v>33.333333333333002</v>
      </c>
      <c r="S4076" s="3">
        <v>42.424242424242003</v>
      </c>
      <c r="T4076" s="3">
        <v>1.010101010101</v>
      </c>
      <c r="U4076" s="7">
        <v>0</v>
      </c>
      <c r="V4076" s="14">
        <v>0</v>
      </c>
    </row>
    <row r="4077" spans="3:22" ht="24" x14ac:dyDescent="0.2">
      <c r="C4077" s="90"/>
      <c r="D4077" s="87"/>
      <c r="E4077" s="1" t="s">
        <v>82</v>
      </c>
      <c r="F4077" s="2"/>
      <c r="G4077" s="59">
        <v>128</v>
      </c>
      <c r="H4077" s="71" t="str">
        <f t="shared" si="90"/>
        <v xml:space="preserve"> </v>
      </c>
      <c r="I4077" s="11">
        <v>58.59375</v>
      </c>
      <c r="J4077" s="3">
        <v>76.5625</v>
      </c>
      <c r="K4077" s="3">
        <v>64.0625</v>
      </c>
      <c r="L4077" s="3">
        <v>53.125</v>
      </c>
      <c r="M4077" s="3">
        <v>69.53125</v>
      </c>
      <c r="N4077" s="3">
        <v>52.34375</v>
      </c>
      <c r="O4077" s="3">
        <v>79.6875</v>
      </c>
      <c r="P4077" s="3">
        <v>28.125</v>
      </c>
      <c r="Q4077" s="3">
        <v>62.5</v>
      </c>
      <c r="R4077" s="3">
        <v>74.21875</v>
      </c>
      <c r="S4077" s="3">
        <v>55.46875</v>
      </c>
      <c r="T4077" s="3">
        <v>1.5625</v>
      </c>
      <c r="U4077" s="3">
        <v>0.78125</v>
      </c>
      <c r="V4077" s="14">
        <v>0</v>
      </c>
    </row>
    <row r="4078" spans="3:22" x14ac:dyDescent="0.2">
      <c r="C4078" s="90"/>
      <c r="D4078" s="87"/>
      <c r="E4078" s="1" t="s">
        <v>83</v>
      </c>
      <c r="F4078" s="2"/>
      <c r="G4078" s="59">
        <v>47</v>
      </c>
      <c r="H4078" s="71" t="str">
        <f t="shared" si="90"/>
        <v>*</v>
      </c>
      <c r="I4078" s="11">
        <v>53.191489361701997</v>
      </c>
      <c r="J4078" s="3">
        <v>72.340425531915002</v>
      </c>
      <c r="K4078" s="3">
        <v>48.936170212766001</v>
      </c>
      <c r="L4078" s="3">
        <v>40.425531914894002</v>
      </c>
      <c r="M4078" s="3">
        <v>38.297872340425997</v>
      </c>
      <c r="N4078" s="3">
        <v>25.531914893617</v>
      </c>
      <c r="O4078" s="3">
        <v>76.595744680850999</v>
      </c>
      <c r="P4078" s="3">
        <v>63.829787234043003</v>
      </c>
      <c r="Q4078" s="3">
        <v>34.042553191488999</v>
      </c>
      <c r="R4078" s="3">
        <v>23.404255319149001</v>
      </c>
      <c r="S4078" s="3">
        <v>36.170212765956997</v>
      </c>
      <c r="T4078" s="3">
        <v>2.1276595744679998</v>
      </c>
      <c r="U4078" s="7">
        <v>0</v>
      </c>
      <c r="V4078" s="14">
        <v>0</v>
      </c>
    </row>
    <row r="4079" spans="3:22" ht="24" x14ac:dyDescent="0.2">
      <c r="C4079" s="90"/>
      <c r="D4079" s="87"/>
      <c r="E4079" s="1" t="s">
        <v>84</v>
      </c>
      <c r="F4079" s="2"/>
      <c r="G4079" s="59">
        <v>151</v>
      </c>
      <c r="H4079" s="71" t="str">
        <f t="shared" si="90"/>
        <v xml:space="preserve"> </v>
      </c>
      <c r="I4079" s="11">
        <v>54.304635761588997</v>
      </c>
      <c r="J4079" s="3">
        <v>70.198675496689006</v>
      </c>
      <c r="K4079" s="3">
        <v>69.53642384106</v>
      </c>
      <c r="L4079" s="3">
        <v>52.980132450330998</v>
      </c>
      <c r="M4079" s="3">
        <v>56.953642384105997</v>
      </c>
      <c r="N4079" s="3">
        <v>48.344370860927</v>
      </c>
      <c r="O4079" s="3">
        <v>85.430463576158999</v>
      </c>
      <c r="P4079" s="3">
        <v>28.476821192052999</v>
      </c>
      <c r="Q4079" s="3">
        <v>50.993377483444</v>
      </c>
      <c r="R4079" s="3">
        <v>26.490066225166</v>
      </c>
      <c r="S4079" s="3">
        <v>58.278145695364003</v>
      </c>
      <c r="T4079" s="3">
        <v>0.66225165562900001</v>
      </c>
      <c r="U4079" s="7">
        <v>0</v>
      </c>
      <c r="V4079" s="14">
        <v>0</v>
      </c>
    </row>
    <row r="4080" spans="3:22" ht="24" x14ac:dyDescent="0.2">
      <c r="C4080" s="90"/>
      <c r="D4080" s="87"/>
      <c r="E4080" s="1" t="s">
        <v>85</v>
      </c>
      <c r="F4080" s="2"/>
      <c r="G4080" s="59">
        <v>60</v>
      </c>
      <c r="H4080" s="71" t="str">
        <f t="shared" si="90"/>
        <v xml:space="preserve"> </v>
      </c>
      <c r="I4080" s="11">
        <v>55</v>
      </c>
      <c r="J4080" s="3">
        <v>68.333333333333002</v>
      </c>
      <c r="K4080" s="3">
        <v>66.666666666666998</v>
      </c>
      <c r="L4080" s="3">
        <v>43.333333333333002</v>
      </c>
      <c r="M4080" s="3">
        <v>53.333333333333002</v>
      </c>
      <c r="N4080" s="3">
        <v>63.333333333333002</v>
      </c>
      <c r="O4080" s="3">
        <v>63.333333333333002</v>
      </c>
      <c r="P4080" s="3">
        <v>38.333333333333002</v>
      </c>
      <c r="Q4080" s="3">
        <v>51.666666666666998</v>
      </c>
      <c r="R4080" s="3">
        <v>25</v>
      </c>
      <c r="S4080" s="3">
        <v>40</v>
      </c>
      <c r="T4080" s="3">
        <v>1.666666666667</v>
      </c>
      <c r="U4080" s="3">
        <v>3.333333333333</v>
      </c>
      <c r="V4080" s="14">
        <v>0</v>
      </c>
    </row>
    <row r="4081" spans="3:22" x14ac:dyDescent="0.2">
      <c r="C4081" s="90"/>
      <c r="D4081" s="87"/>
      <c r="E4081" s="1" t="s">
        <v>32</v>
      </c>
      <c r="F4081" s="2"/>
      <c r="G4081" s="59">
        <v>49</v>
      </c>
      <c r="H4081" s="71" t="s">
        <v>673</v>
      </c>
      <c r="I4081" s="11">
        <v>46.938775510204003</v>
      </c>
      <c r="J4081" s="3">
        <v>71.428571428571004</v>
      </c>
      <c r="K4081" s="3">
        <v>55.102040816326998</v>
      </c>
      <c r="L4081" s="3">
        <v>48.979591836734997</v>
      </c>
      <c r="M4081" s="3">
        <v>42.857142857143003</v>
      </c>
      <c r="N4081" s="3">
        <v>42.857142857143003</v>
      </c>
      <c r="O4081" s="3">
        <v>69.387755102040998</v>
      </c>
      <c r="P4081" s="3">
        <v>30.612244897958998</v>
      </c>
      <c r="Q4081" s="3">
        <v>48.979591836734997</v>
      </c>
      <c r="R4081" s="3">
        <v>32.653061224490003</v>
      </c>
      <c r="S4081" s="3">
        <v>42.857142857143003</v>
      </c>
      <c r="T4081" s="3">
        <v>6.1224489795919999</v>
      </c>
      <c r="U4081" s="3">
        <v>4.0816326530609999</v>
      </c>
      <c r="V4081" s="8">
        <v>2.040816326531</v>
      </c>
    </row>
    <row r="4082" spans="3:22" ht="24" x14ac:dyDescent="0.2">
      <c r="C4082" s="90"/>
      <c r="D4082" s="87"/>
      <c r="E4082" s="1" t="s">
        <v>86</v>
      </c>
      <c r="F4082" s="2"/>
      <c r="G4082" s="59">
        <v>1336</v>
      </c>
      <c r="H4082" s="71" t="str">
        <f t="shared" si="90"/>
        <v xml:space="preserve"> </v>
      </c>
      <c r="I4082" s="11">
        <v>57.035928143713001</v>
      </c>
      <c r="J4082" s="3">
        <v>73.877245508982</v>
      </c>
      <c r="K4082" s="3">
        <v>63.098802395210001</v>
      </c>
      <c r="L4082" s="3">
        <v>48.877245508982</v>
      </c>
      <c r="M4082" s="3">
        <v>52.020958083831999</v>
      </c>
      <c r="N4082" s="3">
        <v>47.904191616765999</v>
      </c>
      <c r="O4082" s="3">
        <v>77.170658682634993</v>
      </c>
      <c r="P4082" s="3">
        <v>27.994011976048</v>
      </c>
      <c r="Q4082" s="3">
        <v>57.48502994012</v>
      </c>
      <c r="R4082" s="3">
        <v>20.134730538922</v>
      </c>
      <c r="S4082" s="3">
        <v>47.604790419162001</v>
      </c>
      <c r="T4082" s="3">
        <v>0.82335329341300001</v>
      </c>
      <c r="U4082" s="3">
        <v>1.422155688623</v>
      </c>
      <c r="V4082" s="8">
        <v>0.52395209580799995</v>
      </c>
    </row>
    <row r="4083" spans="3:22" ht="24" x14ac:dyDescent="0.2">
      <c r="C4083" s="90"/>
      <c r="D4083" s="87"/>
      <c r="E4083" s="1" t="s">
        <v>87</v>
      </c>
      <c r="F4083" s="2"/>
      <c r="G4083" s="59">
        <v>311</v>
      </c>
      <c r="H4083" s="71" t="str">
        <f t="shared" si="90"/>
        <v xml:space="preserve"> </v>
      </c>
      <c r="I4083" s="11">
        <v>50.48231511254</v>
      </c>
      <c r="J4083" s="3">
        <v>78.456591639870993</v>
      </c>
      <c r="K4083" s="3">
        <v>57.556270096463003</v>
      </c>
      <c r="L4083" s="3">
        <v>39.228295819936001</v>
      </c>
      <c r="M4083" s="3">
        <v>33.118971061092999</v>
      </c>
      <c r="N4083" s="3">
        <v>41.157556270096002</v>
      </c>
      <c r="O4083" s="3">
        <v>71.704180064309</v>
      </c>
      <c r="P4083" s="3">
        <v>34.083601286174002</v>
      </c>
      <c r="Q4083" s="3">
        <v>56.913183279743002</v>
      </c>
      <c r="R4083" s="3">
        <v>2.5723472668810001</v>
      </c>
      <c r="S4083" s="3">
        <v>26.045016077170001</v>
      </c>
      <c r="T4083" s="3">
        <v>0.32154340836</v>
      </c>
      <c r="U4083" s="3">
        <v>1.929260450161</v>
      </c>
      <c r="V4083" s="14">
        <v>0</v>
      </c>
    </row>
    <row r="4084" spans="3:22" ht="24" x14ac:dyDescent="0.2">
      <c r="C4084" s="90"/>
      <c r="D4084" s="87"/>
      <c r="E4084" s="1" t="s">
        <v>88</v>
      </c>
      <c r="F4084" s="2"/>
      <c r="G4084" s="59">
        <v>620</v>
      </c>
      <c r="H4084" s="71" t="str">
        <f t="shared" si="90"/>
        <v xml:space="preserve"> </v>
      </c>
      <c r="I4084" s="11">
        <v>42.096774193548001</v>
      </c>
      <c r="J4084" s="3">
        <v>60</v>
      </c>
      <c r="K4084" s="3">
        <v>41.612903225806001</v>
      </c>
      <c r="L4084" s="3">
        <v>29.354838709677001</v>
      </c>
      <c r="M4084" s="3">
        <v>19.516129032258</v>
      </c>
      <c r="N4084" s="3">
        <v>31.290322580645</v>
      </c>
      <c r="O4084" s="3">
        <v>57.419354838709999</v>
      </c>
      <c r="P4084" s="3">
        <v>21.935483870968</v>
      </c>
      <c r="Q4084" s="3">
        <v>43.387096774193999</v>
      </c>
      <c r="R4084" s="3">
        <v>0.80645161290300005</v>
      </c>
      <c r="S4084" s="3">
        <v>13.870967741935001</v>
      </c>
      <c r="T4084" s="7">
        <v>0</v>
      </c>
      <c r="U4084" s="3">
        <v>9.1935483870969996</v>
      </c>
      <c r="V4084" s="8">
        <v>0.967741935484</v>
      </c>
    </row>
    <row r="4085" spans="3:22" x14ac:dyDescent="0.2">
      <c r="C4085" s="90"/>
      <c r="D4085" s="87"/>
      <c r="E4085" s="1" t="s">
        <v>22</v>
      </c>
      <c r="F4085" s="2"/>
      <c r="G4085" s="59">
        <v>168</v>
      </c>
      <c r="H4085" s="71" t="str">
        <f t="shared" si="90"/>
        <v xml:space="preserve"> </v>
      </c>
      <c r="I4085" s="11">
        <v>44.642857142856997</v>
      </c>
      <c r="J4085" s="3">
        <v>63.690476190475998</v>
      </c>
      <c r="K4085" s="3">
        <v>37.5</v>
      </c>
      <c r="L4085" s="3">
        <v>39.880952380952003</v>
      </c>
      <c r="M4085" s="3">
        <v>36.904761904761997</v>
      </c>
      <c r="N4085" s="3">
        <v>39.880952380952003</v>
      </c>
      <c r="O4085" s="3">
        <v>61.309523809524002</v>
      </c>
      <c r="P4085" s="3">
        <v>15.47619047619</v>
      </c>
      <c r="Q4085" s="3">
        <v>52.976190476189998</v>
      </c>
      <c r="R4085" s="3">
        <v>4.7619047619049999</v>
      </c>
      <c r="S4085" s="3">
        <v>11.904761904761999</v>
      </c>
      <c r="T4085" s="7">
        <v>0</v>
      </c>
      <c r="U4085" s="3">
        <v>8.333333333333</v>
      </c>
      <c r="V4085" s="8">
        <v>2.3809523809519999</v>
      </c>
    </row>
    <row r="4086" spans="3:22" ht="24" x14ac:dyDescent="0.2">
      <c r="C4086" s="91" t="s">
        <v>89</v>
      </c>
      <c r="D4086" s="86" t="s">
        <v>17</v>
      </c>
      <c r="E4086" s="6" t="s">
        <v>90</v>
      </c>
      <c r="F4086" s="5"/>
      <c r="G4086" s="58">
        <v>166</v>
      </c>
      <c r="H4086" s="70" t="str">
        <f t="shared" si="90"/>
        <v xml:space="preserve"> </v>
      </c>
      <c r="I4086" s="12">
        <v>71.084337349397998</v>
      </c>
      <c r="J4086" s="4">
        <v>81.927710843373006</v>
      </c>
      <c r="K4086" s="4">
        <v>66.867469879517998</v>
      </c>
      <c r="L4086" s="4">
        <v>56.024096385542002</v>
      </c>
      <c r="M4086" s="4">
        <v>60.240963855422002</v>
      </c>
      <c r="N4086" s="4">
        <v>56.024096385542002</v>
      </c>
      <c r="O4086" s="4">
        <v>86.746987951807</v>
      </c>
      <c r="P4086" s="4">
        <v>27.10843373494</v>
      </c>
      <c r="Q4086" s="4">
        <v>68.072289156626994</v>
      </c>
      <c r="R4086" s="4">
        <v>25.301204819277</v>
      </c>
      <c r="S4086" s="4">
        <v>70.481927710842996</v>
      </c>
      <c r="T4086" s="4">
        <v>1.204819277108</v>
      </c>
      <c r="U4086" s="4">
        <v>0.60240963855399998</v>
      </c>
      <c r="V4086" s="13">
        <v>0.60240963855399998</v>
      </c>
    </row>
    <row r="4087" spans="3:22" ht="48" x14ac:dyDescent="0.2">
      <c r="C4087" s="90"/>
      <c r="D4087" s="87"/>
      <c r="E4087" s="1" t="s">
        <v>91</v>
      </c>
      <c r="F4087" s="2"/>
      <c r="G4087" s="59">
        <v>97</v>
      </c>
      <c r="H4087" s="71" t="str">
        <f t="shared" si="90"/>
        <v xml:space="preserve"> </v>
      </c>
      <c r="I4087" s="11">
        <v>75.257731958763003</v>
      </c>
      <c r="J4087" s="3">
        <v>84.536082474227001</v>
      </c>
      <c r="K4087" s="3">
        <v>73.195876288660003</v>
      </c>
      <c r="L4087" s="3">
        <v>65.979381443299005</v>
      </c>
      <c r="M4087" s="3">
        <v>68.041237113402005</v>
      </c>
      <c r="N4087" s="3">
        <v>64.948453608246993</v>
      </c>
      <c r="O4087" s="3">
        <v>93.814432989690999</v>
      </c>
      <c r="P4087" s="3">
        <v>19.587628865978999</v>
      </c>
      <c r="Q4087" s="3">
        <v>72.164948453608005</v>
      </c>
      <c r="R4087" s="3">
        <v>39.175257731959</v>
      </c>
      <c r="S4087" s="3">
        <v>67.010309278351002</v>
      </c>
      <c r="T4087" s="3">
        <v>2.0618556701030002</v>
      </c>
      <c r="U4087" s="7">
        <v>0</v>
      </c>
      <c r="V4087" s="14">
        <v>0</v>
      </c>
    </row>
    <row r="4088" spans="3:22" ht="36" x14ac:dyDescent="0.2">
      <c r="C4088" s="90"/>
      <c r="D4088" s="87"/>
      <c r="E4088" s="1" t="s">
        <v>92</v>
      </c>
      <c r="F4088" s="2"/>
      <c r="G4088" s="59">
        <v>88</v>
      </c>
      <c r="H4088" s="71" t="str">
        <f t="shared" si="90"/>
        <v xml:space="preserve"> </v>
      </c>
      <c r="I4088" s="11">
        <v>55.681818181818002</v>
      </c>
      <c r="J4088" s="3">
        <v>76.136363636363996</v>
      </c>
      <c r="K4088" s="3">
        <v>63.636363636364003</v>
      </c>
      <c r="L4088" s="3">
        <v>53.409090909090999</v>
      </c>
      <c r="M4088" s="3">
        <v>59.090909090909001</v>
      </c>
      <c r="N4088" s="3">
        <v>53.409090909090999</v>
      </c>
      <c r="O4088" s="3">
        <v>84.090909090908994</v>
      </c>
      <c r="P4088" s="3">
        <v>20.454545454544999</v>
      </c>
      <c r="Q4088" s="3">
        <v>65.909090909091006</v>
      </c>
      <c r="R4088" s="3">
        <v>39.772727272727003</v>
      </c>
      <c r="S4088" s="3">
        <v>75</v>
      </c>
      <c r="T4088" s="3">
        <v>1.136363636364</v>
      </c>
      <c r="U4088" s="3">
        <v>1.136363636364</v>
      </c>
      <c r="V4088" s="14">
        <v>0</v>
      </c>
    </row>
    <row r="4089" spans="3:22" ht="48" x14ac:dyDescent="0.2">
      <c r="C4089" s="90"/>
      <c r="D4089" s="87"/>
      <c r="E4089" s="1" t="s">
        <v>93</v>
      </c>
      <c r="F4089" s="2"/>
      <c r="G4089" s="59">
        <v>157</v>
      </c>
      <c r="H4089" s="71" t="str">
        <f t="shared" si="90"/>
        <v xml:space="preserve"> </v>
      </c>
      <c r="I4089" s="11">
        <v>62.420382165604998</v>
      </c>
      <c r="J4089" s="3">
        <v>82.165605095540997</v>
      </c>
      <c r="K4089" s="3">
        <v>62.420382165604998</v>
      </c>
      <c r="L4089" s="3">
        <v>47.133757961782997</v>
      </c>
      <c r="M4089" s="3">
        <v>52.866242038217003</v>
      </c>
      <c r="N4089" s="3">
        <v>47.133757961782997</v>
      </c>
      <c r="O4089" s="3">
        <v>79.617834394903994</v>
      </c>
      <c r="P4089" s="3">
        <v>29.936305732484001</v>
      </c>
      <c r="Q4089" s="3">
        <v>61.146496815287001</v>
      </c>
      <c r="R4089" s="3">
        <v>19.108280254777</v>
      </c>
      <c r="S4089" s="3">
        <v>57.961783439489999</v>
      </c>
      <c r="T4089" s="3">
        <v>1.2738853503180001</v>
      </c>
      <c r="U4089" s="7">
        <v>0</v>
      </c>
      <c r="V4089" s="8">
        <v>0.63694267515900005</v>
      </c>
    </row>
    <row r="4090" spans="3:22" x14ac:dyDescent="0.2">
      <c r="C4090" s="90"/>
      <c r="D4090" s="87"/>
      <c r="E4090" s="1" t="s">
        <v>94</v>
      </c>
      <c r="F4090" s="2"/>
      <c r="G4090" s="59">
        <v>9</v>
      </c>
      <c r="H4090" s="71" t="str">
        <f t="shared" si="90"/>
        <v>*</v>
      </c>
      <c r="I4090" s="11">
        <v>66.666666666666998</v>
      </c>
      <c r="J4090" s="3">
        <v>88.888888888888999</v>
      </c>
      <c r="K4090" s="3">
        <v>88.888888888888999</v>
      </c>
      <c r="L4090" s="3">
        <v>55.555555555555998</v>
      </c>
      <c r="M4090" s="3">
        <v>44.444444444444002</v>
      </c>
      <c r="N4090" s="3">
        <v>44.444444444444002</v>
      </c>
      <c r="O4090" s="3">
        <v>77.777777777777999</v>
      </c>
      <c r="P4090" s="3">
        <v>55.555555555555998</v>
      </c>
      <c r="Q4090" s="3">
        <v>22.222222222222001</v>
      </c>
      <c r="R4090" s="3">
        <v>22.222222222222001</v>
      </c>
      <c r="S4090" s="3">
        <v>44.444444444444002</v>
      </c>
      <c r="T4090" s="3">
        <v>11.111111111111001</v>
      </c>
      <c r="U4090" s="7">
        <v>0</v>
      </c>
      <c r="V4090" s="14">
        <v>0</v>
      </c>
    </row>
    <row r="4091" spans="3:22" x14ac:dyDescent="0.2">
      <c r="C4091" s="90"/>
      <c r="D4091" s="87"/>
      <c r="E4091" s="1" t="s">
        <v>95</v>
      </c>
      <c r="F4091" s="2"/>
      <c r="G4091" s="59">
        <v>5</v>
      </c>
      <c r="H4091" s="71" t="str">
        <f t="shared" si="90"/>
        <v>*</v>
      </c>
      <c r="I4091" s="11">
        <v>100</v>
      </c>
      <c r="J4091" s="3">
        <v>100</v>
      </c>
      <c r="K4091" s="3">
        <v>80</v>
      </c>
      <c r="L4091" s="3">
        <v>60</v>
      </c>
      <c r="M4091" s="3">
        <v>40</v>
      </c>
      <c r="N4091" s="3">
        <v>60</v>
      </c>
      <c r="O4091" s="3">
        <v>100</v>
      </c>
      <c r="P4091" s="3">
        <v>80</v>
      </c>
      <c r="Q4091" s="3">
        <v>20</v>
      </c>
      <c r="R4091" s="3">
        <v>20</v>
      </c>
      <c r="S4091" s="3">
        <v>40</v>
      </c>
      <c r="T4091" s="3">
        <v>20</v>
      </c>
      <c r="U4091" s="7">
        <v>0</v>
      </c>
      <c r="V4091" s="14">
        <v>0</v>
      </c>
    </row>
    <row r="4092" spans="3:22" x14ac:dyDescent="0.2">
      <c r="C4092" s="90"/>
      <c r="D4092" s="87"/>
      <c r="E4092" s="1" t="s">
        <v>32</v>
      </c>
      <c r="F4092" s="2"/>
      <c r="G4092" s="59">
        <v>41</v>
      </c>
      <c r="H4092" s="71" t="str">
        <f t="shared" si="90"/>
        <v>*</v>
      </c>
      <c r="I4092" s="11">
        <v>43.902439024389999</v>
      </c>
      <c r="J4092" s="3">
        <v>75.609756097561004</v>
      </c>
      <c r="K4092" s="3">
        <v>41.463414634145998</v>
      </c>
      <c r="L4092" s="3">
        <v>31.707317073171001</v>
      </c>
      <c r="M4092" s="3">
        <v>39.024390243901998</v>
      </c>
      <c r="N4092" s="3">
        <v>51.219512195122</v>
      </c>
      <c r="O4092" s="3">
        <v>73.170731707317003</v>
      </c>
      <c r="P4092" s="3">
        <v>19.512195121950999</v>
      </c>
      <c r="Q4092" s="3">
        <v>56.097560975610001</v>
      </c>
      <c r="R4092" s="3">
        <v>29.268292682927001</v>
      </c>
      <c r="S4092" s="3">
        <v>48.780487804878</v>
      </c>
      <c r="T4092" s="3">
        <v>4.8780487804880002</v>
      </c>
      <c r="U4092" s="3">
        <v>4.8780487804880002</v>
      </c>
      <c r="V4092" s="14">
        <v>0</v>
      </c>
    </row>
    <row r="4093" spans="3:22" ht="24" x14ac:dyDescent="0.2">
      <c r="C4093" s="90"/>
      <c r="D4093" s="87"/>
      <c r="E4093" s="1" t="s">
        <v>96</v>
      </c>
      <c r="F4093" s="2"/>
      <c r="G4093" s="59">
        <v>455</v>
      </c>
      <c r="H4093" s="71" t="str">
        <f t="shared" si="90"/>
        <v xml:space="preserve"> </v>
      </c>
      <c r="I4093" s="11">
        <v>62.197802197801998</v>
      </c>
      <c r="J4093" s="3">
        <v>79.340659340659002</v>
      </c>
      <c r="K4093" s="3">
        <v>64.395604395603996</v>
      </c>
      <c r="L4093" s="3">
        <v>52.087912087912002</v>
      </c>
      <c r="M4093" s="3">
        <v>56.263736263736</v>
      </c>
      <c r="N4093" s="3">
        <v>53.406593406592997</v>
      </c>
      <c r="O4093" s="3">
        <v>81.758241758241994</v>
      </c>
      <c r="P4093" s="3">
        <v>25.494505494504999</v>
      </c>
      <c r="Q4093" s="3">
        <v>63.516483516484001</v>
      </c>
      <c r="R4093" s="3">
        <v>25.054945054945001</v>
      </c>
      <c r="S4093" s="3">
        <v>60.659340659340998</v>
      </c>
      <c r="T4093" s="3">
        <v>0.87912087912100001</v>
      </c>
      <c r="U4093" s="3">
        <v>0.87912087912100001</v>
      </c>
      <c r="V4093" s="8">
        <v>0.43956043956000002</v>
      </c>
    </row>
    <row r="4094" spans="3:22" ht="24" x14ac:dyDescent="0.2">
      <c r="C4094" s="90"/>
      <c r="D4094" s="87"/>
      <c r="E4094" s="1" t="s">
        <v>87</v>
      </c>
      <c r="F4094" s="2"/>
      <c r="G4094" s="59">
        <v>623</v>
      </c>
      <c r="H4094" s="71" t="str">
        <f t="shared" si="90"/>
        <v xml:space="preserve"> </v>
      </c>
      <c r="I4094" s="11">
        <v>54.574638844302001</v>
      </c>
      <c r="J4094" s="3">
        <v>73.515248796148001</v>
      </c>
      <c r="K4094" s="3">
        <v>61.637239165328999</v>
      </c>
      <c r="L4094" s="3">
        <v>43.820224719100999</v>
      </c>
      <c r="M4094" s="3">
        <v>43.017656500803</v>
      </c>
      <c r="N4094" s="3">
        <v>44.30176565008</v>
      </c>
      <c r="O4094" s="3">
        <v>77.046548956660999</v>
      </c>
      <c r="P4094" s="3">
        <v>34.028892455859001</v>
      </c>
      <c r="Q4094" s="3">
        <v>58.105939004814999</v>
      </c>
      <c r="R4094" s="3">
        <v>13.322632423756</v>
      </c>
      <c r="S4094" s="3">
        <v>40.770465489567002</v>
      </c>
      <c r="T4094" s="3">
        <v>0.16051364366000001</v>
      </c>
      <c r="U4094" s="3">
        <v>1.4446227929369999</v>
      </c>
      <c r="V4094" s="8">
        <v>0.16051364366000001</v>
      </c>
    </row>
    <row r="4095" spans="3:22" ht="24" x14ac:dyDescent="0.2">
      <c r="C4095" s="90"/>
      <c r="D4095" s="87"/>
      <c r="E4095" s="1" t="s">
        <v>88</v>
      </c>
      <c r="F4095" s="2"/>
      <c r="G4095" s="59">
        <v>1112</v>
      </c>
      <c r="H4095" s="71" t="str">
        <f t="shared" si="90"/>
        <v xml:space="preserve"> </v>
      </c>
      <c r="I4095" s="11">
        <v>45.683453237409999</v>
      </c>
      <c r="J4095" s="3">
        <v>64.748201438848994</v>
      </c>
      <c r="K4095" s="3">
        <v>49.010791366905998</v>
      </c>
      <c r="L4095" s="3">
        <v>35.611510791367003</v>
      </c>
      <c r="M4095" s="3">
        <v>31.384892086331</v>
      </c>
      <c r="N4095" s="3">
        <v>35.881294964029003</v>
      </c>
      <c r="O4095" s="3">
        <v>62.5</v>
      </c>
      <c r="P4095" s="3">
        <v>23.920863309352999</v>
      </c>
      <c r="Q4095" s="3">
        <v>46.133093525180001</v>
      </c>
      <c r="R4095" s="3">
        <v>5.5755395683450004</v>
      </c>
      <c r="S4095" s="3">
        <v>19.154676258993</v>
      </c>
      <c r="T4095" s="3">
        <v>0.539568345324</v>
      </c>
      <c r="U4095" s="3">
        <v>6.2949640287769997</v>
      </c>
      <c r="V4095" s="8">
        <v>0.71942446043200003</v>
      </c>
    </row>
    <row r="4096" spans="3:22" x14ac:dyDescent="0.2">
      <c r="C4096" s="90"/>
      <c r="D4096" s="87"/>
      <c r="E4096" s="1" t="s">
        <v>22</v>
      </c>
      <c r="F4096" s="2"/>
      <c r="G4096" s="59">
        <v>245</v>
      </c>
      <c r="H4096" s="71" t="str">
        <f t="shared" si="90"/>
        <v xml:space="preserve"> </v>
      </c>
      <c r="I4096" s="11">
        <v>50.612244897959002</v>
      </c>
      <c r="J4096" s="3">
        <v>69.795918367346999</v>
      </c>
      <c r="K4096" s="3">
        <v>49.387755102040998</v>
      </c>
      <c r="L4096" s="3">
        <v>48.163265306122</v>
      </c>
      <c r="M4096" s="3">
        <v>44.081632653061</v>
      </c>
      <c r="N4096" s="3">
        <v>45.306122448979998</v>
      </c>
      <c r="O4096" s="3">
        <v>67.755102040815999</v>
      </c>
      <c r="P4096" s="3">
        <v>19.591836734693999</v>
      </c>
      <c r="Q4096" s="3">
        <v>56.734693877551003</v>
      </c>
      <c r="R4096" s="3">
        <v>12.653061224489999</v>
      </c>
      <c r="S4096" s="3">
        <v>32.653061224490003</v>
      </c>
      <c r="T4096" s="3">
        <v>0.408163265306</v>
      </c>
      <c r="U4096" s="3">
        <v>5.3061224489800001</v>
      </c>
      <c r="V4096" s="8">
        <v>2.4489795918369999</v>
      </c>
    </row>
    <row r="4097" spans="3:22" x14ac:dyDescent="0.2">
      <c r="C4097" s="91" t="s">
        <v>97</v>
      </c>
      <c r="D4097" s="86" t="s">
        <v>17</v>
      </c>
      <c r="E4097" s="6" t="s">
        <v>98</v>
      </c>
      <c r="F4097" s="5"/>
      <c r="G4097" s="58">
        <v>83</v>
      </c>
      <c r="H4097" s="70" t="str">
        <f t="shared" si="90"/>
        <v xml:space="preserve"> </v>
      </c>
      <c r="I4097" s="12">
        <v>65.060240963854994</v>
      </c>
      <c r="J4097" s="4">
        <v>75.903614457830997</v>
      </c>
      <c r="K4097" s="4">
        <v>56.626506024096003</v>
      </c>
      <c r="L4097" s="4">
        <v>56.626506024096003</v>
      </c>
      <c r="M4097" s="4">
        <v>65.060240963854994</v>
      </c>
      <c r="N4097" s="4">
        <v>60.240963855422002</v>
      </c>
      <c r="O4097" s="4">
        <v>83.132530120482002</v>
      </c>
      <c r="P4097" s="4">
        <v>40.963855421687001</v>
      </c>
      <c r="Q4097" s="4">
        <v>50.602409638554001</v>
      </c>
      <c r="R4097" s="4">
        <v>43.373493975903997</v>
      </c>
      <c r="S4097" s="4">
        <v>55.421686746988001</v>
      </c>
      <c r="T4097" s="25">
        <v>0</v>
      </c>
      <c r="U4097" s="4">
        <v>2.409638554217</v>
      </c>
      <c r="V4097" s="13">
        <v>2.409638554217</v>
      </c>
    </row>
    <row r="4098" spans="3:22" x14ac:dyDescent="0.2">
      <c r="C4098" s="90"/>
      <c r="D4098" s="87"/>
      <c r="E4098" s="1" t="s">
        <v>99</v>
      </c>
      <c r="F4098" s="2"/>
      <c r="G4098" s="59">
        <v>401</v>
      </c>
      <c r="H4098" s="71" t="str">
        <f t="shared" si="90"/>
        <v xml:space="preserve"> </v>
      </c>
      <c r="I4098" s="11">
        <v>60.598503740647999</v>
      </c>
      <c r="J4098" s="3">
        <v>74.314214463840003</v>
      </c>
      <c r="K4098" s="3">
        <v>65.336658354115002</v>
      </c>
      <c r="L4098" s="3">
        <v>54.613466334164997</v>
      </c>
      <c r="M4098" s="3">
        <v>60.847880299251997</v>
      </c>
      <c r="N4098" s="3">
        <v>48.877805486283997</v>
      </c>
      <c r="O4098" s="3">
        <v>81.296758104738004</v>
      </c>
      <c r="P4098" s="3">
        <v>38.653366583541001</v>
      </c>
      <c r="Q4098" s="3">
        <v>59.102244389027</v>
      </c>
      <c r="R4098" s="3">
        <v>26.932668329177002</v>
      </c>
      <c r="S4098" s="3">
        <v>47.381546134662997</v>
      </c>
      <c r="T4098" s="3">
        <v>0.498753117207</v>
      </c>
      <c r="U4098" s="3">
        <v>0.24937655860300001</v>
      </c>
      <c r="V4098" s="14">
        <v>0</v>
      </c>
    </row>
    <row r="4099" spans="3:22" x14ac:dyDescent="0.2">
      <c r="C4099" s="90"/>
      <c r="D4099" s="87"/>
      <c r="E4099" s="1" t="s">
        <v>100</v>
      </c>
      <c r="F4099" s="2"/>
      <c r="G4099" s="59">
        <v>686</v>
      </c>
      <c r="H4099" s="71" t="str">
        <f t="shared" si="90"/>
        <v xml:space="preserve"> </v>
      </c>
      <c r="I4099" s="11">
        <v>54.956268221574</v>
      </c>
      <c r="J4099" s="3">
        <v>73.323615160350002</v>
      </c>
      <c r="K4099" s="3">
        <v>61.661807580175001</v>
      </c>
      <c r="L4099" s="3">
        <v>45.918367346939</v>
      </c>
      <c r="M4099" s="3">
        <v>47.521865889212997</v>
      </c>
      <c r="N4099" s="3">
        <v>45.189504373178004</v>
      </c>
      <c r="O4099" s="3">
        <v>75.655976676384995</v>
      </c>
      <c r="P4099" s="3">
        <v>26.239067055393999</v>
      </c>
      <c r="Q4099" s="3">
        <v>55.976676384839998</v>
      </c>
      <c r="R4099" s="3">
        <v>13.556851311953</v>
      </c>
      <c r="S4099" s="3">
        <v>38.483965014577002</v>
      </c>
      <c r="T4099" s="3">
        <v>0.72886297376099995</v>
      </c>
      <c r="U4099" s="3">
        <v>1.895043731778</v>
      </c>
      <c r="V4099" s="8">
        <v>0.43731778425700002</v>
      </c>
    </row>
    <row r="4100" spans="3:22" x14ac:dyDescent="0.2">
      <c r="C4100" s="90"/>
      <c r="D4100" s="87"/>
      <c r="E4100" s="1" t="s">
        <v>101</v>
      </c>
      <c r="F4100" s="2"/>
      <c r="G4100" s="59">
        <v>1118</v>
      </c>
      <c r="H4100" s="71" t="str">
        <f t="shared" si="90"/>
        <v xml:space="preserve"> </v>
      </c>
      <c r="I4100" s="11">
        <v>45.169946332736998</v>
      </c>
      <c r="J4100" s="3">
        <v>67.173524150267994</v>
      </c>
      <c r="K4100" s="3">
        <v>48.389982110912001</v>
      </c>
      <c r="L4100" s="3">
        <v>33.810375670840997</v>
      </c>
      <c r="M4100" s="3">
        <v>26.744186046511999</v>
      </c>
      <c r="N4100" s="3">
        <v>36.672629695886002</v>
      </c>
      <c r="O4100" s="3">
        <v>62.880143112700999</v>
      </c>
      <c r="P4100" s="3">
        <v>21.735241502682999</v>
      </c>
      <c r="Q4100" s="3">
        <v>50.357781753131</v>
      </c>
      <c r="R4100" s="3">
        <v>3.398926654741</v>
      </c>
      <c r="S4100" s="3">
        <v>24.32915921288</v>
      </c>
      <c r="T4100" s="3">
        <v>0.26833631484800002</v>
      </c>
      <c r="U4100" s="3">
        <v>6.1717352415029998</v>
      </c>
      <c r="V4100" s="8">
        <v>0.71556350626099996</v>
      </c>
    </row>
    <row r="4101" spans="3:22" x14ac:dyDescent="0.2">
      <c r="C4101" s="90"/>
      <c r="D4101" s="87"/>
      <c r="E4101" s="1" t="s">
        <v>22</v>
      </c>
      <c r="F4101" s="2"/>
      <c r="G4101" s="59">
        <v>147</v>
      </c>
      <c r="H4101" s="71" t="str">
        <f t="shared" si="90"/>
        <v xml:space="preserve"> </v>
      </c>
      <c r="I4101" s="11">
        <v>51.700680272108997</v>
      </c>
      <c r="J4101" s="3">
        <v>64.625850340135997</v>
      </c>
      <c r="K4101" s="3">
        <v>47.619047619047997</v>
      </c>
      <c r="L4101" s="3">
        <v>44.217687074830003</v>
      </c>
      <c r="M4101" s="3">
        <v>39.455782312925002</v>
      </c>
      <c r="N4101" s="3">
        <v>42.857142857143003</v>
      </c>
      <c r="O4101" s="3">
        <v>65.306122448980005</v>
      </c>
      <c r="P4101" s="3">
        <v>20.408163265306001</v>
      </c>
      <c r="Q4101" s="3">
        <v>52.380952380952003</v>
      </c>
      <c r="R4101" s="3">
        <v>10.204081632653001</v>
      </c>
      <c r="S4101" s="3">
        <v>34.693877551020002</v>
      </c>
      <c r="T4101" s="3">
        <v>1.360544217687</v>
      </c>
      <c r="U4101" s="3">
        <v>7.4829931972789998</v>
      </c>
      <c r="V4101" s="8">
        <v>2.7210884353739999</v>
      </c>
    </row>
    <row r="4102" spans="3:22" x14ac:dyDescent="0.2">
      <c r="C4102" s="91" t="s">
        <v>102</v>
      </c>
      <c r="D4102" s="86" t="s">
        <v>17</v>
      </c>
      <c r="E4102" s="6" t="s">
        <v>103</v>
      </c>
      <c r="F4102" s="5"/>
      <c r="G4102" s="58">
        <v>562</v>
      </c>
      <c r="H4102" s="70" t="str">
        <f t="shared" si="90"/>
        <v xml:space="preserve"> </v>
      </c>
      <c r="I4102" s="12">
        <v>65.658362989324004</v>
      </c>
      <c r="J4102" s="4">
        <v>78.647686832740007</v>
      </c>
      <c r="K4102" s="4">
        <v>66.014234875444998</v>
      </c>
      <c r="L4102" s="4">
        <v>53.914590747330998</v>
      </c>
      <c r="M4102" s="4">
        <v>54.626334519573</v>
      </c>
      <c r="N4102" s="4">
        <v>52.135231316725999</v>
      </c>
      <c r="O4102" s="4">
        <v>81.316725978647995</v>
      </c>
      <c r="P4102" s="4">
        <v>32.918149466191998</v>
      </c>
      <c r="Q4102" s="4">
        <v>62.277580071174</v>
      </c>
      <c r="R4102" s="4">
        <v>21.53024911032</v>
      </c>
      <c r="S4102" s="4">
        <v>50.711743772242002</v>
      </c>
      <c r="T4102" s="4">
        <v>0.71174377224200003</v>
      </c>
      <c r="U4102" s="4">
        <v>1.0676156583630001</v>
      </c>
      <c r="V4102" s="13">
        <v>0.35587188612100001</v>
      </c>
    </row>
    <row r="4103" spans="3:22" x14ac:dyDescent="0.2">
      <c r="C4103" s="90"/>
      <c r="D4103" s="87"/>
      <c r="E4103" s="1" t="s">
        <v>104</v>
      </c>
      <c r="F4103" s="2"/>
      <c r="G4103" s="59">
        <v>1221</v>
      </c>
      <c r="H4103" s="71" t="str">
        <f t="shared" si="90"/>
        <v xml:space="preserve"> </v>
      </c>
      <c r="I4103" s="11">
        <v>52.825552825552997</v>
      </c>
      <c r="J4103" s="3">
        <v>72.153972153972006</v>
      </c>
      <c r="K4103" s="3">
        <v>58.476658476658002</v>
      </c>
      <c r="L4103" s="3">
        <v>43.898443898444</v>
      </c>
      <c r="M4103" s="3">
        <v>42.751842751843</v>
      </c>
      <c r="N4103" s="3">
        <v>43.652743652744</v>
      </c>
      <c r="O4103" s="3">
        <v>72.481572481572002</v>
      </c>
      <c r="P4103" s="3">
        <v>28.583128583129</v>
      </c>
      <c r="Q4103" s="3">
        <v>54.299754299753999</v>
      </c>
      <c r="R4103" s="3">
        <v>11.138411138411</v>
      </c>
      <c r="S4103" s="3">
        <v>36.281736281736002</v>
      </c>
      <c r="T4103" s="3">
        <v>0.4095004095</v>
      </c>
      <c r="U4103" s="3">
        <v>2.0475020475019998</v>
      </c>
      <c r="V4103" s="8">
        <v>0.57330057330100004</v>
      </c>
    </row>
    <row r="4104" spans="3:22" x14ac:dyDescent="0.2">
      <c r="C4104" s="90"/>
      <c r="D4104" s="87"/>
      <c r="E4104" s="1" t="s">
        <v>105</v>
      </c>
      <c r="F4104" s="2"/>
      <c r="G4104" s="59">
        <v>430</v>
      </c>
      <c r="H4104" s="71" t="str">
        <f t="shared" si="90"/>
        <v xml:space="preserve"> </v>
      </c>
      <c r="I4104" s="11">
        <v>33.720930232557997</v>
      </c>
      <c r="J4104" s="3">
        <v>60.232558139535001</v>
      </c>
      <c r="K4104" s="3">
        <v>39.069767441860002</v>
      </c>
      <c r="L4104" s="3">
        <v>23.953488372092998</v>
      </c>
      <c r="M4104" s="3">
        <v>19.302325581394999</v>
      </c>
      <c r="N4104" s="3">
        <v>29.534883720930001</v>
      </c>
      <c r="O4104" s="3">
        <v>55.813953488372</v>
      </c>
      <c r="P4104" s="3">
        <v>18.604651162791001</v>
      </c>
      <c r="Q4104" s="3">
        <v>42.790697674419</v>
      </c>
      <c r="R4104" s="3">
        <v>3.255813953488</v>
      </c>
      <c r="S4104" s="3">
        <v>11.627906976744001</v>
      </c>
      <c r="T4104" s="3">
        <v>0.23255813953500001</v>
      </c>
      <c r="U4104" s="3">
        <v>9.3023255813949994</v>
      </c>
      <c r="V4104" s="8">
        <v>0.69767441860500001</v>
      </c>
    </row>
    <row r="4105" spans="3:22" x14ac:dyDescent="0.2">
      <c r="C4105" s="90"/>
      <c r="D4105" s="87"/>
      <c r="E4105" s="1" t="s">
        <v>106</v>
      </c>
      <c r="F4105" s="2"/>
      <c r="G4105" s="59">
        <v>63</v>
      </c>
      <c r="H4105" s="71" t="str">
        <f t="shared" si="90"/>
        <v xml:space="preserve"> </v>
      </c>
      <c r="I4105" s="11">
        <v>20.634920634920999</v>
      </c>
      <c r="J4105" s="3">
        <v>42.857142857143003</v>
      </c>
      <c r="K4105" s="3">
        <v>20.634920634920999</v>
      </c>
      <c r="L4105" s="3">
        <v>12.698412698413</v>
      </c>
      <c r="M4105" s="3">
        <v>7.9365079365079998</v>
      </c>
      <c r="N4105" s="3">
        <v>17.460317460317</v>
      </c>
      <c r="O4105" s="3">
        <v>39.682539682540003</v>
      </c>
      <c r="P4105" s="3">
        <v>7.9365079365079998</v>
      </c>
      <c r="Q4105" s="3">
        <v>25.396825396825001</v>
      </c>
      <c r="R4105" s="3">
        <v>1.587301587302</v>
      </c>
      <c r="S4105" s="3">
        <v>11.111111111111001</v>
      </c>
      <c r="T4105" s="7">
        <v>0</v>
      </c>
      <c r="U4105" s="3">
        <v>19.047619047619001</v>
      </c>
      <c r="V4105" s="8">
        <v>3.1746031746029999</v>
      </c>
    </row>
    <row r="4106" spans="3:22" x14ac:dyDescent="0.2">
      <c r="C4106" s="90"/>
      <c r="D4106" s="87"/>
      <c r="E4106" s="1" t="s">
        <v>22</v>
      </c>
      <c r="F4106" s="2"/>
      <c r="G4106" s="59">
        <v>159</v>
      </c>
      <c r="H4106" s="71" t="str">
        <f t="shared" si="90"/>
        <v xml:space="preserve"> </v>
      </c>
      <c r="I4106" s="11">
        <v>52.201257861635</v>
      </c>
      <c r="J4106" s="3">
        <v>63.522012578616</v>
      </c>
      <c r="K4106" s="3">
        <v>48.427672955974998</v>
      </c>
      <c r="L4106" s="3">
        <v>46.540880503144997</v>
      </c>
      <c r="M4106" s="3">
        <v>40.251572327044002</v>
      </c>
      <c r="N4106" s="3">
        <v>40.880503144654</v>
      </c>
      <c r="O4106" s="3">
        <v>66.666666666666998</v>
      </c>
      <c r="P4106" s="3">
        <v>14.465408805031</v>
      </c>
      <c r="Q4106" s="3">
        <v>56.603773584906001</v>
      </c>
      <c r="R4106" s="3">
        <v>11.320754716981</v>
      </c>
      <c r="S4106" s="3">
        <v>23.899371069181999</v>
      </c>
      <c r="T4106" s="3">
        <v>1.2578616352200001</v>
      </c>
      <c r="U4106" s="3">
        <v>8.1761006289309996</v>
      </c>
      <c r="V4106" s="8">
        <v>1.88679245283</v>
      </c>
    </row>
    <row r="4107" spans="3:22" x14ac:dyDescent="0.2">
      <c r="C4107" s="90"/>
      <c r="D4107" s="87"/>
      <c r="E4107" s="1" t="s">
        <v>107</v>
      </c>
      <c r="F4107" s="2"/>
      <c r="G4107" s="59">
        <v>1783</v>
      </c>
      <c r="H4107" s="71" t="str">
        <f t="shared" si="90"/>
        <v xml:space="preserve"> </v>
      </c>
      <c r="I4107" s="11">
        <v>56.870443073472003</v>
      </c>
      <c r="J4107" s="3">
        <v>74.200785193493999</v>
      </c>
      <c r="K4107" s="3">
        <v>60.852495793606003</v>
      </c>
      <c r="L4107" s="3">
        <v>47.055524397084</v>
      </c>
      <c r="M4107" s="3">
        <v>46.494671901289998</v>
      </c>
      <c r="N4107" s="3">
        <v>46.326416152552</v>
      </c>
      <c r="O4107" s="3">
        <v>75.266404935501996</v>
      </c>
      <c r="P4107" s="3">
        <v>29.949523275379001</v>
      </c>
      <c r="Q4107" s="3">
        <v>56.814357823892003</v>
      </c>
      <c r="R4107" s="3">
        <v>14.413909141895999</v>
      </c>
      <c r="S4107" s="3">
        <v>40.830061693775001</v>
      </c>
      <c r="T4107" s="3">
        <v>0.50476724621400004</v>
      </c>
      <c r="U4107" s="3">
        <v>1.7386427369599999</v>
      </c>
      <c r="V4107" s="8">
        <v>0.50476724621400004</v>
      </c>
    </row>
    <row r="4108" spans="3:22" x14ac:dyDescent="0.2">
      <c r="C4108" s="90"/>
      <c r="D4108" s="87"/>
      <c r="E4108" s="1" t="s">
        <v>108</v>
      </c>
      <c r="F4108" s="2"/>
      <c r="G4108" s="59">
        <v>493</v>
      </c>
      <c r="H4108" s="71" t="str">
        <f t="shared" si="90"/>
        <v xml:space="preserve"> </v>
      </c>
      <c r="I4108" s="11">
        <v>32.048681541581999</v>
      </c>
      <c r="J4108" s="3">
        <v>58.012170385395997</v>
      </c>
      <c r="K4108" s="3">
        <v>36.713995943204999</v>
      </c>
      <c r="L4108" s="3">
        <v>22.515212981744</v>
      </c>
      <c r="M4108" s="3">
        <v>17.849898580122002</v>
      </c>
      <c r="N4108" s="3">
        <v>27.991886409736001</v>
      </c>
      <c r="O4108" s="3">
        <v>53.752535496957002</v>
      </c>
      <c r="P4108" s="3">
        <v>17.241379310345</v>
      </c>
      <c r="Q4108" s="3">
        <v>40.567951318458</v>
      </c>
      <c r="R4108" s="3">
        <v>3.042596348884</v>
      </c>
      <c r="S4108" s="3">
        <v>11.561866125761</v>
      </c>
      <c r="T4108" s="3">
        <v>0.20283975659199999</v>
      </c>
      <c r="U4108" s="3">
        <v>10.547667342799</v>
      </c>
      <c r="V4108" s="8">
        <v>1.014198782961</v>
      </c>
    </row>
    <row r="4109" spans="3:22" x14ac:dyDescent="0.2">
      <c r="C4109" s="91" t="s">
        <v>109</v>
      </c>
      <c r="D4109" s="86" t="s">
        <v>17</v>
      </c>
      <c r="E4109" s="6" t="s">
        <v>110</v>
      </c>
      <c r="F4109" s="5"/>
      <c r="G4109" s="58">
        <v>551</v>
      </c>
      <c r="H4109" s="70" t="str">
        <f t="shared" si="90"/>
        <v xml:space="preserve"> </v>
      </c>
      <c r="I4109" s="12">
        <v>59.528130671505998</v>
      </c>
      <c r="J4109" s="4">
        <v>75.862068965516997</v>
      </c>
      <c r="K4109" s="4">
        <v>64.246823956442995</v>
      </c>
      <c r="L4109" s="4">
        <v>51.361161524501</v>
      </c>
      <c r="M4109" s="4">
        <v>48.275862068965999</v>
      </c>
      <c r="N4109" s="4">
        <v>45.372050816696998</v>
      </c>
      <c r="O4109" s="4">
        <v>74.773139745917007</v>
      </c>
      <c r="P4109" s="4">
        <v>66.969147005444995</v>
      </c>
      <c r="Q4109" s="4">
        <v>52.631578947367998</v>
      </c>
      <c r="R4109" s="4">
        <v>19.237749546279002</v>
      </c>
      <c r="S4109" s="4">
        <v>39.927404718692998</v>
      </c>
      <c r="T4109" s="4">
        <v>0.5444646098</v>
      </c>
      <c r="U4109" s="4">
        <v>0.5444646098</v>
      </c>
      <c r="V4109" s="13">
        <v>0.72595281306699999</v>
      </c>
    </row>
    <row r="4110" spans="3:22" ht="24" x14ac:dyDescent="0.2">
      <c r="C4110" s="90"/>
      <c r="D4110" s="87"/>
      <c r="E4110" s="1" t="s">
        <v>111</v>
      </c>
      <c r="F4110" s="2"/>
      <c r="G4110" s="59">
        <v>298</v>
      </c>
      <c r="H4110" s="71" t="str">
        <f t="shared" si="90"/>
        <v xml:space="preserve"> </v>
      </c>
      <c r="I4110" s="11">
        <v>62.416107382550003</v>
      </c>
      <c r="J4110" s="3">
        <v>81.208053691274998</v>
      </c>
      <c r="K4110" s="3">
        <v>65.436241610737994</v>
      </c>
      <c r="L4110" s="3">
        <v>55.03355704698</v>
      </c>
      <c r="M4110" s="3">
        <v>53.691275167785001</v>
      </c>
      <c r="N4110" s="3">
        <v>54.697986577180998</v>
      </c>
      <c r="O4110" s="3">
        <v>86.241610738255005</v>
      </c>
      <c r="P4110" s="3">
        <v>36.912751677852</v>
      </c>
      <c r="Q4110" s="3">
        <v>58.724832214765001</v>
      </c>
      <c r="R4110" s="3">
        <v>25.503355704697999</v>
      </c>
      <c r="S4110" s="3">
        <v>75.167785234899</v>
      </c>
      <c r="T4110" s="3">
        <v>0.67114093959700005</v>
      </c>
      <c r="U4110" s="7">
        <v>0</v>
      </c>
      <c r="V4110" s="8">
        <v>0.33557046979900002</v>
      </c>
    </row>
    <row r="4111" spans="3:22" ht="24" x14ac:dyDescent="0.2">
      <c r="C4111" s="90"/>
      <c r="D4111" s="87"/>
      <c r="E4111" s="1" t="s">
        <v>112</v>
      </c>
      <c r="F4111" s="2"/>
      <c r="G4111" s="59">
        <v>954</v>
      </c>
      <c r="H4111" s="71" t="str">
        <f t="shared" si="90"/>
        <v xml:space="preserve"> </v>
      </c>
      <c r="I4111" s="11">
        <v>61.635220125785999</v>
      </c>
      <c r="J4111" s="3">
        <v>77.148846960168001</v>
      </c>
      <c r="K4111" s="3">
        <v>64.465408805031004</v>
      </c>
      <c r="L4111" s="3">
        <v>51.467505241090002</v>
      </c>
      <c r="M4111" s="3">
        <v>53.249475890985003</v>
      </c>
      <c r="N4111" s="3">
        <v>51.257861635220003</v>
      </c>
      <c r="O4111" s="3">
        <v>82.914046121593003</v>
      </c>
      <c r="P4111" s="3">
        <v>29.769392033542999</v>
      </c>
      <c r="Q4111" s="3">
        <v>60.167714884695997</v>
      </c>
      <c r="R4111" s="3">
        <v>18.553459119496999</v>
      </c>
      <c r="S4111" s="3">
        <v>62.997903563941001</v>
      </c>
      <c r="T4111" s="3">
        <v>0.41928721174</v>
      </c>
      <c r="U4111" s="3">
        <v>0.83857442348</v>
      </c>
      <c r="V4111" s="8">
        <v>0.20964360587</v>
      </c>
    </row>
    <row r="4112" spans="3:22" x14ac:dyDescent="0.2">
      <c r="C4112" s="90"/>
      <c r="D4112" s="87"/>
      <c r="E4112" s="1" t="s">
        <v>113</v>
      </c>
      <c r="F4112" s="2"/>
      <c r="G4112" s="59">
        <v>616</v>
      </c>
      <c r="H4112" s="71" t="str">
        <f t="shared" si="90"/>
        <v xml:space="preserve"> </v>
      </c>
      <c r="I4112" s="11">
        <v>58.441558441558001</v>
      </c>
      <c r="J4112" s="3">
        <v>75</v>
      </c>
      <c r="K4112" s="3">
        <v>64.610389610390001</v>
      </c>
      <c r="L4112" s="3">
        <v>54.058441558441999</v>
      </c>
      <c r="M4112" s="3">
        <v>50.649350649351</v>
      </c>
      <c r="N4112" s="3">
        <v>50.487012987013003</v>
      </c>
      <c r="O4112" s="3">
        <v>80.681818181818002</v>
      </c>
      <c r="P4112" s="3">
        <v>31.980519480519</v>
      </c>
      <c r="Q4112" s="3">
        <v>55.357142857143003</v>
      </c>
      <c r="R4112" s="3">
        <v>17.532467532468001</v>
      </c>
      <c r="S4112" s="3">
        <v>43.181818181818002</v>
      </c>
      <c r="T4112" s="3">
        <v>0.32467532467499999</v>
      </c>
      <c r="U4112" s="3">
        <v>1.948051948052</v>
      </c>
      <c r="V4112" s="8">
        <v>0.81168831168800004</v>
      </c>
    </row>
    <row r="4113" spans="3:22" x14ac:dyDescent="0.2">
      <c r="C4113" s="90"/>
      <c r="D4113" s="87"/>
      <c r="E4113" s="1" t="s">
        <v>114</v>
      </c>
      <c r="F4113" s="2"/>
      <c r="G4113" s="59">
        <v>986</v>
      </c>
      <c r="H4113" s="71" t="str">
        <f t="shared" si="90"/>
        <v xml:space="preserve"> </v>
      </c>
      <c r="I4113" s="11">
        <v>61.460446247465001</v>
      </c>
      <c r="J4113" s="3">
        <v>77.383367139959006</v>
      </c>
      <c r="K4113" s="3">
        <v>65.720081135903001</v>
      </c>
      <c r="L4113" s="3">
        <v>57.505070993914998</v>
      </c>
      <c r="M4113" s="3">
        <v>52.332657200810999</v>
      </c>
      <c r="N4113" s="3">
        <v>48.782961460446003</v>
      </c>
      <c r="O4113" s="3">
        <v>77.484787018256</v>
      </c>
      <c r="P4113" s="3">
        <v>29.411764705882</v>
      </c>
      <c r="Q4113" s="3">
        <v>62.677484787018003</v>
      </c>
      <c r="R4113" s="3">
        <v>15.111561866125999</v>
      </c>
      <c r="S4113" s="3">
        <v>42.393509127789002</v>
      </c>
      <c r="T4113" s="3">
        <v>0.30425963488800001</v>
      </c>
      <c r="U4113" s="3">
        <v>1.1156186612579999</v>
      </c>
      <c r="V4113" s="8">
        <v>0.60851926977699999</v>
      </c>
    </row>
    <row r="4114" spans="3:22" ht="24" x14ac:dyDescent="0.2">
      <c r="C4114" s="90"/>
      <c r="D4114" s="87"/>
      <c r="E4114" s="1" t="s">
        <v>115</v>
      </c>
      <c r="F4114" s="2"/>
      <c r="G4114" s="59">
        <v>938</v>
      </c>
      <c r="H4114" s="71" t="str">
        <f t="shared" si="90"/>
        <v xml:space="preserve"> </v>
      </c>
      <c r="I4114" s="11">
        <v>65.991471215352007</v>
      </c>
      <c r="J4114" s="3">
        <v>79.211087420043</v>
      </c>
      <c r="K4114" s="3">
        <v>67.057569296374993</v>
      </c>
      <c r="L4114" s="3">
        <v>57.142857142856997</v>
      </c>
      <c r="M4114" s="3">
        <v>61.513859275053001</v>
      </c>
      <c r="N4114" s="3">
        <v>54.157782515991002</v>
      </c>
      <c r="O4114" s="3">
        <v>80.597014925373003</v>
      </c>
      <c r="P4114" s="3">
        <v>30.916844349680002</v>
      </c>
      <c r="Q4114" s="3">
        <v>66.631130063965998</v>
      </c>
      <c r="R4114" s="3">
        <v>17.057569296375</v>
      </c>
      <c r="S4114" s="3">
        <v>49.360341151386002</v>
      </c>
      <c r="T4114" s="3">
        <v>0.426439232409</v>
      </c>
      <c r="U4114" s="3">
        <v>0.85287846481899998</v>
      </c>
      <c r="V4114" s="8">
        <v>0.63965884861400002</v>
      </c>
    </row>
    <row r="4115" spans="3:22" ht="24" x14ac:dyDescent="0.2">
      <c r="C4115" s="90"/>
      <c r="D4115" s="87"/>
      <c r="E4115" s="1" t="s">
        <v>116</v>
      </c>
      <c r="F4115" s="2"/>
      <c r="G4115" s="59">
        <v>771</v>
      </c>
      <c r="H4115" s="71" t="str">
        <f t="shared" si="90"/>
        <v xml:space="preserve"> </v>
      </c>
      <c r="I4115" s="11">
        <v>62.256809338521002</v>
      </c>
      <c r="J4115" s="3">
        <v>78.080415045395995</v>
      </c>
      <c r="K4115" s="3">
        <v>64.980544747082007</v>
      </c>
      <c r="L4115" s="3">
        <v>53.307392996109002</v>
      </c>
      <c r="M4115" s="3">
        <v>50.843060959791998</v>
      </c>
      <c r="N4115" s="3">
        <v>52.658884565499001</v>
      </c>
      <c r="O4115" s="3">
        <v>79.247730220492997</v>
      </c>
      <c r="P4115" s="3">
        <v>27.756160830091002</v>
      </c>
      <c r="Q4115" s="3">
        <v>64.202334630349995</v>
      </c>
      <c r="R4115" s="3">
        <v>12.710765239948</v>
      </c>
      <c r="S4115" s="3">
        <v>39.429312581064003</v>
      </c>
      <c r="T4115" s="3">
        <v>0.64850843060999996</v>
      </c>
      <c r="U4115" s="3">
        <v>1.945525291829</v>
      </c>
      <c r="V4115" s="8">
        <v>0.64850843060999996</v>
      </c>
    </row>
    <row r="4116" spans="3:22" ht="24" x14ac:dyDescent="0.2">
      <c r="C4116" s="90"/>
      <c r="D4116" s="87"/>
      <c r="E4116" s="1" t="s">
        <v>117</v>
      </c>
      <c r="F4116" s="2"/>
      <c r="G4116" s="59">
        <v>223</v>
      </c>
      <c r="H4116" s="71" t="str">
        <f t="shared" si="90"/>
        <v xml:space="preserve"> </v>
      </c>
      <c r="I4116" s="11">
        <v>64.125560538117</v>
      </c>
      <c r="J4116" s="3">
        <v>78.475336322870007</v>
      </c>
      <c r="K4116" s="3">
        <v>74.887892376682004</v>
      </c>
      <c r="L4116" s="3">
        <v>60.986547085201998</v>
      </c>
      <c r="M4116" s="3">
        <v>73.094170403587</v>
      </c>
      <c r="N4116" s="3">
        <v>56.950672645739999</v>
      </c>
      <c r="O4116" s="3">
        <v>82.511210762331999</v>
      </c>
      <c r="P4116" s="3">
        <v>31.390134529148</v>
      </c>
      <c r="Q4116" s="3">
        <v>69.058295964126003</v>
      </c>
      <c r="R4116" s="3">
        <v>64.125560538117</v>
      </c>
      <c r="S4116" s="3">
        <v>54.260089686099001</v>
      </c>
      <c r="T4116" s="3">
        <v>0.44843049327399997</v>
      </c>
      <c r="U4116" s="7">
        <v>0</v>
      </c>
      <c r="V4116" s="8">
        <v>0.44843049327399997</v>
      </c>
    </row>
    <row r="4117" spans="3:22" x14ac:dyDescent="0.2">
      <c r="C4117" s="90"/>
      <c r="D4117" s="87"/>
      <c r="E4117" s="1" t="s">
        <v>118</v>
      </c>
      <c r="F4117" s="2"/>
      <c r="G4117" s="59">
        <v>710</v>
      </c>
      <c r="H4117" s="71" t="str">
        <f t="shared" si="90"/>
        <v xml:space="preserve"> </v>
      </c>
      <c r="I4117" s="11">
        <v>63.098591549296003</v>
      </c>
      <c r="J4117" s="3">
        <v>79.154929577464998</v>
      </c>
      <c r="K4117" s="3">
        <v>65.070422535210994</v>
      </c>
      <c r="L4117" s="3">
        <v>53.380281690140997</v>
      </c>
      <c r="M4117" s="3">
        <v>52.535211267606002</v>
      </c>
      <c r="N4117" s="3">
        <v>54.788732394366001</v>
      </c>
      <c r="O4117" s="3">
        <v>80.985915492958</v>
      </c>
      <c r="P4117" s="3">
        <v>31.408450704225</v>
      </c>
      <c r="Q4117" s="3">
        <v>60.563380281690002</v>
      </c>
      <c r="R4117" s="3">
        <v>17.323943661971999</v>
      </c>
      <c r="S4117" s="3">
        <v>50.140845070422998</v>
      </c>
      <c r="T4117" s="3">
        <v>0.70422535211299997</v>
      </c>
      <c r="U4117" s="3">
        <v>0.98591549295799996</v>
      </c>
      <c r="V4117" s="8">
        <v>0.70422535211299997</v>
      </c>
    </row>
    <row r="4118" spans="3:22" x14ac:dyDescent="0.2">
      <c r="C4118" s="90"/>
      <c r="D4118" s="87"/>
      <c r="E4118" s="1" t="s">
        <v>119</v>
      </c>
      <c r="F4118" s="2"/>
      <c r="G4118" s="59">
        <v>565</v>
      </c>
      <c r="H4118" s="71" t="str">
        <f t="shared" si="90"/>
        <v xml:space="preserve"> </v>
      </c>
      <c r="I4118" s="11">
        <v>66.017699115043996</v>
      </c>
      <c r="J4118" s="3">
        <v>84.070796460176993</v>
      </c>
      <c r="K4118" s="3">
        <v>69.380530973451002</v>
      </c>
      <c r="L4118" s="3">
        <v>62.654867256636997</v>
      </c>
      <c r="M4118" s="3">
        <v>61.238938053097002</v>
      </c>
      <c r="N4118" s="3">
        <v>52.920353982301002</v>
      </c>
      <c r="O4118" s="3">
        <v>84.070796460176993</v>
      </c>
      <c r="P4118" s="3">
        <v>39.646017699114999</v>
      </c>
      <c r="Q4118" s="3">
        <v>67.610619469027</v>
      </c>
      <c r="R4118" s="3">
        <v>25.486725663716999</v>
      </c>
      <c r="S4118" s="3">
        <v>50.973451327433999</v>
      </c>
      <c r="T4118" s="3">
        <v>0.53097345132700002</v>
      </c>
      <c r="U4118" s="3">
        <v>0.17699115044200001</v>
      </c>
      <c r="V4118" s="8">
        <v>0.35398230088499999</v>
      </c>
    </row>
    <row r="4119" spans="3:22" x14ac:dyDescent="0.2">
      <c r="C4119" s="90"/>
      <c r="D4119" s="87"/>
      <c r="E4119" s="1" t="s">
        <v>120</v>
      </c>
      <c r="F4119" s="2"/>
      <c r="G4119" s="59">
        <v>443</v>
      </c>
      <c r="H4119" s="71" t="str">
        <f t="shared" si="90"/>
        <v xml:space="preserve"> </v>
      </c>
      <c r="I4119" s="11">
        <v>64.108352144470004</v>
      </c>
      <c r="J4119" s="3">
        <v>81.489841986456</v>
      </c>
      <c r="K4119" s="3">
        <v>63.431151241534998</v>
      </c>
      <c r="L4119" s="3">
        <v>55.530474040632001</v>
      </c>
      <c r="M4119" s="3">
        <v>51.693002257335998</v>
      </c>
      <c r="N4119" s="3">
        <v>52.144469525959003</v>
      </c>
      <c r="O4119" s="3">
        <v>80.135440180586997</v>
      </c>
      <c r="P4119" s="3">
        <v>48.758465011287001</v>
      </c>
      <c r="Q4119" s="3">
        <v>60.270880361174001</v>
      </c>
      <c r="R4119" s="3">
        <v>15.349887133183</v>
      </c>
      <c r="S4119" s="3">
        <v>45.146726862302003</v>
      </c>
      <c r="T4119" s="3">
        <v>0.67720090293500002</v>
      </c>
      <c r="U4119" s="3">
        <v>1.5801354401809999</v>
      </c>
      <c r="V4119" s="8">
        <v>0.45146726862300002</v>
      </c>
    </row>
    <row r="4120" spans="3:22" x14ac:dyDescent="0.2">
      <c r="C4120" s="90"/>
      <c r="D4120" s="87"/>
      <c r="E4120" s="1" t="s">
        <v>121</v>
      </c>
      <c r="F4120" s="2"/>
      <c r="G4120" s="59">
        <v>977</v>
      </c>
      <c r="H4120" s="71" t="str">
        <f t="shared" si="90"/>
        <v xml:space="preserve"> </v>
      </c>
      <c r="I4120" s="11">
        <v>64.585465711360996</v>
      </c>
      <c r="J4120" s="3">
        <v>80.962128966223005</v>
      </c>
      <c r="K4120" s="3">
        <v>64.176049129990005</v>
      </c>
      <c r="L4120" s="3">
        <v>54.145342886386999</v>
      </c>
      <c r="M4120" s="3">
        <v>50.972364380757</v>
      </c>
      <c r="N4120" s="3">
        <v>51.791197543500999</v>
      </c>
      <c r="O4120" s="3">
        <v>80.245649948823001</v>
      </c>
      <c r="P4120" s="3">
        <v>31.218014329580001</v>
      </c>
      <c r="Q4120" s="3">
        <v>62.845445240532001</v>
      </c>
      <c r="R4120" s="3">
        <v>14.227226202661001</v>
      </c>
      <c r="S4120" s="3">
        <v>42.374616171954997</v>
      </c>
      <c r="T4120" s="3">
        <v>0.51177072671400003</v>
      </c>
      <c r="U4120" s="3">
        <v>1.5353121801430001</v>
      </c>
      <c r="V4120" s="8">
        <v>0.51177072671400003</v>
      </c>
    </row>
    <row r="4121" spans="3:22" x14ac:dyDescent="0.2">
      <c r="C4121" s="90"/>
      <c r="D4121" s="87"/>
      <c r="E4121" s="1" t="s">
        <v>122</v>
      </c>
      <c r="F4121" s="2"/>
      <c r="G4121" s="59">
        <v>179</v>
      </c>
      <c r="H4121" s="71" t="str">
        <f t="shared" si="90"/>
        <v xml:space="preserve"> </v>
      </c>
      <c r="I4121" s="11">
        <v>71.508379888267996</v>
      </c>
      <c r="J4121" s="3">
        <v>83.798882681563995</v>
      </c>
      <c r="K4121" s="3">
        <v>73.743016759777007</v>
      </c>
      <c r="L4121" s="3">
        <v>66.480446927374004</v>
      </c>
      <c r="M4121" s="3">
        <v>65.363128491620003</v>
      </c>
      <c r="N4121" s="3">
        <v>61.452513966479998</v>
      </c>
      <c r="O4121" s="3">
        <v>88.826815642458001</v>
      </c>
      <c r="P4121" s="3">
        <v>37.988826815642</v>
      </c>
      <c r="Q4121" s="3">
        <v>73.743016759777007</v>
      </c>
      <c r="R4121" s="3">
        <v>30.726256983239999</v>
      </c>
      <c r="S4121" s="3">
        <v>57.541899441341002</v>
      </c>
      <c r="T4121" s="3">
        <v>1.675977653631</v>
      </c>
      <c r="U4121" s="3">
        <v>0.55865921787700001</v>
      </c>
      <c r="V4121" s="14">
        <v>0</v>
      </c>
    </row>
    <row r="4122" spans="3:22" x14ac:dyDescent="0.2">
      <c r="C4122" s="90"/>
      <c r="D4122" s="87"/>
      <c r="E4122" s="1" t="s">
        <v>32</v>
      </c>
      <c r="F4122" s="2"/>
      <c r="G4122" s="59">
        <v>22</v>
      </c>
      <c r="H4122" s="71" t="str">
        <f t="shared" si="90"/>
        <v>*</v>
      </c>
      <c r="I4122" s="11">
        <v>31.818181818182001</v>
      </c>
      <c r="J4122" s="3">
        <v>68.181818181818002</v>
      </c>
      <c r="K4122" s="3">
        <v>50</v>
      </c>
      <c r="L4122" s="3">
        <v>36.363636363635997</v>
      </c>
      <c r="M4122" s="3">
        <v>22.727272727273</v>
      </c>
      <c r="N4122" s="3">
        <v>40.909090909090999</v>
      </c>
      <c r="O4122" s="3">
        <v>81.818181818181998</v>
      </c>
      <c r="P4122" s="3">
        <v>31.818181818182001</v>
      </c>
      <c r="Q4122" s="3">
        <v>40.909090909090999</v>
      </c>
      <c r="R4122" s="3">
        <v>22.727272727273</v>
      </c>
      <c r="S4122" s="3">
        <v>45.454545454544999</v>
      </c>
      <c r="T4122" s="3">
        <v>9.0909090909089993</v>
      </c>
      <c r="U4122" s="3">
        <v>9.0909090909089993</v>
      </c>
      <c r="V4122" s="14">
        <v>0</v>
      </c>
    </row>
    <row r="4123" spans="3:22" x14ac:dyDescent="0.2">
      <c r="C4123" s="90"/>
      <c r="D4123" s="87"/>
      <c r="E4123" s="1" t="s">
        <v>22</v>
      </c>
      <c r="F4123" s="2"/>
      <c r="G4123" s="59">
        <v>13</v>
      </c>
      <c r="H4123" s="71" t="str">
        <f t="shared" si="90"/>
        <v>*</v>
      </c>
      <c r="I4123" s="11">
        <v>69.230769230768999</v>
      </c>
      <c r="J4123" s="3">
        <v>46.153846153845997</v>
      </c>
      <c r="K4123" s="3">
        <v>53.846153846154003</v>
      </c>
      <c r="L4123" s="3">
        <v>61.538461538462002</v>
      </c>
      <c r="M4123" s="3">
        <v>53.846153846154003</v>
      </c>
      <c r="N4123" s="3">
        <v>53.846153846154003</v>
      </c>
      <c r="O4123" s="3">
        <v>30.769230769231001</v>
      </c>
      <c r="P4123" s="3">
        <v>23.076923076922998</v>
      </c>
      <c r="Q4123" s="3">
        <v>61.538461538462002</v>
      </c>
      <c r="R4123" s="7">
        <v>0</v>
      </c>
      <c r="S4123" s="3">
        <v>38.461538461537998</v>
      </c>
      <c r="T4123" s="3">
        <v>7.6923076923079998</v>
      </c>
      <c r="U4123" s="3">
        <v>7.6923076923079998</v>
      </c>
      <c r="V4123" s="14">
        <v>0</v>
      </c>
    </row>
    <row r="4124" spans="3:22" ht="24" x14ac:dyDescent="0.2">
      <c r="C4124" s="91" t="s">
        <v>123</v>
      </c>
      <c r="D4124" s="86" t="s">
        <v>17</v>
      </c>
      <c r="E4124" s="6" t="s">
        <v>124</v>
      </c>
      <c r="F4124" s="5"/>
      <c r="G4124" s="58">
        <v>55</v>
      </c>
      <c r="H4124" s="70" t="str">
        <f t="shared" si="90"/>
        <v xml:space="preserve"> </v>
      </c>
      <c r="I4124" s="12">
        <v>54.545454545455001</v>
      </c>
      <c r="J4124" s="4">
        <v>67.272727272726996</v>
      </c>
      <c r="K4124" s="4">
        <v>58.181818181818002</v>
      </c>
      <c r="L4124" s="4">
        <v>45.454545454544999</v>
      </c>
      <c r="M4124" s="4">
        <v>49.090909090909001</v>
      </c>
      <c r="N4124" s="4">
        <v>45.454545454544999</v>
      </c>
      <c r="O4124" s="4">
        <v>58.181818181818002</v>
      </c>
      <c r="P4124" s="4">
        <v>18.181818181817999</v>
      </c>
      <c r="Q4124" s="4">
        <v>47.272727272727003</v>
      </c>
      <c r="R4124" s="4">
        <v>12.727272727273</v>
      </c>
      <c r="S4124" s="4">
        <v>43.636363636364003</v>
      </c>
      <c r="T4124" s="4">
        <v>1.818181818182</v>
      </c>
      <c r="U4124" s="4">
        <v>7.2727272727269998</v>
      </c>
      <c r="V4124" s="13">
        <v>1.818181818182</v>
      </c>
    </row>
    <row r="4125" spans="3:22" ht="24" x14ac:dyDescent="0.2">
      <c r="C4125" s="92"/>
      <c r="D4125" s="87"/>
      <c r="E4125" s="1" t="s">
        <v>125</v>
      </c>
      <c r="F4125" s="2"/>
      <c r="G4125" s="59">
        <v>205</v>
      </c>
      <c r="H4125" s="71" t="str">
        <f t="shared" si="90"/>
        <v xml:space="preserve"> </v>
      </c>
      <c r="I4125" s="11">
        <v>51.707317073170998</v>
      </c>
      <c r="J4125" s="3">
        <v>73.658536585365994</v>
      </c>
      <c r="K4125" s="3">
        <v>53.658536585366001</v>
      </c>
      <c r="L4125" s="3">
        <v>44.390243902439003</v>
      </c>
      <c r="M4125" s="3">
        <v>41.951219512195003</v>
      </c>
      <c r="N4125" s="3">
        <v>43.902439024389999</v>
      </c>
      <c r="O4125" s="3">
        <v>72.682926829267998</v>
      </c>
      <c r="P4125" s="3">
        <v>60.975609756098002</v>
      </c>
      <c r="Q4125" s="3">
        <v>48.292682926829002</v>
      </c>
      <c r="R4125" s="3">
        <v>19.024390243902001</v>
      </c>
      <c r="S4125" s="3">
        <v>34.146341463414998</v>
      </c>
      <c r="T4125" s="3">
        <v>0.48780487804900002</v>
      </c>
      <c r="U4125" s="3">
        <v>1.951219512195</v>
      </c>
      <c r="V4125" s="8">
        <v>0.48780487804900002</v>
      </c>
    </row>
    <row r="4126" spans="3:22" ht="24" x14ac:dyDescent="0.2">
      <c r="C4126" s="92"/>
      <c r="D4126" s="87"/>
      <c r="E4126" s="1" t="s">
        <v>126</v>
      </c>
      <c r="F4126" s="2"/>
      <c r="G4126" s="59">
        <v>114</v>
      </c>
      <c r="H4126" s="71" t="str">
        <f t="shared" si="90"/>
        <v xml:space="preserve"> </v>
      </c>
      <c r="I4126" s="11">
        <v>60.526315789473998</v>
      </c>
      <c r="J4126" s="3">
        <v>78.070175438595996</v>
      </c>
      <c r="K4126" s="3">
        <v>66.666666666666998</v>
      </c>
      <c r="L4126" s="3">
        <v>57.894736842104997</v>
      </c>
      <c r="M4126" s="3">
        <v>66.666666666666998</v>
      </c>
      <c r="N4126" s="3">
        <v>56.140350877193001</v>
      </c>
      <c r="O4126" s="3">
        <v>81.578947368420998</v>
      </c>
      <c r="P4126" s="3">
        <v>21.052631578947</v>
      </c>
      <c r="Q4126" s="3">
        <v>70.175438596491006</v>
      </c>
      <c r="R4126" s="3">
        <v>54.385964912280997</v>
      </c>
      <c r="S4126" s="3">
        <v>50</v>
      </c>
      <c r="T4126" s="3">
        <v>0.87719298245599997</v>
      </c>
      <c r="U4126" s="7">
        <v>0</v>
      </c>
      <c r="V4126" s="14">
        <v>0</v>
      </c>
    </row>
    <row r="4127" spans="3:22" ht="24" x14ac:dyDescent="0.2">
      <c r="C4127" s="92"/>
      <c r="D4127" s="87"/>
      <c r="E4127" s="1" t="s">
        <v>127</v>
      </c>
      <c r="F4127" s="2"/>
      <c r="G4127" s="59">
        <v>187</v>
      </c>
      <c r="H4127" s="71" t="str">
        <f t="shared" si="90"/>
        <v xml:space="preserve"> </v>
      </c>
      <c r="I4127" s="11">
        <v>58.288770053476</v>
      </c>
      <c r="J4127" s="3">
        <v>79.679144385027001</v>
      </c>
      <c r="K4127" s="3">
        <v>71.657754010695001</v>
      </c>
      <c r="L4127" s="3">
        <v>59.358288770053001</v>
      </c>
      <c r="M4127" s="3">
        <v>67.379679144384994</v>
      </c>
      <c r="N4127" s="3">
        <v>57.754010695186999</v>
      </c>
      <c r="O4127" s="3">
        <v>81.283422459893004</v>
      </c>
      <c r="P4127" s="3">
        <v>26.203208556149999</v>
      </c>
      <c r="Q4127" s="3">
        <v>63.101604278075001</v>
      </c>
      <c r="R4127" s="3">
        <v>72.727272727273004</v>
      </c>
      <c r="S4127" s="3">
        <v>48.663101604277998</v>
      </c>
      <c r="T4127" s="3">
        <v>0.53475935828900001</v>
      </c>
      <c r="U4127" s="7">
        <v>0</v>
      </c>
      <c r="V4127" s="14">
        <v>0</v>
      </c>
    </row>
    <row r="4128" spans="3:22" ht="24" x14ac:dyDescent="0.2">
      <c r="C4128" s="92"/>
      <c r="D4128" s="87"/>
      <c r="E4128" s="1" t="s">
        <v>128</v>
      </c>
      <c r="F4128" s="2"/>
      <c r="G4128" s="59">
        <v>1599</v>
      </c>
      <c r="H4128" s="71" t="str">
        <f t="shared" si="90"/>
        <v xml:space="preserve"> </v>
      </c>
      <c r="I4128" s="11">
        <v>58.286429018135998</v>
      </c>
      <c r="J4128" s="3">
        <v>77.173233270794</v>
      </c>
      <c r="K4128" s="3">
        <v>61.788617886178997</v>
      </c>
      <c r="L4128" s="3">
        <v>46.841776110068999</v>
      </c>
      <c r="M4128" s="3">
        <v>45.77861163227</v>
      </c>
      <c r="N4128" s="3">
        <v>47.404627892432998</v>
      </c>
      <c r="O4128" s="3">
        <v>76.360225140712998</v>
      </c>
      <c r="P4128" s="3">
        <v>28.392745465916001</v>
      </c>
      <c r="Q4128" s="3">
        <v>59.724828017511001</v>
      </c>
      <c r="R4128" s="3">
        <v>13.570981863665001</v>
      </c>
      <c r="S4128" s="3">
        <v>39.774859287053999</v>
      </c>
      <c r="T4128" s="3">
        <v>0.50031269543500001</v>
      </c>
      <c r="U4128" s="3">
        <v>1.3758599124449999</v>
      </c>
      <c r="V4128" s="8">
        <v>0.312695434647</v>
      </c>
    </row>
    <row r="4129" spans="2:22" ht="24" x14ac:dyDescent="0.2">
      <c r="C4129" s="92"/>
      <c r="D4129" s="87"/>
      <c r="E4129" s="1" t="s">
        <v>129</v>
      </c>
      <c r="F4129" s="2"/>
      <c r="G4129" s="59">
        <v>1199</v>
      </c>
      <c r="H4129" s="71" t="str">
        <f t="shared" si="90"/>
        <v xml:space="preserve"> </v>
      </c>
      <c r="I4129" s="11">
        <v>58.298582151792999</v>
      </c>
      <c r="J4129" s="3">
        <v>77.481234361968006</v>
      </c>
      <c r="K4129" s="3">
        <v>62.635529608006998</v>
      </c>
      <c r="L4129" s="3">
        <v>49.291075896579997</v>
      </c>
      <c r="M4129" s="3">
        <v>51.793160967473</v>
      </c>
      <c r="N4129" s="3">
        <v>47.539616346956002</v>
      </c>
      <c r="O4129" s="3">
        <v>78.315262718932004</v>
      </c>
      <c r="P4129" s="3">
        <v>27.856547122601999</v>
      </c>
      <c r="Q4129" s="3">
        <v>61.134278565471</v>
      </c>
      <c r="R4129" s="3">
        <v>13.010842368641001</v>
      </c>
      <c r="S4129" s="3">
        <v>40.867389491243003</v>
      </c>
      <c r="T4129" s="3">
        <v>0.500417014178</v>
      </c>
      <c r="U4129" s="3">
        <v>1.0008340283570001</v>
      </c>
      <c r="V4129" s="8">
        <v>0.500417014178</v>
      </c>
    </row>
    <row r="4130" spans="2:22" ht="24" x14ac:dyDescent="0.2">
      <c r="C4130" s="92"/>
      <c r="D4130" s="87"/>
      <c r="E4130" s="1" t="s">
        <v>130</v>
      </c>
      <c r="F4130" s="2"/>
      <c r="G4130" s="59">
        <v>950</v>
      </c>
      <c r="H4130" s="71" t="str">
        <f t="shared" si="90"/>
        <v xml:space="preserve"> </v>
      </c>
      <c r="I4130" s="11">
        <v>56.315789473683999</v>
      </c>
      <c r="J4130" s="3">
        <v>76.631578947367998</v>
      </c>
      <c r="K4130" s="3">
        <v>62.526315789473998</v>
      </c>
      <c r="L4130" s="3">
        <v>51.157894736842003</v>
      </c>
      <c r="M4130" s="3">
        <v>46.736842105263001</v>
      </c>
      <c r="N4130" s="3">
        <v>44.947368421053</v>
      </c>
      <c r="O4130" s="3">
        <v>77.473684210526002</v>
      </c>
      <c r="P4130" s="3">
        <v>26.210526315789</v>
      </c>
      <c r="Q4130" s="3">
        <v>62.210526315788996</v>
      </c>
      <c r="R4130" s="3">
        <v>14</v>
      </c>
      <c r="S4130" s="3">
        <v>38.526315789473998</v>
      </c>
      <c r="T4130" s="3">
        <v>0.210526315789</v>
      </c>
      <c r="U4130" s="3">
        <v>2.3157894736840001</v>
      </c>
      <c r="V4130" s="8">
        <v>0.31578947368400001</v>
      </c>
    </row>
    <row r="4131" spans="2:22" x14ac:dyDescent="0.2">
      <c r="C4131" s="92"/>
      <c r="D4131" s="87"/>
      <c r="E4131" s="1" t="s">
        <v>131</v>
      </c>
      <c r="F4131" s="2"/>
      <c r="G4131" s="59">
        <v>424</v>
      </c>
      <c r="H4131" s="71" t="str">
        <f t="shared" si="90"/>
        <v xml:space="preserve"> </v>
      </c>
      <c r="I4131" s="11">
        <v>64.858490566038</v>
      </c>
      <c r="J4131" s="3">
        <v>81.132075471698002</v>
      </c>
      <c r="K4131" s="3">
        <v>69.103773584905994</v>
      </c>
      <c r="L4131" s="3">
        <v>54.716981132074999</v>
      </c>
      <c r="M4131" s="3">
        <v>55.660377358490997</v>
      </c>
      <c r="N4131" s="3">
        <v>54.952830188679002</v>
      </c>
      <c r="O4131" s="3">
        <v>83.726415094339998</v>
      </c>
      <c r="P4131" s="3">
        <v>27.358490566038</v>
      </c>
      <c r="Q4131" s="3">
        <v>61.556603773585003</v>
      </c>
      <c r="R4131" s="3">
        <v>15.801886792453001</v>
      </c>
      <c r="S4131" s="3">
        <v>45.283018867925001</v>
      </c>
      <c r="T4131" s="3">
        <v>0.70754716981099997</v>
      </c>
      <c r="U4131" s="3">
        <v>0.94339622641499998</v>
      </c>
      <c r="V4131" s="8">
        <v>0.70754716981099997</v>
      </c>
    </row>
    <row r="4132" spans="2:22" ht="24" x14ac:dyDescent="0.2">
      <c r="C4132" s="92"/>
      <c r="D4132" s="87"/>
      <c r="E4132" s="1" t="s">
        <v>132</v>
      </c>
      <c r="F4132" s="2"/>
      <c r="G4132" s="59">
        <v>213</v>
      </c>
      <c r="H4132" s="71" t="str">
        <f t="shared" si="90"/>
        <v xml:space="preserve"> </v>
      </c>
      <c r="I4132" s="11">
        <v>53.051643192488001</v>
      </c>
      <c r="J4132" s="3">
        <v>79.812206572769995</v>
      </c>
      <c r="K4132" s="3">
        <v>65.727699530516006</v>
      </c>
      <c r="L4132" s="3">
        <v>47.887323943661997</v>
      </c>
      <c r="M4132" s="3">
        <v>43.192488262910999</v>
      </c>
      <c r="N4132" s="3">
        <v>45.539906103286</v>
      </c>
      <c r="O4132" s="3">
        <v>77.934272300469004</v>
      </c>
      <c r="P4132" s="3">
        <v>23.943661971830998</v>
      </c>
      <c r="Q4132" s="3">
        <v>67.605633802816996</v>
      </c>
      <c r="R4132" s="3">
        <v>13.145539906103</v>
      </c>
      <c r="S4132" s="3">
        <v>40.375586854460003</v>
      </c>
      <c r="T4132" s="3">
        <v>0.46948356807500002</v>
      </c>
      <c r="U4132" s="3">
        <v>2.8169014084509998</v>
      </c>
      <c r="V4132" s="14">
        <v>0</v>
      </c>
    </row>
    <row r="4133" spans="2:22" ht="24" x14ac:dyDescent="0.2">
      <c r="C4133" s="92"/>
      <c r="D4133" s="87"/>
      <c r="E4133" s="1" t="s">
        <v>133</v>
      </c>
      <c r="F4133" s="2"/>
      <c r="G4133" s="59">
        <v>214</v>
      </c>
      <c r="H4133" s="71" t="str">
        <f t="shared" si="90"/>
        <v xml:space="preserve"> </v>
      </c>
      <c r="I4133" s="11">
        <v>51.869158878504997</v>
      </c>
      <c r="J4133" s="3">
        <v>71.028037383178003</v>
      </c>
      <c r="K4133" s="3">
        <v>55.607476635513997</v>
      </c>
      <c r="L4133" s="3">
        <v>48.598130841120998</v>
      </c>
      <c r="M4133" s="3">
        <v>46.728971962617003</v>
      </c>
      <c r="N4133" s="3">
        <v>52.336448598131</v>
      </c>
      <c r="O4133" s="3">
        <v>78.037383177570007</v>
      </c>
      <c r="P4133" s="3">
        <v>21.96261682243</v>
      </c>
      <c r="Q4133" s="3">
        <v>53.738317757009</v>
      </c>
      <c r="R4133" s="3">
        <v>13.084112149533</v>
      </c>
      <c r="S4133" s="3">
        <v>28.504672897195999</v>
      </c>
      <c r="T4133" s="3">
        <v>0.93457943925200004</v>
      </c>
      <c r="U4133" s="3">
        <v>2.8037383177569999</v>
      </c>
      <c r="V4133" s="8">
        <v>0.93457943925200004</v>
      </c>
    </row>
    <row r="4134" spans="2:22" ht="24" x14ac:dyDescent="0.2">
      <c r="C4134" s="92"/>
      <c r="D4134" s="87"/>
      <c r="E4134" s="1" t="s">
        <v>134</v>
      </c>
      <c r="F4134" s="2"/>
      <c r="G4134" s="59">
        <v>15</v>
      </c>
      <c r="H4134" s="71" t="str">
        <f t="shared" si="90"/>
        <v>*</v>
      </c>
      <c r="I4134" s="11">
        <v>40</v>
      </c>
      <c r="J4134" s="3">
        <v>46.666666666666998</v>
      </c>
      <c r="K4134" s="3">
        <v>40</v>
      </c>
      <c r="L4134" s="3">
        <v>26.666666666666998</v>
      </c>
      <c r="M4134" s="3">
        <v>26.666666666666998</v>
      </c>
      <c r="N4134" s="3">
        <v>26.666666666666998</v>
      </c>
      <c r="O4134" s="3">
        <v>60</v>
      </c>
      <c r="P4134" s="3">
        <v>6.666666666667</v>
      </c>
      <c r="Q4134" s="3">
        <v>26.666666666666998</v>
      </c>
      <c r="R4134" s="3">
        <v>6.666666666667</v>
      </c>
      <c r="S4134" s="3">
        <v>6.666666666667</v>
      </c>
      <c r="T4134" s="3">
        <v>6.666666666667</v>
      </c>
      <c r="U4134" s="3">
        <v>20</v>
      </c>
      <c r="V4134" s="14">
        <v>0</v>
      </c>
    </row>
    <row r="4135" spans="2:22" ht="24" x14ac:dyDescent="0.2">
      <c r="C4135" s="92"/>
      <c r="D4135" s="87"/>
      <c r="E4135" s="1" t="s">
        <v>135</v>
      </c>
      <c r="F4135" s="2"/>
      <c r="G4135" s="59">
        <v>587</v>
      </c>
      <c r="H4135" s="71" t="str">
        <f t="shared" si="90"/>
        <v xml:space="preserve"> </v>
      </c>
      <c r="I4135" s="11">
        <v>66.950596252129003</v>
      </c>
      <c r="J4135" s="3">
        <v>81.260647359455007</v>
      </c>
      <c r="K4135" s="3">
        <v>67.972742759796006</v>
      </c>
      <c r="L4135" s="3">
        <v>57.410562180578999</v>
      </c>
      <c r="M4135" s="3">
        <v>58.773424190801002</v>
      </c>
      <c r="N4135" s="3">
        <v>54.003407155025997</v>
      </c>
      <c r="O4135" s="3">
        <v>83.304940374786995</v>
      </c>
      <c r="P4135" s="3">
        <v>30.834752981261001</v>
      </c>
      <c r="Q4135" s="3">
        <v>70.357751277682993</v>
      </c>
      <c r="R4135" s="3">
        <v>17.717206132878999</v>
      </c>
      <c r="S4135" s="3">
        <v>48.551959114139997</v>
      </c>
      <c r="T4135" s="3">
        <v>0.51107325383299995</v>
      </c>
      <c r="U4135" s="3">
        <v>0.68143100511099997</v>
      </c>
      <c r="V4135" s="8">
        <v>0.17035775127800001</v>
      </c>
    </row>
    <row r="4136" spans="2:22" x14ac:dyDescent="0.2">
      <c r="C4136" s="92"/>
      <c r="D4136" s="87"/>
      <c r="E4136" s="1" t="s">
        <v>136</v>
      </c>
      <c r="F4136" s="2"/>
      <c r="G4136" s="59">
        <v>63</v>
      </c>
      <c r="H4136" s="71" t="str">
        <f t="shared" si="90"/>
        <v xml:space="preserve"> </v>
      </c>
      <c r="I4136" s="11">
        <v>53.968253968253997</v>
      </c>
      <c r="J4136" s="3">
        <v>71.428571428571004</v>
      </c>
      <c r="K4136" s="3">
        <v>58.730158730158998</v>
      </c>
      <c r="L4136" s="3">
        <v>39.682539682540003</v>
      </c>
      <c r="M4136" s="3">
        <v>33.333333333333002</v>
      </c>
      <c r="N4136" s="3">
        <v>42.857142857143003</v>
      </c>
      <c r="O4136" s="3">
        <v>77.777777777777999</v>
      </c>
      <c r="P4136" s="3">
        <v>30.158730158729998</v>
      </c>
      <c r="Q4136" s="3">
        <v>50.793650793650997</v>
      </c>
      <c r="R4136" s="3">
        <v>17.460317460317</v>
      </c>
      <c r="S4136" s="3">
        <v>53.968253968253997</v>
      </c>
      <c r="T4136" s="3">
        <v>4.7619047619049999</v>
      </c>
      <c r="U4136" s="3">
        <v>4.7619047619049999</v>
      </c>
      <c r="V4136" s="8">
        <v>1.587301587302</v>
      </c>
    </row>
    <row r="4137" spans="2:22" x14ac:dyDescent="0.2">
      <c r="C4137" s="92"/>
      <c r="D4137" s="87"/>
      <c r="E4137" s="1" t="s">
        <v>137</v>
      </c>
      <c r="F4137" s="2"/>
      <c r="G4137" s="59">
        <v>290</v>
      </c>
      <c r="H4137" s="71" t="str">
        <f t="shared" si="90"/>
        <v xml:space="preserve"> </v>
      </c>
      <c r="I4137" s="11">
        <v>33.103448275862</v>
      </c>
      <c r="J4137" s="3">
        <v>47.241379310345003</v>
      </c>
      <c r="K4137" s="3">
        <v>35.172413793102997</v>
      </c>
      <c r="L4137" s="3">
        <v>26.206896551724</v>
      </c>
      <c r="M4137" s="3">
        <v>20</v>
      </c>
      <c r="N4137" s="3">
        <v>28.620689655172001</v>
      </c>
      <c r="O4137" s="3">
        <v>48.275862068965999</v>
      </c>
      <c r="P4137" s="3">
        <v>22.068965517241001</v>
      </c>
      <c r="Q4137" s="3">
        <v>34.827586206897003</v>
      </c>
      <c r="R4137" s="3">
        <v>3.4482758620689999</v>
      </c>
      <c r="S4137" s="3">
        <v>16.206896551724</v>
      </c>
      <c r="T4137" s="3">
        <v>0.34482758620699999</v>
      </c>
      <c r="U4137" s="3">
        <v>14.482758620689999</v>
      </c>
      <c r="V4137" s="8">
        <v>0.68965517241399998</v>
      </c>
    </row>
    <row r="4138" spans="2:22" x14ac:dyDescent="0.2">
      <c r="C4138" s="92"/>
      <c r="D4138" s="87"/>
      <c r="E4138" s="1" t="s">
        <v>22</v>
      </c>
      <c r="F4138" s="2"/>
      <c r="G4138" s="59">
        <v>42</v>
      </c>
      <c r="H4138" s="71" t="str">
        <f t="shared" si="90"/>
        <v>*</v>
      </c>
      <c r="I4138" s="11">
        <v>45.238095238094999</v>
      </c>
      <c r="J4138" s="3">
        <v>45.238095238094999</v>
      </c>
      <c r="K4138" s="3">
        <v>38.095238095238003</v>
      </c>
      <c r="L4138" s="3">
        <v>30.952380952380999</v>
      </c>
      <c r="M4138" s="3">
        <v>26.190476190476002</v>
      </c>
      <c r="N4138" s="3">
        <v>40.476190476189998</v>
      </c>
      <c r="O4138" s="3">
        <v>50</v>
      </c>
      <c r="P4138" s="3">
        <v>7.1428571428570002</v>
      </c>
      <c r="Q4138" s="3">
        <v>42.857142857143003</v>
      </c>
      <c r="R4138" s="3">
        <v>14.285714285714</v>
      </c>
      <c r="S4138" s="3">
        <v>21.428571428571001</v>
      </c>
      <c r="T4138" s="3">
        <v>2.3809523809519999</v>
      </c>
      <c r="U4138" s="3">
        <v>11.904761904761999</v>
      </c>
      <c r="V4138" s="8">
        <v>7.1428571428570002</v>
      </c>
    </row>
    <row r="4139" spans="2:22" ht="24" x14ac:dyDescent="0.2">
      <c r="C4139" s="92"/>
      <c r="D4139" s="87"/>
      <c r="E4139" s="1" t="s">
        <v>138</v>
      </c>
      <c r="F4139" s="2"/>
      <c r="G4139" s="59">
        <v>246</v>
      </c>
      <c r="H4139" s="71" t="str">
        <f t="shared" si="90"/>
        <v xml:space="preserve"> </v>
      </c>
      <c r="I4139" s="11">
        <v>52.032520325203002</v>
      </c>
      <c r="J4139" s="3">
        <v>72.357723577236001</v>
      </c>
      <c r="K4139" s="3">
        <v>54.471544715447003</v>
      </c>
      <c r="L4139" s="3">
        <v>43.902439024389999</v>
      </c>
      <c r="M4139" s="3">
        <v>41.869918699186996</v>
      </c>
      <c r="N4139" s="3">
        <v>43.902439024389999</v>
      </c>
      <c r="O4139" s="3">
        <v>70.325203252033006</v>
      </c>
      <c r="P4139" s="3">
        <v>52.439024390244001</v>
      </c>
      <c r="Q4139" s="3">
        <v>47.967479674796998</v>
      </c>
      <c r="R4139" s="3">
        <v>17.479674796748</v>
      </c>
      <c r="S4139" s="3">
        <v>35.772357723577002</v>
      </c>
      <c r="T4139" s="3">
        <v>0.40650406504100001</v>
      </c>
      <c r="U4139" s="3">
        <v>3.2520325203249998</v>
      </c>
      <c r="V4139" s="8">
        <v>0.40650406504100001</v>
      </c>
    </row>
    <row r="4140" spans="2:22" ht="24" x14ac:dyDescent="0.2">
      <c r="C4140" s="92"/>
      <c r="D4140" s="87"/>
      <c r="E4140" s="1" t="s">
        <v>139</v>
      </c>
      <c r="F4140" s="2"/>
      <c r="G4140" s="59">
        <v>248</v>
      </c>
      <c r="H4140" s="71" t="str">
        <f t="shared" ref="H4140:H4142" si="91">IF(G4140&lt;49,"*"," ")</f>
        <v xml:space="preserve"> </v>
      </c>
      <c r="I4140" s="11">
        <v>58.064516129032</v>
      </c>
      <c r="J4140" s="3">
        <v>78.629032258064996</v>
      </c>
      <c r="K4140" s="3">
        <v>70.161290322580996</v>
      </c>
      <c r="L4140" s="3">
        <v>59.274193548386997</v>
      </c>
      <c r="M4140" s="3">
        <v>66.935483870968</v>
      </c>
      <c r="N4140" s="3">
        <v>56.048387096774</v>
      </c>
      <c r="O4140" s="3">
        <v>81.048387096773993</v>
      </c>
      <c r="P4140" s="3">
        <v>25</v>
      </c>
      <c r="Q4140" s="3">
        <v>64.516129032257993</v>
      </c>
      <c r="R4140" s="3">
        <v>64.112903225805994</v>
      </c>
      <c r="S4140" s="3">
        <v>48.790322580644997</v>
      </c>
      <c r="T4140" s="3">
        <v>0.40322580645200001</v>
      </c>
      <c r="U4140" s="7">
        <v>0</v>
      </c>
      <c r="V4140" s="14">
        <v>0</v>
      </c>
    </row>
    <row r="4141" spans="2:22" ht="24" x14ac:dyDescent="0.2">
      <c r="C4141" s="92"/>
      <c r="D4141" s="87"/>
      <c r="E4141" s="1" t="s">
        <v>140</v>
      </c>
      <c r="F4141" s="2"/>
      <c r="G4141" s="59">
        <v>1582</v>
      </c>
      <c r="H4141" s="71" t="str">
        <f t="shared" si="91"/>
        <v xml:space="preserve"> </v>
      </c>
      <c r="I4141" s="11">
        <v>56.384323640961</v>
      </c>
      <c r="J4141" s="3">
        <v>75.600505689000997</v>
      </c>
      <c r="K4141" s="3">
        <v>61.251580278128998</v>
      </c>
      <c r="L4141" s="3">
        <v>47.977243994943002</v>
      </c>
      <c r="M4141" s="3">
        <v>48.103666245258999</v>
      </c>
      <c r="N4141" s="3">
        <v>45.82806573957</v>
      </c>
      <c r="O4141" s="3">
        <v>76.738305941845994</v>
      </c>
      <c r="P4141" s="3">
        <v>26.864728192162001</v>
      </c>
      <c r="Q4141" s="3">
        <v>59.734513274336003</v>
      </c>
      <c r="R4141" s="3">
        <v>13.084702907712</v>
      </c>
      <c r="S4141" s="3">
        <v>38.685208596712997</v>
      </c>
      <c r="T4141" s="3">
        <v>0.44247787610599998</v>
      </c>
      <c r="U4141" s="3">
        <v>1.7067003792669999</v>
      </c>
      <c r="V4141" s="8">
        <v>0.44247787610599998</v>
      </c>
    </row>
    <row r="4142" spans="2:22" ht="24" x14ac:dyDescent="0.2">
      <c r="C4142" s="93"/>
      <c r="D4142" s="88"/>
      <c r="E4142" s="27" t="s">
        <v>141</v>
      </c>
      <c r="F4142" s="30"/>
      <c r="G4142" s="60">
        <v>414</v>
      </c>
      <c r="H4142" s="72" t="str">
        <f t="shared" si="91"/>
        <v xml:space="preserve"> </v>
      </c>
      <c r="I4142" s="35">
        <v>51.207729468598998</v>
      </c>
      <c r="J4142" s="16">
        <v>74.396135265699996</v>
      </c>
      <c r="K4142" s="16">
        <v>59.420289855071999</v>
      </c>
      <c r="L4142" s="16">
        <v>46.618357487922999</v>
      </c>
      <c r="M4142" s="16">
        <v>43.719806763285</v>
      </c>
      <c r="N4142" s="16">
        <v>48.067632850241999</v>
      </c>
      <c r="O4142" s="16">
        <v>77.053140096617994</v>
      </c>
      <c r="P4142" s="16">
        <v>22.463768115941999</v>
      </c>
      <c r="Q4142" s="16">
        <v>59.178743961353</v>
      </c>
      <c r="R4142" s="16">
        <v>12.56038647343</v>
      </c>
      <c r="S4142" s="16">
        <v>33.091787439614002</v>
      </c>
      <c r="T4142" s="16">
        <v>0.48309178743999998</v>
      </c>
      <c r="U4142" s="16">
        <v>3.3816425120770002</v>
      </c>
      <c r="V4142" s="36">
        <v>0.48309178743999998</v>
      </c>
    </row>
    <row r="4143" spans="2:22" x14ac:dyDescent="0.2">
      <c r="G4143" s="61"/>
      <c r="H4143" s="73"/>
    </row>
    <row r="4144" spans="2:22" x14ac:dyDescent="0.2">
      <c r="B4144" s="22" t="str">
        <f xml:space="preserve"> HYPERLINK("#'目次'!B37", "[31]")</f>
        <v>[31]</v>
      </c>
      <c r="C4144" s="17" t="s">
        <v>350</v>
      </c>
      <c r="G4144" s="61"/>
      <c r="H4144" s="73"/>
    </row>
    <row r="4145" spans="3:13" x14ac:dyDescent="0.2">
      <c r="G4145" s="61"/>
      <c r="H4145" s="73"/>
    </row>
    <row r="4146" spans="3:13" x14ac:dyDescent="0.2">
      <c r="G4146" s="61"/>
      <c r="H4146" s="73"/>
    </row>
    <row r="4147" spans="3:13" x14ac:dyDescent="0.2">
      <c r="C4147" s="17" t="s">
        <v>12</v>
      </c>
      <c r="G4147" s="61"/>
      <c r="H4147" s="73"/>
    </row>
    <row r="4148" spans="3:13" ht="36" x14ac:dyDescent="0.2">
      <c r="C4148" s="82"/>
      <c r="D4148" s="83"/>
      <c r="E4148" s="83"/>
      <c r="F4148" s="83"/>
      <c r="G4148" s="55" t="s">
        <v>13</v>
      </c>
      <c r="H4148" s="68"/>
      <c r="I4148" s="20" t="s">
        <v>351</v>
      </c>
      <c r="J4148" s="10" t="s">
        <v>352</v>
      </c>
      <c r="K4148" s="10" t="s">
        <v>353</v>
      </c>
      <c r="L4148" s="10" t="s">
        <v>354</v>
      </c>
      <c r="M4148" s="23" t="s">
        <v>22</v>
      </c>
    </row>
    <row r="4149" spans="3:13" x14ac:dyDescent="0.2">
      <c r="C4149" s="84"/>
      <c r="D4149" s="85"/>
      <c r="E4149" s="85"/>
      <c r="F4149" s="85"/>
      <c r="G4149" s="56"/>
      <c r="H4149" s="69"/>
      <c r="I4149" s="24"/>
      <c r="J4149" s="9"/>
      <c r="K4149" s="9"/>
      <c r="L4149" s="9"/>
      <c r="M4149" s="21"/>
    </row>
    <row r="4150" spans="3:13" x14ac:dyDescent="0.2">
      <c r="C4150" s="28"/>
      <c r="D4150" s="29"/>
      <c r="E4150" s="32" t="s">
        <v>13</v>
      </c>
      <c r="F4150" s="31"/>
      <c r="G4150" s="57">
        <v>2435</v>
      </c>
      <c r="H4150" s="66" t="str">
        <f t="shared" ref="H4150:H4213" si="92">IF(G4150&lt;49,"*"," ")</f>
        <v xml:space="preserve"> </v>
      </c>
      <c r="I4150" s="15">
        <v>6.7761806981520003</v>
      </c>
      <c r="J4150" s="15">
        <v>58.069815195072003</v>
      </c>
      <c r="K4150" s="15">
        <v>28.377823408624</v>
      </c>
      <c r="L4150" s="15">
        <v>6.1190965092400003</v>
      </c>
      <c r="M4150" s="34">
        <v>0.65708418891200004</v>
      </c>
    </row>
    <row r="4151" spans="3:13" x14ac:dyDescent="0.2">
      <c r="C4151" s="89" t="s">
        <v>16</v>
      </c>
      <c r="D4151" s="86" t="s">
        <v>17</v>
      </c>
      <c r="E4151" s="6" t="s">
        <v>18</v>
      </c>
      <c r="F4151" s="5"/>
      <c r="G4151" s="58">
        <v>344</v>
      </c>
      <c r="H4151" s="70" t="str">
        <f t="shared" si="92"/>
        <v xml:space="preserve"> </v>
      </c>
      <c r="I4151" s="12">
        <v>11.918604651162999</v>
      </c>
      <c r="J4151" s="4">
        <v>61.627906976744001</v>
      </c>
      <c r="K4151" s="4">
        <v>20.639534883721002</v>
      </c>
      <c r="L4151" s="4">
        <v>4.9418604651160001</v>
      </c>
      <c r="M4151" s="13">
        <v>0.87209302325600002</v>
      </c>
    </row>
    <row r="4152" spans="3:13" x14ac:dyDescent="0.2">
      <c r="C4152" s="90"/>
      <c r="D4152" s="87"/>
      <c r="E4152" s="1" t="s">
        <v>19</v>
      </c>
      <c r="F4152" s="2"/>
      <c r="G4152" s="59">
        <v>1502</v>
      </c>
      <c r="H4152" s="71" t="str">
        <f t="shared" si="92"/>
        <v xml:space="preserve"> </v>
      </c>
      <c r="I4152" s="11">
        <v>6.4580559254330003</v>
      </c>
      <c r="J4152" s="3">
        <v>59.454061251664001</v>
      </c>
      <c r="K4152" s="3">
        <v>29.560585885485999</v>
      </c>
      <c r="L4152" s="3">
        <v>4.061251664447</v>
      </c>
      <c r="M4152" s="8">
        <v>0.466045272969</v>
      </c>
    </row>
    <row r="4153" spans="3:13" x14ac:dyDescent="0.2">
      <c r="C4153" s="90"/>
      <c r="D4153" s="87"/>
      <c r="E4153" s="1" t="s">
        <v>20</v>
      </c>
      <c r="F4153" s="2"/>
      <c r="G4153" s="59">
        <v>465</v>
      </c>
      <c r="H4153" s="71" t="str">
        <f t="shared" si="92"/>
        <v xml:space="preserve"> </v>
      </c>
      <c r="I4153" s="11">
        <v>4.3010752688169998</v>
      </c>
      <c r="J4153" s="3">
        <v>55.698924731182998</v>
      </c>
      <c r="K4153" s="3">
        <v>30.967741935484</v>
      </c>
      <c r="L4153" s="3">
        <v>8.1720430107530007</v>
      </c>
      <c r="M4153" s="8">
        <v>0.860215053763</v>
      </c>
    </row>
    <row r="4154" spans="3:13" x14ac:dyDescent="0.2">
      <c r="C4154" s="90"/>
      <c r="D4154" s="87"/>
      <c r="E4154" s="1" t="s">
        <v>21</v>
      </c>
      <c r="F4154" s="2"/>
      <c r="G4154" s="59">
        <v>107</v>
      </c>
      <c r="H4154" s="71" t="str">
        <f t="shared" si="92"/>
        <v xml:space="preserve"> </v>
      </c>
      <c r="I4154" s="11">
        <v>5.6074766355139998</v>
      </c>
      <c r="J4154" s="3">
        <v>35.514018691589001</v>
      </c>
      <c r="K4154" s="3">
        <v>28.971962616822001</v>
      </c>
      <c r="L4154" s="3">
        <v>28.971962616822001</v>
      </c>
      <c r="M4154" s="8">
        <v>0.93457943925200004</v>
      </c>
    </row>
    <row r="4155" spans="3:13" x14ac:dyDescent="0.2">
      <c r="C4155" s="90"/>
      <c r="D4155" s="87"/>
      <c r="E4155" s="1" t="s">
        <v>22</v>
      </c>
      <c r="F4155" s="2"/>
      <c r="G4155" s="59">
        <v>17</v>
      </c>
      <c r="H4155" s="71" t="str">
        <f t="shared" si="92"/>
        <v>*</v>
      </c>
      <c r="I4155" s="11">
        <v>5.8823529411760003</v>
      </c>
      <c r="J4155" s="3">
        <v>70.588235294117993</v>
      </c>
      <c r="K4155" s="3">
        <v>5.8823529411760003</v>
      </c>
      <c r="L4155" s="3">
        <v>11.764705882353001</v>
      </c>
      <c r="M4155" s="8">
        <v>5.8823529411760003</v>
      </c>
    </row>
    <row r="4156" spans="3:13" x14ac:dyDescent="0.2">
      <c r="C4156" s="91" t="s">
        <v>23</v>
      </c>
      <c r="D4156" s="86" t="s">
        <v>17</v>
      </c>
      <c r="E4156" s="6" t="s">
        <v>24</v>
      </c>
      <c r="F4156" s="5"/>
      <c r="G4156" s="58">
        <v>383</v>
      </c>
      <c r="H4156" s="70" t="str">
        <f t="shared" si="92"/>
        <v xml:space="preserve"> </v>
      </c>
      <c r="I4156" s="12">
        <v>11.488250652742</v>
      </c>
      <c r="J4156" s="4">
        <v>67.885117493473004</v>
      </c>
      <c r="K4156" s="4">
        <v>19.321148825064999</v>
      </c>
      <c r="L4156" s="4">
        <v>0.26109660574400001</v>
      </c>
      <c r="M4156" s="13">
        <v>1.0443864229769999</v>
      </c>
    </row>
    <row r="4157" spans="3:13" x14ac:dyDescent="0.2">
      <c r="C4157" s="90"/>
      <c r="D4157" s="87"/>
      <c r="E4157" s="1" t="s">
        <v>25</v>
      </c>
      <c r="F4157" s="2"/>
      <c r="G4157" s="59">
        <v>333</v>
      </c>
      <c r="H4157" s="71" t="str">
        <f t="shared" si="92"/>
        <v xml:space="preserve"> </v>
      </c>
      <c r="I4157" s="11">
        <v>9.3093093093090005</v>
      </c>
      <c r="J4157" s="3">
        <v>66.066066066066</v>
      </c>
      <c r="K4157" s="3">
        <v>23.423423423422999</v>
      </c>
      <c r="L4157" s="3">
        <v>0.90090090090099995</v>
      </c>
      <c r="M4157" s="8">
        <v>0.30030030029999999</v>
      </c>
    </row>
    <row r="4158" spans="3:13" ht="24" x14ac:dyDescent="0.2">
      <c r="C4158" s="90"/>
      <c r="D4158" s="87"/>
      <c r="E4158" s="1" t="s">
        <v>26</v>
      </c>
      <c r="F4158" s="2"/>
      <c r="G4158" s="59">
        <v>464</v>
      </c>
      <c r="H4158" s="71" t="str">
        <f t="shared" si="92"/>
        <v xml:space="preserve"> </v>
      </c>
      <c r="I4158" s="11">
        <v>10.991379310345</v>
      </c>
      <c r="J4158" s="3">
        <v>64.439655172414007</v>
      </c>
      <c r="K4158" s="3">
        <v>21.767241379310001</v>
      </c>
      <c r="L4158" s="3">
        <v>1.7241379310339999</v>
      </c>
      <c r="M4158" s="8">
        <v>1.0775862068969999</v>
      </c>
    </row>
    <row r="4159" spans="3:13" ht="24" x14ac:dyDescent="0.2">
      <c r="C4159" s="90"/>
      <c r="D4159" s="87"/>
      <c r="E4159" s="1" t="s">
        <v>27</v>
      </c>
      <c r="F4159" s="2"/>
      <c r="G4159" s="59">
        <v>163</v>
      </c>
      <c r="H4159" s="71" t="str">
        <f t="shared" si="92"/>
        <v xml:space="preserve"> </v>
      </c>
      <c r="I4159" s="11">
        <v>8.5889570552149994</v>
      </c>
      <c r="J4159" s="3">
        <v>58.895705521472003</v>
      </c>
      <c r="K4159" s="3">
        <v>27.607361963190002</v>
      </c>
      <c r="L4159" s="3">
        <v>4.2944785276069997</v>
      </c>
      <c r="M4159" s="8">
        <v>0.61349693251500004</v>
      </c>
    </row>
    <row r="4160" spans="3:13" x14ac:dyDescent="0.2">
      <c r="C4160" s="90"/>
      <c r="D4160" s="87"/>
      <c r="E4160" s="1" t="s">
        <v>28</v>
      </c>
      <c r="F4160" s="2"/>
      <c r="G4160" s="59">
        <v>161</v>
      </c>
      <c r="H4160" s="71" t="str">
        <f t="shared" si="92"/>
        <v xml:space="preserve"> </v>
      </c>
      <c r="I4160" s="11">
        <v>9.3167701863350008</v>
      </c>
      <c r="J4160" s="3">
        <v>64.596273291925002</v>
      </c>
      <c r="K4160" s="3">
        <v>22.981366459627001</v>
      </c>
      <c r="L4160" s="3">
        <v>2.4844720496889998</v>
      </c>
      <c r="M4160" s="8">
        <v>0.62111801242200004</v>
      </c>
    </row>
    <row r="4161" spans="3:13" x14ac:dyDescent="0.2">
      <c r="C4161" s="90"/>
      <c r="D4161" s="87"/>
      <c r="E4161" s="1" t="s">
        <v>29</v>
      </c>
      <c r="F4161" s="2"/>
      <c r="G4161" s="59">
        <v>1174</v>
      </c>
      <c r="H4161" s="71" t="str">
        <f t="shared" si="92"/>
        <v xml:space="preserve"> </v>
      </c>
      <c r="I4161" s="11">
        <v>7.8364565587730004</v>
      </c>
      <c r="J4161" s="3">
        <v>63.117546848381998</v>
      </c>
      <c r="K4161" s="3">
        <v>25.724020442930001</v>
      </c>
      <c r="L4161" s="3">
        <v>2.5553662691649999</v>
      </c>
      <c r="M4161" s="8">
        <v>0.76660988075000003</v>
      </c>
    </row>
    <row r="4162" spans="3:13" x14ac:dyDescent="0.2">
      <c r="C4162" s="90"/>
      <c r="D4162" s="87"/>
      <c r="E4162" s="1" t="s">
        <v>30</v>
      </c>
      <c r="F4162" s="2"/>
      <c r="G4162" s="59">
        <v>1349</v>
      </c>
      <c r="H4162" s="71" t="str">
        <f t="shared" si="92"/>
        <v xml:space="preserve"> </v>
      </c>
      <c r="I4162" s="11">
        <v>7.6352853965899996</v>
      </c>
      <c r="J4162" s="3">
        <v>62.638991845812001</v>
      </c>
      <c r="K4162" s="3">
        <v>26.167531504818001</v>
      </c>
      <c r="L4162" s="3">
        <v>2.8910303928840002</v>
      </c>
      <c r="M4162" s="8">
        <v>0.66716085989600005</v>
      </c>
    </row>
    <row r="4163" spans="3:13" x14ac:dyDescent="0.2">
      <c r="C4163" s="90"/>
      <c r="D4163" s="87"/>
      <c r="E4163" s="1" t="s">
        <v>31</v>
      </c>
      <c r="F4163" s="2"/>
      <c r="G4163" s="59">
        <v>2034</v>
      </c>
      <c r="H4163" s="71" t="str">
        <f t="shared" si="92"/>
        <v xml:space="preserve"> </v>
      </c>
      <c r="I4163" s="11">
        <v>6.9813176007870004</v>
      </c>
      <c r="J4163" s="3">
        <v>58.112094395280003</v>
      </c>
      <c r="K4163" s="3">
        <v>28.908554572271001</v>
      </c>
      <c r="L4163" s="3">
        <v>5.3588987217310002</v>
      </c>
      <c r="M4163" s="8">
        <v>0.63913470993099997</v>
      </c>
    </row>
    <row r="4164" spans="3:13" x14ac:dyDescent="0.2">
      <c r="C4164" s="90"/>
      <c r="D4164" s="87"/>
      <c r="E4164" s="1" t="s">
        <v>32</v>
      </c>
      <c r="F4164" s="2"/>
      <c r="G4164" s="59">
        <v>68</v>
      </c>
      <c r="H4164" s="71" t="str">
        <f t="shared" si="92"/>
        <v xml:space="preserve"> </v>
      </c>
      <c r="I4164" s="11">
        <v>2.9411764705880001</v>
      </c>
      <c r="J4164" s="3">
        <v>42.647058823529001</v>
      </c>
      <c r="K4164" s="3">
        <v>22.058823529411999</v>
      </c>
      <c r="L4164" s="3">
        <v>32.352941176470999</v>
      </c>
      <c r="M4164" s="14">
        <v>0</v>
      </c>
    </row>
    <row r="4165" spans="3:13" x14ac:dyDescent="0.2">
      <c r="C4165" s="90"/>
      <c r="D4165" s="87"/>
      <c r="E4165" s="1" t="s">
        <v>22</v>
      </c>
      <c r="F4165" s="2"/>
      <c r="G4165" s="59">
        <v>17</v>
      </c>
      <c r="H4165" s="71" t="str">
        <f t="shared" si="92"/>
        <v>*</v>
      </c>
      <c r="I4165" s="11">
        <v>5.8823529411760003</v>
      </c>
      <c r="J4165" s="3">
        <v>52.941176470587997</v>
      </c>
      <c r="K4165" s="3">
        <v>11.764705882353001</v>
      </c>
      <c r="L4165" s="3">
        <v>29.411764705882</v>
      </c>
      <c r="M4165" s="14">
        <v>0</v>
      </c>
    </row>
    <row r="4166" spans="3:13" x14ac:dyDescent="0.2">
      <c r="C4166" s="91" t="s">
        <v>33</v>
      </c>
      <c r="D4166" s="86" t="s">
        <v>17</v>
      </c>
      <c r="E4166" s="6" t="s">
        <v>34</v>
      </c>
      <c r="F4166" s="5"/>
      <c r="G4166" s="58">
        <v>120</v>
      </c>
      <c r="H4166" s="70" t="str">
        <f t="shared" si="92"/>
        <v xml:space="preserve"> </v>
      </c>
      <c r="I4166" s="12">
        <v>20.833333333333002</v>
      </c>
      <c r="J4166" s="4">
        <v>65.833333333333002</v>
      </c>
      <c r="K4166" s="4">
        <v>12.5</v>
      </c>
      <c r="L4166" s="4">
        <v>0.83333333333299997</v>
      </c>
      <c r="M4166" s="33">
        <v>0</v>
      </c>
    </row>
    <row r="4167" spans="3:13" x14ac:dyDescent="0.2">
      <c r="C4167" s="90"/>
      <c r="D4167" s="87"/>
      <c r="E4167" s="1" t="s">
        <v>35</v>
      </c>
      <c r="F4167" s="2"/>
      <c r="G4167" s="59">
        <v>932</v>
      </c>
      <c r="H4167" s="71" t="str">
        <f t="shared" si="92"/>
        <v xml:space="preserve"> </v>
      </c>
      <c r="I4167" s="11">
        <v>9.5493562231759999</v>
      </c>
      <c r="J4167" s="3">
        <v>63.948497854076997</v>
      </c>
      <c r="K4167" s="3">
        <v>24.248927038626999</v>
      </c>
      <c r="L4167" s="3">
        <v>1.394849785408</v>
      </c>
      <c r="M4167" s="8">
        <v>0.85836909871199996</v>
      </c>
    </row>
    <row r="4168" spans="3:13" x14ac:dyDescent="0.2">
      <c r="C4168" s="90"/>
      <c r="D4168" s="87"/>
      <c r="E4168" s="1" t="s">
        <v>36</v>
      </c>
      <c r="F4168" s="2"/>
      <c r="G4168" s="59">
        <v>854</v>
      </c>
      <c r="H4168" s="71" t="str">
        <f t="shared" si="92"/>
        <v xml:space="preserve"> </v>
      </c>
      <c r="I4168" s="11">
        <v>4.3325526932080001</v>
      </c>
      <c r="J4168" s="3">
        <v>62.529274004683998</v>
      </c>
      <c r="K4168" s="3">
        <v>28.220140515221999</v>
      </c>
      <c r="L4168" s="3">
        <v>4.3325526932080001</v>
      </c>
      <c r="M4168" s="8">
        <v>0.58548009367700005</v>
      </c>
    </row>
    <row r="4169" spans="3:13" ht="24" x14ac:dyDescent="0.2">
      <c r="C4169" s="90"/>
      <c r="D4169" s="87"/>
      <c r="E4169" s="1" t="s">
        <v>37</v>
      </c>
      <c r="F4169" s="2"/>
      <c r="G4169" s="59">
        <v>356</v>
      </c>
      <c r="H4169" s="71" t="str">
        <f t="shared" si="92"/>
        <v xml:space="preserve"> </v>
      </c>
      <c r="I4169" s="11">
        <v>1.9662921348310001</v>
      </c>
      <c r="J4169" s="3">
        <v>42.696629213483</v>
      </c>
      <c r="K4169" s="3">
        <v>42.134831460674</v>
      </c>
      <c r="L4169" s="3">
        <v>12.921348314607</v>
      </c>
      <c r="M4169" s="8">
        <v>0.28089887640400002</v>
      </c>
    </row>
    <row r="4170" spans="3:13" x14ac:dyDescent="0.2">
      <c r="C4170" s="90"/>
      <c r="D4170" s="87"/>
      <c r="E4170" s="1" t="s">
        <v>38</v>
      </c>
      <c r="F4170" s="2"/>
      <c r="G4170" s="59">
        <v>157</v>
      </c>
      <c r="H4170" s="71" t="str">
        <f t="shared" si="92"/>
        <v xml:space="preserve"> </v>
      </c>
      <c r="I4170" s="11">
        <v>4.4585987261150004</v>
      </c>
      <c r="J4170" s="3">
        <v>27.388535031846999</v>
      </c>
      <c r="K4170" s="3">
        <v>36.305732484076003</v>
      </c>
      <c r="L4170" s="3">
        <v>31.847133757961998</v>
      </c>
      <c r="M4170" s="14">
        <v>0</v>
      </c>
    </row>
    <row r="4171" spans="3:13" x14ac:dyDescent="0.2">
      <c r="C4171" s="90"/>
      <c r="D4171" s="87"/>
      <c r="E4171" s="1" t="s">
        <v>22</v>
      </c>
      <c r="F4171" s="2"/>
      <c r="G4171" s="59">
        <v>16</v>
      </c>
      <c r="H4171" s="71" t="str">
        <f t="shared" si="92"/>
        <v>*</v>
      </c>
      <c r="I4171" s="26">
        <v>0</v>
      </c>
      <c r="J4171" s="3">
        <v>62.5</v>
      </c>
      <c r="K4171" s="3">
        <v>12.5</v>
      </c>
      <c r="L4171" s="3">
        <v>12.5</v>
      </c>
      <c r="M4171" s="8">
        <v>12.5</v>
      </c>
    </row>
    <row r="4172" spans="3:13" x14ac:dyDescent="0.2">
      <c r="C4172" s="91" t="s">
        <v>39</v>
      </c>
      <c r="D4172" s="86" t="s">
        <v>17</v>
      </c>
      <c r="E4172" s="6" t="s">
        <v>40</v>
      </c>
      <c r="F4172" s="5"/>
      <c r="G4172" s="58">
        <v>350</v>
      </c>
      <c r="H4172" s="70" t="str">
        <f t="shared" si="92"/>
        <v xml:space="preserve"> </v>
      </c>
      <c r="I4172" s="12">
        <v>12.285714285714</v>
      </c>
      <c r="J4172" s="4">
        <v>66.857142857143003</v>
      </c>
      <c r="K4172" s="4">
        <v>18.285714285714</v>
      </c>
      <c r="L4172" s="4">
        <v>2</v>
      </c>
      <c r="M4172" s="13">
        <v>0.57142857142900005</v>
      </c>
    </row>
    <row r="4173" spans="3:13" ht="24" x14ac:dyDescent="0.2">
      <c r="C4173" s="90"/>
      <c r="D4173" s="87"/>
      <c r="E4173" s="1" t="s">
        <v>41</v>
      </c>
      <c r="F4173" s="2"/>
      <c r="G4173" s="59">
        <v>1147</v>
      </c>
      <c r="H4173" s="71" t="str">
        <f t="shared" si="92"/>
        <v xml:space="preserve"> </v>
      </c>
      <c r="I4173" s="11">
        <v>6.0156931124669999</v>
      </c>
      <c r="J4173" s="3">
        <v>61.639058413252002</v>
      </c>
      <c r="K4173" s="3">
        <v>28.160418482998999</v>
      </c>
      <c r="L4173" s="3">
        <v>3.4873583260680001</v>
      </c>
      <c r="M4173" s="8">
        <v>0.69747166521399995</v>
      </c>
    </row>
    <row r="4174" spans="3:13" x14ac:dyDescent="0.2">
      <c r="C4174" s="90"/>
      <c r="D4174" s="87"/>
      <c r="E4174" s="1" t="s">
        <v>42</v>
      </c>
      <c r="F4174" s="2"/>
      <c r="G4174" s="59">
        <v>816</v>
      </c>
      <c r="H4174" s="71" t="str">
        <f t="shared" si="92"/>
        <v xml:space="preserve"> </v>
      </c>
      <c r="I4174" s="11">
        <v>5.5147058823529997</v>
      </c>
      <c r="J4174" s="3">
        <v>49.142156862744997</v>
      </c>
      <c r="K4174" s="3">
        <v>33.455882352941003</v>
      </c>
      <c r="L4174" s="3">
        <v>11.519607843137001</v>
      </c>
      <c r="M4174" s="8">
        <v>0.36764705882400001</v>
      </c>
    </row>
    <row r="4175" spans="3:13" x14ac:dyDescent="0.2">
      <c r="C4175" s="90"/>
      <c r="D4175" s="87"/>
      <c r="E4175" s="1" t="s">
        <v>43</v>
      </c>
      <c r="F4175" s="2"/>
      <c r="G4175" s="59">
        <v>78</v>
      </c>
      <c r="H4175" s="71" t="str">
        <f t="shared" si="92"/>
        <v xml:space="preserve"> </v>
      </c>
      <c r="I4175" s="11">
        <v>6.4102564102560002</v>
      </c>
      <c r="J4175" s="3">
        <v>58.974358974358999</v>
      </c>
      <c r="K4175" s="3">
        <v>25.641025641026001</v>
      </c>
      <c r="L4175" s="3">
        <v>7.6923076923079998</v>
      </c>
      <c r="M4175" s="8">
        <v>1.2820512820509999</v>
      </c>
    </row>
    <row r="4176" spans="3:13" x14ac:dyDescent="0.2">
      <c r="C4176" s="90"/>
      <c r="D4176" s="87"/>
      <c r="E4176" s="1" t="s">
        <v>22</v>
      </c>
      <c r="F4176" s="2"/>
      <c r="G4176" s="59">
        <v>44</v>
      </c>
      <c r="H4176" s="71" t="str">
        <f t="shared" si="92"/>
        <v>*</v>
      </c>
      <c r="I4176" s="11">
        <v>6.8181818181820004</v>
      </c>
      <c r="J4176" s="3">
        <v>59.090909090909001</v>
      </c>
      <c r="K4176" s="3">
        <v>25</v>
      </c>
      <c r="L4176" s="3">
        <v>4.5454545454549997</v>
      </c>
      <c r="M4176" s="8">
        <v>4.5454545454549997</v>
      </c>
    </row>
    <row r="4177" spans="3:13" x14ac:dyDescent="0.2">
      <c r="C4177" s="91" t="s">
        <v>44</v>
      </c>
      <c r="D4177" s="86" t="s">
        <v>17</v>
      </c>
      <c r="E4177" s="6" t="s">
        <v>45</v>
      </c>
      <c r="F4177" s="5"/>
      <c r="G4177" s="58">
        <v>1358</v>
      </c>
      <c r="H4177" s="70" t="str">
        <f t="shared" si="92"/>
        <v xml:space="preserve"> </v>
      </c>
      <c r="I4177" s="12">
        <v>9.1310751104569992</v>
      </c>
      <c r="J4177" s="4">
        <v>61.561119293078001</v>
      </c>
      <c r="K4177" s="4">
        <v>24.521354933725998</v>
      </c>
      <c r="L4177" s="4">
        <v>4.19734904271</v>
      </c>
      <c r="M4177" s="13">
        <v>0.58910162002900002</v>
      </c>
    </row>
    <row r="4178" spans="3:13" x14ac:dyDescent="0.2">
      <c r="C4178" s="90"/>
      <c r="D4178" s="87"/>
      <c r="E4178" s="1" t="s">
        <v>46</v>
      </c>
      <c r="F4178" s="2"/>
      <c r="G4178" s="59">
        <v>735</v>
      </c>
      <c r="H4178" s="71" t="str">
        <f t="shared" si="92"/>
        <v xml:space="preserve"> </v>
      </c>
      <c r="I4178" s="11">
        <v>4.2176870748299997</v>
      </c>
      <c r="J4178" s="3">
        <v>59.591836734693999</v>
      </c>
      <c r="K4178" s="3">
        <v>31.836734693878</v>
      </c>
      <c r="L4178" s="3">
        <v>3.4013605442179999</v>
      </c>
      <c r="M4178" s="8">
        <v>0.95238095238099996</v>
      </c>
    </row>
    <row r="4179" spans="3:13" x14ac:dyDescent="0.2">
      <c r="C4179" s="90"/>
      <c r="D4179" s="87"/>
      <c r="E4179" s="1" t="s">
        <v>47</v>
      </c>
      <c r="F4179" s="2"/>
      <c r="G4179" s="59">
        <v>177</v>
      </c>
      <c r="H4179" s="71" t="str">
        <f t="shared" si="92"/>
        <v xml:space="preserve"> </v>
      </c>
      <c r="I4179" s="11">
        <v>1.6949152542370001</v>
      </c>
      <c r="J4179" s="3">
        <v>46.327683615818998</v>
      </c>
      <c r="K4179" s="3">
        <v>41.242937853107001</v>
      </c>
      <c r="L4179" s="3">
        <v>10.169491525424</v>
      </c>
      <c r="M4179" s="8">
        <v>0.56497175141199996</v>
      </c>
    </row>
    <row r="4180" spans="3:13" x14ac:dyDescent="0.2">
      <c r="C4180" s="90"/>
      <c r="D4180" s="87"/>
      <c r="E4180" s="1" t="s">
        <v>48</v>
      </c>
      <c r="F4180" s="2"/>
      <c r="G4180" s="59">
        <v>128</v>
      </c>
      <c r="H4180" s="71" t="str">
        <f t="shared" si="92"/>
        <v xml:space="preserve"> </v>
      </c>
      <c r="I4180" s="11">
        <v>3.90625</v>
      </c>
      <c r="J4180" s="3">
        <v>28.90625</v>
      </c>
      <c r="K4180" s="3">
        <v>32.03125</v>
      </c>
      <c r="L4180" s="3">
        <v>35.15625</v>
      </c>
      <c r="M4180" s="14">
        <v>0</v>
      </c>
    </row>
    <row r="4181" spans="3:13" x14ac:dyDescent="0.2">
      <c r="C4181" s="90"/>
      <c r="D4181" s="87"/>
      <c r="E4181" s="1" t="s">
        <v>22</v>
      </c>
      <c r="F4181" s="2"/>
      <c r="G4181" s="59">
        <v>37</v>
      </c>
      <c r="H4181" s="71" t="str">
        <f t="shared" si="92"/>
        <v>*</v>
      </c>
      <c r="I4181" s="11">
        <v>5.4054054054050003</v>
      </c>
      <c r="J4181" s="3">
        <v>56.756756756756999</v>
      </c>
      <c r="K4181" s="3">
        <v>27.027027027027</v>
      </c>
      <c r="L4181" s="3">
        <v>10.810810810811001</v>
      </c>
      <c r="M4181" s="14">
        <v>0</v>
      </c>
    </row>
    <row r="4182" spans="3:13" ht="24" x14ac:dyDescent="0.2">
      <c r="C4182" s="91" t="s">
        <v>49</v>
      </c>
      <c r="D4182" s="86" t="s">
        <v>17</v>
      </c>
      <c r="E4182" s="6" t="s">
        <v>50</v>
      </c>
      <c r="F4182" s="5"/>
      <c r="G4182" s="58">
        <v>141</v>
      </c>
      <c r="H4182" s="70" t="str">
        <f t="shared" si="92"/>
        <v xml:space="preserve"> </v>
      </c>
      <c r="I4182" s="12">
        <v>7.0921985815599999</v>
      </c>
      <c r="J4182" s="4">
        <v>68.794326241134996</v>
      </c>
      <c r="K4182" s="4">
        <v>21.985815602837</v>
      </c>
      <c r="L4182" s="4">
        <v>2.1276595744679998</v>
      </c>
      <c r="M4182" s="33">
        <v>0</v>
      </c>
    </row>
    <row r="4183" spans="3:13" ht="36" x14ac:dyDescent="0.2">
      <c r="C4183" s="90"/>
      <c r="D4183" s="87"/>
      <c r="E4183" s="1" t="s">
        <v>51</v>
      </c>
      <c r="F4183" s="2"/>
      <c r="G4183" s="59">
        <v>349</v>
      </c>
      <c r="H4183" s="71" t="str">
        <f t="shared" si="92"/>
        <v xml:space="preserve"> </v>
      </c>
      <c r="I4183" s="11">
        <v>5.1575931232089998</v>
      </c>
      <c r="J4183" s="3">
        <v>65.616045845271998</v>
      </c>
      <c r="K4183" s="3">
        <v>24.355300859599001</v>
      </c>
      <c r="L4183" s="3">
        <v>4.87106017192</v>
      </c>
      <c r="M4183" s="14">
        <v>0</v>
      </c>
    </row>
    <row r="4184" spans="3:13" ht="48" x14ac:dyDescent="0.2">
      <c r="C4184" s="90"/>
      <c r="D4184" s="87"/>
      <c r="E4184" s="1" t="s">
        <v>52</v>
      </c>
      <c r="F4184" s="2"/>
      <c r="G4184" s="59">
        <v>1860</v>
      </c>
      <c r="H4184" s="71" t="str">
        <f t="shared" si="92"/>
        <v xml:space="preserve"> </v>
      </c>
      <c r="I4184" s="11">
        <v>7.7419354838709999</v>
      </c>
      <c r="J4184" s="3">
        <v>62.311827956988999</v>
      </c>
      <c r="K4184" s="3">
        <v>26.075268817204002</v>
      </c>
      <c r="L4184" s="3">
        <v>3.4946236559139998</v>
      </c>
      <c r="M4184" s="8">
        <v>0.37634408602199998</v>
      </c>
    </row>
    <row r="4185" spans="3:13" ht="24" x14ac:dyDescent="0.2">
      <c r="C4185" s="90"/>
      <c r="D4185" s="87"/>
      <c r="E4185" s="1" t="s">
        <v>53</v>
      </c>
      <c r="F4185" s="2"/>
      <c r="G4185" s="59">
        <v>719</v>
      </c>
      <c r="H4185" s="71" t="str">
        <f t="shared" si="92"/>
        <v xml:space="preserve"> </v>
      </c>
      <c r="I4185" s="11">
        <v>7.0931849791379999</v>
      </c>
      <c r="J4185" s="3">
        <v>62.030598052850998</v>
      </c>
      <c r="K4185" s="3">
        <v>26.842837273992</v>
      </c>
      <c r="L4185" s="3">
        <v>3.8942976356050001</v>
      </c>
      <c r="M4185" s="8">
        <v>0.13908205841400001</v>
      </c>
    </row>
    <row r="4186" spans="3:13" ht="48" x14ac:dyDescent="0.2">
      <c r="C4186" s="90"/>
      <c r="D4186" s="87"/>
      <c r="E4186" s="1" t="s">
        <v>54</v>
      </c>
      <c r="F4186" s="2"/>
      <c r="G4186" s="59">
        <v>404</v>
      </c>
      <c r="H4186" s="71" t="str">
        <f t="shared" si="92"/>
        <v xml:space="preserve"> </v>
      </c>
      <c r="I4186" s="11">
        <v>8.6633663366340006</v>
      </c>
      <c r="J4186" s="3">
        <v>65.841584158415998</v>
      </c>
      <c r="K4186" s="3">
        <v>22.277227722772</v>
      </c>
      <c r="L4186" s="3">
        <v>3.217821782178</v>
      </c>
      <c r="M4186" s="14">
        <v>0</v>
      </c>
    </row>
    <row r="4187" spans="3:13" ht="36" x14ac:dyDescent="0.2">
      <c r="C4187" s="90"/>
      <c r="D4187" s="87"/>
      <c r="E4187" s="1" t="s">
        <v>55</v>
      </c>
      <c r="F4187" s="2"/>
      <c r="G4187" s="59">
        <v>41</v>
      </c>
      <c r="H4187" s="71" t="str">
        <f t="shared" si="92"/>
        <v>*</v>
      </c>
      <c r="I4187" s="11">
        <v>12.195121951220001</v>
      </c>
      <c r="J4187" s="3">
        <v>51.219512195122</v>
      </c>
      <c r="K4187" s="3">
        <v>26.829268292683</v>
      </c>
      <c r="L4187" s="3">
        <v>9.7560975609760003</v>
      </c>
      <c r="M4187" s="14">
        <v>0</v>
      </c>
    </row>
    <row r="4188" spans="3:13" ht="36" x14ac:dyDescent="0.2">
      <c r="C4188" s="90"/>
      <c r="D4188" s="87"/>
      <c r="E4188" s="1" t="s">
        <v>56</v>
      </c>
      <c r="F4188" s="2"/>
      <c r="G4188" s="59">
        <v>168</v>
      </c>
      <c r="H4188" s="71" t="str">
        <f t="shared" si="92"/>
        <v xml:space="preserve"> </v>
      </c>
      <c r="I4188" s="11">
        <v>6.5476190476190004</v>
      </c>
      <c r="J4188" s="3">
        <v>55.357142857143003</v>
      </c>
      <c r="K4188" s="3">
        <v>33.333333333333002</v>
      </c>
      <c r="L4188" s="3">
        <v>4.7619047619049999</v>
      </c>
      <c r="M4188" s="14">
        <v>0</v>
      </c>
    </row>
    <row r="4189" spans="3:13" ht="36" x14ac:dyDescent="0.2">
      <c r="C4189" s="90"/>
      <c r="D4189" s="87"/>
      <c r="E4189" s="1" t="s">
        <v>57</v>
      </c>
      <c r="F4189" s="2"/>
      <c r="G4189" s="59">
        <v>146</v>
      </c>
      <c r="H4189" s="71" t="str">
        <f t="shared" si="92"/>
        <v xml:space="preserve"> </v>
      </c>
      <c r="I4189" s="11">
        <v>8.9041095890409991</v>
      </c>
      <c r="J4189" s="3">
        <v>61.643835616437997</v>
      </c>
      <c r="K4189" s="3">
        <v>23.972602739726</v>
      </c>
      <c r="L4189" s="3">
        <v>5.4794520547949999</v>
      </c>
      <c r="M4189" s="14">
        <v>0</v>
      </c>
    </row>
    <row r="4190" spans="3:13" x14ac:dyDescent="0.2">
      <c r="C4190" s="90"/>
      <c r="D4190" s="87"/>
      <c r="E4190" s="1" t="s">
        <v>58</v>
      </c>
      <c r="F4190" s="2"/>
      <c r="G4190" s="59">
        <v>364</v>
      </c>
      <c r="H4190" s="71" t="str">
        <f t="shared" si="92"/>
        <v xml:space="preserve"> </v>
      </c>
      <c r="I4190" s="11">
        <v>2.7472527472529999</v>
      </c>
      <c r="J4190" s="3">
        <v>42.032967032967001</v>
      </c>
      <c r="K4190" s="3">
        <v>37.087912087912002</v>
      </c>
      <c r="L4190" s="3">
        <v>16.483516483515999</v>
      </c>
      <c r="M4190" s="8">
        <v>1.648351648352</v>
      </c>
    </row>
    <row r="4191" spans="3:13" x14ac:dyDescent="0.2">
      <c r="C4191" s="90"/>
      <c r="D4191" s="87"/>
      <c r="E4191" s="1" t="s">
        <v>22</v>
      </c>
      <c r="F4191" s="2"/>
      <c r="G4191" s="59">
        <v>134</v>
      </c>
      <c r="H4191" s="71" t="str">
        <f t="shared" si="92"/>
        <v xml:space="preserve"> </v>
      </c>
      <c r="I4191" s="11">
        <v>5.9701492537309999</v>
      </c>
      <c r="J4191" s="3">
        <v>51.492537313432997</v>
      </c>
      <c r="K4191" s="3">
        <v>27.611940298507001</v>
      </c>
      <c r="L4191" s="3">
        <v>12.686567164178999</v>
      </c>
      <c r="M4191" s="8">
        <v>2.238805970149</v>
      </c>
    </row>
    <row r="4192" spans="3:13" ht="24" x14ac:dyDescent="0.2">
      <c r="C4192" s="90"/>
      <c r="D4192" s="87"/>
      <c r="E4192" s="1" t="s">
        <v>59</v>
      </c>
      <c r="F4192" s="2"/>
      <c r="G4192" s="59">
        <v>1920</v>
      </c>
      <c r="H4192" s="71" t="str">
        <f t="shared" si="92"/>
        <v xml:space="preserve"> </v>
      </c>
      <c r="I4192" s="11">
        <v>7.65625</v>
      </c>
      <c r="J4192" s="3">
        <v>61.770833333333002</v>
      </c>
      <c r="K4192" s="3">
        <v>26.458333333333002</v>
      </c>
      <c r="L4192" s="3">
        <v>3.75</v>
      </c>
      <c r="M4192" s="8">
        <v>0.36458333333300003</v>
      </c>
    </row>
    <row r="4193" spans="3:13" ht="24" x14ac:dyDescent="0.2">
      <c r="C4193" s="90"/>
      <c r="D4193" s="87"/>
      <c r="E4193" s="1" t="s">
        <v>60</v>
      </c>
      <c r="F4193" s="2"/>
      <c r="G4193" s="59">
        <v>479</v>
      </c>
      <c r="H4193" s="71" t="str">
        <f t="shared" si="92"/>
        <v xml:space="preserve"> </v>
      </c>
      <c r="I4193" s="11">
        <v>8.7682672233820007</v>
      </c>
      <c r="J4193" s="3">
        <v>63.256784968684997</v>
      </c>
      <c r="K4193" s="3">
        <v>24.634655532359002</v>
      </c>
      <c r="L4193" s="3">
        <v>3.3402922755739999</v>
      </c>
      <c r="M4193" s="14">
        <v>0</v>
      </c>
    </row>
    <row r="4194" spans="3:13" ht="24" x14ac:dyDescent="0.2">
      <c r="C4194" s="91" t="s">
        <v>61</v>
      </c>
      <c r="D4194" s="86" t="s">
        <v>17</v>
      </c>
      <c r="E4194" s="6" t="s">
        <v>62</v>
      </c>
      <c r="F4194" s="5"/>
      <c r="G4194" s="58">
        <v>354</v>
      </c>
      <c r="H4194" s="70" t="str">
        <f t="shared" si="92"/>
        <v xml:space="preserve"> </v>
      </c>
      <c r="I4194" s="12">
        <v>13.559322033898001</v>
      </c>
      <c r="J4194" s="4">
        <v>67.514124293785002</v>
      </c>
      <c r="K4194" s="4">
        <v>15.819209039547999</v>
      </c>
      <c r="L4194" s="4">
        <v>3.1073446327680001</v>
      </c>
      <c r="M4194" s="33">
        <v>0</v>
      </c>
    </row>
    <row r="4195" spans="3:13" ht="24" x14ac:dyDescent="0.2">
      <c r="C4195" s="90"/>
      <c r="D4195" s="87"/>
      <c r="E4195" s="1" t="s">
        <v>63</v>
      </c>
      <c r="F4195" s="2"/>
      <c r="G4195" s="59">
        <v>645</v>
      </c>
      <c r="H4195" s="71" t="str">
        <f t="shared" si="92"/>
        <v xml:space="preserve"> </v>
      </c>
      <c r="I4195" s="11">
        <v>8.3720930232559994</v>
      </c>
      <c r="J4195" s="3">
        <v>68.372093023255999</v>
      </c>
      <c r="K4195" s="3">
        <v>20.310077519379998</v>
      </c>
      <c r="L4195" s="3">
        <v>2.3255813953489999</v>
      </c>
      <c r="M4195" s="8">
        <v>0.62015503876</v>
      </c>
    </row>
    <row r="4196" spans="3:13" ht="36" x14ac:dyDescent="0.2">
      <c r="C4196" s="90"/>
      <c r="D4196" s="87"/>
      <c r="E4196" s="1" t="s">
        <v>64</v>
      </c>
      <c r="F4196" s="2"/>
      <c r="G4196" s="59">
        <v>166</v>
      </c>
      <c r="H4196" s="71" t="str">
        <f t="shared" si="92"/>
        <v xml:space="preserve"> </v>
      </c>
      <c r="I4196" s="11">
        <v>5.4216867469879997</v>
      </c>
      <c r="J4196" s="3">
        <v>59.638554216867</v>
      </c>
      <c r="K4196" s="3">
        <v>30.120481927711001</v>
      </c>
      <c r="L4196" s="3">
        <v>4.819277108434</v>
      </c>
      <c r="M4196" s="14">
        <v>0</v>
      </c>
    </row>
    <row r="4197" spans="3:13" ht="36" x14ac:dyDescent="0.2">
      <c r="C4197" s="90"/>
      <c r="D4197" s="87"/>
      <c r="E4197" s="1" t="s">
        <v>65</v>
      </c>
      <c r="F4197" s="2"/>
      <c r="G4197" s="59">
        <v>110</v>
      </c>
      <c r="H4197" s="71" t="str">
        <f t="shared" si="92"/>
        <v xml:space="preserve"> </v>
      </c>
      <c r="I4197" s="11">
        <v>8.1818181818180005</v>
      </c>
      <c r="J4197" s="3">
        <v>58.181818181818002</v>
      </c>
      <c r="K4197" s="3">
        <v>31.818181818182001</v>
      </c>
      <c r="L4197" s="3">
        <v>1.818181818182</v>
      </c>
      <c r="M4197" s="14">
        <v>0</v>
      </c>
    </row>
    <row r="4198" spans="3:13" ht="36" x14ac:dyDescent="0.2">
      <c r="C4198" s="90"/>
      <c r="D4198" s="87"/>
      <c r="E4198" s="1" t="s">
        <v>66</v>
      </c>
      <c r="F4198" s="2"/>
      <c r="G4198" s="59">
        <v>239</v>
      </c>
      <c r="H4198" s="71" t="str">
        <f t="shared" si="92"/>
        <v xml:space="preserve"> </v>
      </c>
      <c r="I4198" s="11">
        <v>5.439330543933</v>
      </c>
      <c r="J4198" s="3">
        <v>53.974895397490002</v>
      </c>
      <c r="K4198" s="3">
        <v>34.728033472802998</v>
      </c>
      <c r="L4198" s="3">
        <v>4.6025104602509996</v>
      </c>
      <c r="M4198" s="8">
        <v>1.2552301255230001</v>
      </c>
    </row>
    <row r="4199" spans="3:13" ht="24" x14ac:dyDescent="0.2">
      <c r="C4199" s="90"/>
      <c r="D4199" s="87"/>
      <c r="E4199" s="1" t="s">
        <v>67</v>
      </c>
      <c r="F4199" s="2"/>
      <c r="G4199" s="59">
        <v>143</v>
      </c>
      <c r="H4199" s="71" t="str">
        <f t="shared" si="92"/>
        <v xml:space="preserve"> </v>
      </c>
      <c r="I4199" s="11">
        <v>6.2937062937060002</v>
      </c>
      <c r="J4199" s="3">
        <v>53.846153846154003</v>
      </c>
      <c r="K4199" s="3">
        <v>34.265734265733997</v>
      </c>
      <c r="L4199" s="3">
        <v>4.1958041958040004</v>
      </c>
      <c r="M4199" s="8">
        <v>1.398601398601</v>
      </c>
    </row>
    <row r="4200" spans="3:13" ht="24" x14ac:dyDescent="0.2">
      <c r="C4200" s="90"/>
      <c r="D4200" s="87"/>
      <c r="E4200" s="1" t="s">
        <v>68</v>
      </c>
      <c r="F4200" s="2"/>
      <c r="G4200" s="59">
        <v>56</v>
      </c>
      <c r="H4200" s="71" t="str">
        <f t="shared" si="92"/>
        <v xml:space="preserve"> </v>
      </c>
      <c r="I4200" s="11">
        <v>3.5714285714290002</v>
      </c>
      <c r="J4200" s="3">
        <v>71.428571428571004</v>
      </c>
      <c r="K4200" s="3">
        <v>21.428571428571001</v>
      </c>
      <c r="L4200" s="3">
        <v>3.5714285714290002</v>
      </c>
      <c r="M4200" s="14">
        <v>0</v>
      </c>
    </row>
    <row r="4201" spans="3:13" ht="24" x14ac:dyDescent="0.2">
      <c r="C4201" s="90"/>
      <c r="D4201" s="87"/>
      <c r="E4201" s="1" t="s">
        <v>69</v>
      </c>
      <c r="F4201" s="2"/>
      <c r="G4201" s="59">
        <v>51</v>
      </c>
      <c r="H4201" s="71" t="str">
        <f t="shared" si="92"/>
        <v xml:space="preserve"> </v>
      </c>
      <c r="I4201" s="11">
        <v>9.8039215686270005</v>
      </c>
      <c r="J4201" s="3">
        <v>64.705882352941003</v>
      </c>
      <c r="K4201" s="3">
        <v>21.568627450979999</v>
      </c>
      <c r="L4201" s="3">
        <v>3.9215686274510002</v>
      </c>
      <c r="M4201" s="14">
        <v>0</v>
      </c>
    </row>
    <row r="4202" spans="3:13" ht="24" x14ac:dyDescent="0.2">
      <c r="C4202" s="90"/>
      <c r="D4202" s="87"/>
      <c r="E4202" s="1" t="s">
        <v>70</v>
      </c>
      <c r="F4202" s="2"/>
      <c r="G4202" s="59">
        <v>312</v>
      </c>
      <c r="H4202" s="71" t="str">
        <f t="shared" si="92"/>
        <v xml:space="preserve"> </v>
      </c>
      <c r="I4202" s="11">
        <v>6.4102564102560002</v>
      </c>
      <c r="J4202" s="3">
        <v>60.25641025641</v>
      </c>
      <c r="K4202" s="3">
        <v>29.487179487178999</v>
      </c>
      <c r="L4202" s="3">
        <v>3.2051282051280001</v>
      </c>
      <c r="M4202" s="8">
        <v>0.64102564102600001</v>
      </c>
    </row>
    <row r="4203" spans="3:13" x14ac:dyDescent="0.2">
      <c r="C4203" s="90"/>
      <c r="D4203" s="87"/>
      <c r="E4203" s="1" t="s">
        <v>32</v>
      </c>
      <c r="F4203" s="2"/>
      <c r="G4203" s="59">
        <v>51</v>
      </c>
      <c r="H4203" s="71" t="str">
        <f t="shared" si="92"/>
        <v xml:space="preserve"> </v>
      </c>
      <c r="I4203" s="11">
        <v>7.8431372549020004</v>
      </c>
      <c r="J4203" s="3">
        <v>54.901960784313999</v>
      </c>
      <c r="K4203" s="3">
        <v>29.411764705882</v>
      </c>
      <c r="L4203" s="3">
        <v>7.8431372549020004</v>
      </c>
      <c r="M4203" s="14">
        <v>0</v>
      </c>
    </row>
    <row r="4204" spans="3:13" ht="24" x14ac:dyDescent="0.2">
      <c r="C4204" s="90"/>
      <c r="D4204" s="87"/>
      <c r="E4204" s="1" t="s">
        <v>71</v>
      </c>
      <c r="F4204" s="2"/>
      <c r="G4204" s="59">
        <v>1237</v>
      </c>
      <c r="H4204" s="71" t="str">
        <f t="shared" si="92"/>
        <v xml:space="preserve"> </v>
      </c>
      <c r="I4204" s="11">
        <v>7.8415521422800003</v>
      </c>
      <c r="J4204" s="3">
        <v>63.217461600646999</v>
      </c>
      <c r="K4204" s="3">
        <v>24.898949070331</v>
      </c>
      <c r="L4204" s="3">
        <v>3.637833468068</v>
      </c>
      <c r="M4204" s="8">
        <v>0.40420371867400001</v>
      </c>
    </row>
    <row r="4205" spans="3:13" ht="24" x14ac:dyDescent="0.2">
      <c r="C4205" s="90"/>
      <c r="D4205" s="87"/>
      <c r="E4205" s="1" t="s">
        <v>72</v>
      </c>
      <c r="F4205" s="2"/>
      <c r="G4205" s="59">
        <v>1015</v>
      </c>
      <c r="H4205" s="71" t="str">
        <f t="shared" si="92"/>
        <v xml:space="preserve"> </v>
      </c>
      <c r="I4205" s="11">
        <v>6.0098522167489996</v>
      </c>
      <c r="J4205" s="3">
        <v>52.019704433497999</v>
      </c>
      <c r="K4205" s="3">
        <v>32.413793103448</v>
      </c>
      <c r="L4205" s="3">
        <v>8.8669950738919994</v>
      </c>
      <c r="M4205" s="8">
        <v>0.68965517241399998</v>
      </c>
    </row>
    <row r="4206" spans="3:13" x14ac:dyDescent="0.2">
      <c r="C4206" s="90"/>
      <c r="D4206" s="87"/>
      <c r="E4206" s="1" t="s">
        <v>22</v>
      </c>
      <c r="F4206" s="2"/>
      <c r="G4206" s="59">
        <v>183</v>
      </c>
      <c r="H4206" s="71" t="str">
        <f t="shared" si="92"/>
        <v xml:space="preserve"> </v>
      </c>
      <c r="I4206" s="11">
        <v>3.8251366120219998</v>
      </c>
      <c r="J4206" s="3">
        <v>56.830601092896003</v>
      </c>
      <c r="K4206" s="3">
        <v>29.508196721310998</v>
      </c>
      <c r="L4206" s="3">
        <v>7.6502732240439997</v>
      </c>
      <c r="M4206" s="8">
        <v>2.185792349727</v>
      </c>
    </row>
    <row r="4207" spans="3:13" x14ac:dyDescent="0.2">
      <c r="C4207" s="91" t="s">
        <v>73</v>
      </c>
      <c r="D4207" s="86" t="s">
        <v>17</v>
      </c>
      <c r="E4207" s="6" t="s">
        <v>74</v>
      </c>
      <c r="F4207" s="5"/>
      <c r="G4207" s="58">
        <v>247</v>
      </c>
      <c r="H4207" s="70" t="str">
        <f t="shared" si="92"/>
        <v xml:space="preserve"> </v>
      </c>
      <c r="I4207" s="12">
        <v>5.2631578947369997</v>
      </c>
      <c r="J4207" s="4">
        <v>59.919028340080999</v>
      </c>
      <c r="K4207" s="4">
        <v>30.364372469635999</v>
      </c>
      <c r="L4207" s="4">
        <v>2.834008097166</v>
      </c>
      <c r="M4207" s="13">
        <v>1.619433198381</v>
      </c>
    </row>
    <row r="4208" spans="3:13" x14ac:dyDescent="0.2">
      <c r="C4208" s="90"/>
      <c r="D4208" s="87"/>
      <c r="E4208" s="1" t="s">
        <v>75</v>
      </c>
      <c r="F4208" s="2"/>
      <c r="G4208" s="59">
        <v>531</v>
      </c>
      <c r="H4208" s="71" t="str">
        <f t="shared" si="92"/>
        <v xml:space="preserve"> </v>
      </c>
      <c r="I4208" s="11">
        <v>7.721280602637</v>
      </c>
      <c r="J4208" s="3">
        <v>58.757062146892999</v>
      </c>
      <c r="K4208" s="3">
        <v>28.248587570621002</v>
      </c>
      <c r="L4208" s="3">
        <v>4.7080979284369997</v>
      </c>
      <c r="M4208" s="8">
        <v>0.56497175141199996</v>
      </c>
    </row>
    <row r="4209" spans="3:13" x14ac:dyDescent="0.2">
      <c r="C4209" s="90"/>
      <c r="D4209" s="87"/>
      <c r="E4209" s="1" t="s">
        <v>76</v>
      </c>
      <c r="F4209" s="2"/>
      <c r="G4209" s="59">
        <v>58</v>
      </c>
      <c r="H4209" s="71" t="str">
        <f t="shared" si="92"/>
        <v xml:space="preserve"> </v>
      </c>
      <c r="I4209" s="11">
        <v>13.793103448276</v>
      </c>
      <c r="J4209" s="3">
        <v>74.137931034483003</v>
      </c>
      <c r="K4209" s="3">
        <v>8.6206896551720007</v>
      </c>
      <c r="L4209" s="3">
        <v>1.7241379310339999</v>
      </c>
      <c r="M4209" s="8">
        <v>1.7241379310339999</v>
      </c>
    </row>
    <row r="4210" spans="3:13" x14ac:dyDescent="0.2">
      <c r="C4210" s="90"/>
      <c r="D4210" s="87"/>
      <c r="E4210" s="1" t="s">
        <v>77</v>
      </c>
      <c r="F4210" s="2"/>
      <c r="G4210" s="59">
        <v>400</v>
      </c>
      <c r="H4210" s="71" t="str">
        <f t="shared" si="92"/>
        <v xml:space="preserve"> </v>
      </c>
      <c r="I4210" s="11">
        <v>13</v>
      </c>
      <c r="J4210" s="3">
        <v>65.75</v>
      </c>
      <c r="K4210" s="3">
        <v>18</v>
      </c>
      <c r="L4210" s="3">
        <v>2.75</v>
      </c>
      <c r="M4210" s="8">
        <v>0.5</v>
      </c>
    </row>
    <row r="4211" spans="3:13" ht="24" x14ac:dyDescent="0.2">
      <c r="C4211" s="90"/>
      <c r="D4211" s="87"/>
      <c r="E4211" s="1" t="s">
        <v>78</v>
      </c>
      <c r="F4211" s="2"/>
      <c r="G4211" s="59">
        <v>422</v>
      </c>
      <c r="H4211" s="71" t="str">
        <f t="shared" si="92"/>
        <v xml:space="preserve"> </v>
      </c>
      <c r="I4211" s="11">
        <v>7.8199052132700002</v>
      </c>
      <c r="J4211" s="3">
        <v>69.905213270141999</v>
      </c>
      <c r="K4211" s="3">
        <v>19.905213270141999</v>
      </c>
      <c r="L4211" s="3">
        <v>2.1327014218009999</v>
      </c>
      <c r="M4211" s="8">
        <v>0.23696682464499999</v>
      </c>
    </row>
    <row r="4212" spans="3:13" ht="24" x14ac:dyDescent="0.2">
      <c r="C4212" s="90"/>
      <c r="D4212" s="87"/>
      <c r="E4212" s="1" t="s">
        <v>79</v>
      </c>
      <c r="F4212" s="2"/>
      <c r="G4212" s="59">
        <v>102</v>
      </c>
      <c r="H4212" s="71" t="str">
        <f t="shared" si="92"/>
        <v xml:space="preserve"> </v>
      </c>
      <c r="I4212" s="11">
        <v>10.78431372549</v>
      </c>
      <c r="J4212" s="3">
        <v>72.549019607842993</v>
      </c>
      <c r="K4212" s="3">
        <v>13.725490196078001</v>
      </c>
      <c r="L4212" s="3">
        <v>2.9411764705880001</v>
      </c>
      <c r="M4212" s="14">
        <v>0</v>
      </c>
    </row>
    <row r="4213" spans="3:13" ht="24" x14ac:dyDescent="0.2">
      <c r="C4213" s="90"/>
      <c r="D4213" s="87"/>
      <c r="E4213" s="1" t="s">
        <v>80</v>
      </c>
      <c r="F4213" s="2"/>
      <c r="G4213" s="59">
        <v>44</v>
      </c>
      <c r="H4213" s="71" t="str">
        <f t="shared" si="92"/>
        <v>*</v>
      </c>
      <c r="I4213" s="11">
        <v>4.5454545454549997</v>
      </c>
      <c r="J4213" s="3">
        <v>65.909090909091006</v>
      </c>
      <c r="K4213" s="3">
        <v>25</v>
      </c>
      <c r="L4213" s="3">
        <v>4.5454545454549997</v>
      </c>
      <c r="M4213" s="14">
        <v>0</v>
      </c>
    </row>
    <row r="4214" spans="3:13" ht="24" x14ac:dyDescent="0.2">
      <c r="C4214" s="90"/>
      <c r="D4214" s="87"/>
      <c r="E4214" s="1" t="s">
        <v>81</v>
      </c>
      <c r="F4214" s="2"/>
      <c r="G4214" s="59">
        <v>99</v>
      </c>
      <c r="H4214" s="71" t="str">
        <f t="shared" ref="H4214:H4277" si="93">IF(G4214&lt;49,"*"," ")</f>
        <v xml:space="preserve"> </v>
      </c>
      <c r="I4214" s="11">
        <v>5.0505050505050004</v>
      </c>
      <c r="J4214" s="3">
        <v>57.575757575757997</v>
      </c>
      <c r="K4214" s="3">
        <v>32.323232323231998</v>
      </c>
      <c r="L4214" s="3">
        <v>5.0505050505050004</v>
      </c>
      <c r="M4214" s="14">
        <v>0</v>
      </c>
    </row>
    <row r="4215" spans="3:13" ht="24" x14ac:dyDescent="0.2">
      <c r="C4215" s="90"/>
      <c r="D4215" s="87"/>
      <c r="E4215" s="1" t="s">
        <v>82</v>
      </c>
      <c r="F4215" s="2"/>
      <c r="G4215" s="59">
        <v>128</v>
      </c>
      <c r="H4215" s="71" t="str">
        <f t="shared" si="93"/>
        <v xml:space="preserve"> </v>
      </c>
      <c r="I4215" s="11">
        <v>10.15625</v>
      </c>
      <c r="J4215" s="3">
        <v>63.28125</v>
      </c>
      <c r="K4215" s="3">
        <v>24.21875</v>
      </c>
      <c r="L4215" s="3">
        <v>1.5625</v>
      </c>
      <c r="M4215" s="8">
        <v>0.78125</v>
      </c>
    </row>
    <row r="4216" spans="3:13" x14ac:dyDescent="0.2">
      <c r="C4216" s="90"/>
      <c r="D4216" s="87"/>
      <c r="E4216" s="1" t="s">
        <v>83</v>
      </c>
      <c r="F4216" s="2"/>
      <c r="G4216" s="59">
        <v>47</v>
      </c>
      <c r="H4216" s="71" t="str">
        <f t="shared" si="93"/>
        <v>*</v>
      </c>
      <c r="I4216" s="11">
        <v>6.3829787234040003</v>
      </c>
      <c r="J4216" s="3">
        <v>53.191489361701997</v>
      </c>
      <c r="K4216" s="3">
        <v>31.914893617021001</v>
      </c>
      <c r="L4216" s="3">
        <v>8.5106382978719992</v>
      </c>
      <c r="M4216" s="14">
        <v>0</v>
      </c>
    </row>
    <row r="4217" spans="3:13" ht="24" x14ac:dyDescent="0.2">
      <c r="C4217" s="90"/>
      <c r="D4217" s="87"/>
      <c r="E4217" s="1" t="s">
        <v>84</v>
      </c>
      <c r="F4217" s="2"/>
      <c r="G4217" s="59">
        <v>151</v>
      </c>
      <c r="H4217" s="71" t="str">
        <f t="shared" si="93"/>
        <v xml:space="preserve"> </v>
      </c>
      <c r="I4217" s="11">
        <v>5.9602649006619997</v>
      </c>
      <c r="J4217" s="3">
        <v>54.304635761588997</v>
      </c>
      <c r="K4217" s="3">
        <v>35.099337748343999</v>
      </c>
      <c r="L4217" s="3">
        <v>4.6357615894039998</v>
      </c>
      <c r="M4217" s="14">
        <v>0</v>
      </c>
    </row>
    <row r="4218" spans="3:13" ht="24" x14ac:dyDescent="0.2">
      <c r="C4218" s="90"/>
      <c r="D4218" s="87"/>
      <c r="E4218" s="1" t="s">
        <v>85</v>
      </c>
      <c r="F4218" s="2"/>
      <c r="G4218" s="59">
        <v>60</v>
      </c>
      <c r="H4218" s="71" t="str">
        <f t="shared" si="93"/>
        <v xml:space="preserve"> </v>
      </c>
      <c r="I4218" s="11">
        <v>5</v>
      </c>
      <c r="J4218" s="3">
        <v>56.666666666666998</v>
      </c>
      <c r="K4218" s="3">
        <v>31.666666666666998</v>
      </c>
      <c r="L4218" s="3">
        <v>6.666666666667</v>
      </c>
      <c r="M4218" s="14">
        <v>0</v>
      </c>
    </row>
    <row r="4219" spans="3:13" x14ac:dyDescent="0.2">
      <c r="C4219" s="90"/>
      <c r="D4219" s="87"/>
      <c r="E4219" s="1" t="s">
        <v>32</v>
      </c>
      <c r="F4219" s="2"/>
      <c r="G4219" s="59">
        <v>49</v>
      </c>
      <c r="H4219" s="71" t="s">
        <v>674</v>
      </c>
      <c r="I4219" s="11">
        <v>10.204081632653001</v>
      </c>
      <c r="J4219" s="3">
        <v>59.183673469387998</v>
      </c>
      <c r="K4219" s="3">
        <v>22.448979591836999</v>
      </c>
      <c r="L4219" s="3">
        <v>8.1632653061219997</v>
      </c>
      <c r="M4219" s="14">
        <v>0</v>
      </c>
    </row>
    <row r="4220" spans="3:13" ht="24" x14ac:dyDescent="0.2">
      <c r="C4220" s="90"/>
      <c r="D4220" s="87"/>
      <c r="E4220" s="1" t="s">
        <v>86</v>
      </c>
      <c r="F4220" s="2"/>
      <c r="G4220" s="59">
        <v>1336</v>
      </c>
      <c r="H4220" s="71" t="str">
        <f t="shared" si="93"/>
        <v xml:space="preserve"> </v>
      </c>
      <c r="I4220" s="11">
        <v>7.4850299401199996</v>
      </c>
      <c r="J4220" s="3">
        <v>61.901197604789999</v>
      </c>
      <c r="K4220" s="3">
        <v>26.272455089819999</v>
      </c>
      <c r="L4220" s="3">
        <v>3.8922155688619999</v>
      </c>
      <c r="M4220" s="8">
        <v>0.44910179640699999</v>
      </c>
    </row>
    <row r="4221" spans="3:13" ht="24" x14ac:dyDescent="0.2">
      <c r="C4221" s="90"/>
      <c r="D4221" s="87"/>
      <c r="E4221" s="1" t="s">
        <v>87</v>
      </c>
      <c r="F4221" s="2"/>
      <c r="G4221" s="59">
        <v>311</v>
      </c>
      <c r="H4221" s="71" t="str">
        <f t="shared" si="93"/>
        <v xml:space="preserve"> </v>
      </c>
      <c r="I4221" s="11">
        <v>6.4308681672030001</v>
      </c>
      <c r="J4221" s="3">
        <v>63.022508038585002</v>
      </c>
      <c r="K4221" s="3">
        <v>28.295819935691</v>
      </c>
      <c r="L4221" s="3">
        <v>2.250803858521</v>
      </c>
      <c r="M4221" s="14">
        <v>0</v>
      </c>
    </row>
    <row r="4222" spans="3:13" ht="24" x14ac:dyDescent="0.2">
      <c r="C4222" s="90"/>
      <c r="D4222" s="87"/>
      <c r="E4222" s="1" t="s">
        <v>88</v>
      </c>
      <c r="F4222" s="2"/>
      <c r="G4222" s="59">
        <v>620</v>
      </c>
      <c r="H4222" s="71" t="str">
        <f t="shared" si="93"/>
        <v xml:space="preserve"> </v>
      </c>
      <c r="I4222" s="11">
        <v>5</v>
      </c>
      <c r="J4222" s="3">
        <v>48.548387096774</v>
      </c>
      <c r="K4222" s="3">
        <v>33.064516129032</v>
      </c>
      <c r="L4222" s="3">
        <v>12.419354838709999</v>
      </c>
      <c r="M4222" s="8">
        <v>0.967741935484</v>
      </c>
    </row>
    <row r="4223" spans="3:13" x14ac:dyDescent="0.2">
      <c r="C4223" s="90"/>
      <c r="D4223" s="87"/>
      <c r="E4223" s="1" t="s">
        <v>22</v>
      </c>
      <c r="F4223" s="2"/>
      <c r="G4223" s="59">
        <v>168</v>
      </c>
      <c r="H4223" s="71" t="str">
        <f t="shared" si="93"/>
        <v xml:space="preserve"> </v>
      </c>
      <c r="I4223" s="11">
        <v>8.333333333333</v>
      </c>
      <c r="J4223" s="3">
        <v>53.571428571429003</v>
      </c>
      <c r="K4223" s="3">
        <v>27.976190476189998</v>
      </c>
      <c r="L4223" s="3">
        <v>7.7380952380950001</v>
      </c>
      <c r="M4223" s="8">
        <v>2.3809523809519999</v>
      </c>
    </row>
    <row r="4224" spans="3:13" ht="24" x14ac:dyDescent="0.2">
      <c r="C4224" s="91" t="s">
        <v>89</v>
      </c>
      <c r="D4224" s="86" t="s">
        <v>17</v>
      </c>
      <c r="E4224" s="6" t="s">
        <v>90</v>
      </c>
      <c r="F4224" s="5"/>
      <c r="G4224" s="58">
        <v>166</v>
      </c>
      <c r="H4224" s="70" t="str">
        <f t="shared" si="93"/>
        <v xml:space="preserve"> </v>
      </c>
      <c r="I4224" s="12">
        <v>18.072289156627001</v>
      </c>
      <c r="J4224" s="4">
        <v>64.457831325301001</v>
      </c>
      <c r="K4224" s="4">
        <v>14.457831325300999</v>
      </c>
      <c r="L4224" s="4">
        <v>2.409638554217</v>
      </c>
      <c r="M4224" s="13">
        <v>0.60240963855399998</v>
      </c>
    </row>
    <row r="4225" spans="3:13" ht="48" x14ac:dyDescent="0.2">
      <c r="C4225" s="90"/>
      <c r="D4225" s="87"/>
      <c r="E4225" s="1" t="s">
        <v>91</v>
      </c>
      <c r="F4225" s="2"/>
      <c r="G4225" s="59">
        <v>97</v>
      </c>
      <c r="H4225" s="71" t="str">
        <f t="shared" si="93"/>
        <v xml:space="preserve"> </v>
      </c>
      <c r="I4225" s="11">
        <v>10.309278350514999</v>
      </c>
      <c r="J4225" s="3">
        <v>70.103092783505005</v>
      </c>
      <c r="K4225" s="3">
        <v>17.525773195875999</v>
      </c>
      <c r="L4225" s="3">
        <v>2.0618556701030002</v>
      </c>
      <c r="M4225" s="14">
        <v>0</v>
      </c>
    </row>
    <row r="4226" spans="3:13" ht="36" x14ac:dyDescent="0.2">
      <c r="C4226" s="90"/>
      <c r="D4226" s="87"/>
      <c r="E4226" s="1" t="s">
        <v>92</v>
      </c>
      <c r="F4226" s="2"/>
      <c r="G4226" s="59">
        <v>88</v>
      </c>
      <c r="H4226" s="71" t="str">
        <f t="shared" si="93"/>
        <v xml:space="preserve"> </v>
      </c>
      <c r="I4226" s="11">
        <v>4.5454545454549997</v>
      </c>
      <c r="J4226" s="3">
        <v>70.454545454544999</v>
      </c>
      <c r="K4226" s="3">
        <v>23.863636363636001</v>
      </c>
      <c r="L4226" s="3">
        <v>1.136363636364</v>
      </c>
      <c r="M4226" s="14">
        <v>0</v>
      </c>
    </row>
    <row r="4227" spans="3:13" ht="48" x14ac:dyDescent="0.2">
      <c r="C4227" s="90"/>
      <c r="D4227" s="87"/>
      <c r="E4227" s="1" t="s">
        <v>93</v>
      </c>
      <c r="F4227" s="2"/>
      <c r="G4227" s="59">
        <v>157</v>
      </c>
      <c r="H4227" s="71" t="str">
        <f t="shared" si="93"/>
        <v xml:space="preserve"> </v>
      </c>
      <c r="I4227" s="11">
        <v>4.4585987261150004</v>
      </c>
      <c r="J4227" s="3">
        <v>70.700636942675004</v>
      </c>
      <c r="K4227" s="3">
        <v>22.292993630573001</v>
      </c>
      <c r="L4227" s="3">
        <v>1.9108280254779999</v>
      </c>
      <c r="M4227" s="8">
        <v>0.63694267515900005</v>
      </c>
    </row>
    <row r="4228" spans="3:13" x14ac:dyDescent="0.2">
      <c r="C4228" s="90"/>
      <c r="D4228" s="87"/>
      <c r="E4228" s="1" t="s">
        <v>94</v>
      </c>
      <c r="F4228" s="2"/>
      <c r="G4228" s="59">
        <v>9</v>
      </c>
      <c r="H4228" s="71" t="str">
        <f t="shared" si="93"/>
        <v>*</v>
      </c>
      <c r="I4228" s="11">
        <v>11.111111111111001</v>
      </c>
      <c r="J4228" s="3">
        <v>66.666666666666998</v>
      </c>
      <c r="K4228" s="7">
        <v>0</v>
      </c>
      <c r="L4228" s="3">
        <v>22.222222222222001</v>
      </c>
      <c r="M4228" s="14">
        <v>0</v>
      </c>
    </row>
    <row r="4229" spans="3:13" x14ac:dyDescent="0.2">
      <c r="C4229" s="90"/>
      <c r="D4229" s="87"/>
      <c r="E4229" s="1" t="s">
        <v>95</v>
      </c>
      <c r="F4229" s="2"/>
      <c r="G4229" s="59">
        <v>5</v>
      </c>
      <c r="H4229" s="71" t="str">
        <f t="shared" si="93"/>
        <v>*</v>
      </c>
      <c r="I4229" s="11">
        <v>20</v>
      </c>
      <c r="J4229" s="3">
        <v>60</v>
      </c>
      <c r="K4229" s="7">
        <v>0</v>
      </c>
      <c r="L4229" s="3">
        <v>20</v>
      </c>
      <c r="M4229" s="14">
        <v>0</v>
      </c>
    </row>
    <row r="4230" spans="3:13" x14ac:dyDescent="0.2">
      <c r="C4230" s="90"/>
      <c r="D4230" s="87"/>
      <c r="E4230" s="1" t="s">
        <v>32</v>
      </c>
      <c r="F4230" s="2"/>
      <c r="G4230" s="59">
        <v>41</v>
      </c>
      <c r="H4230" s="71" t="str">
        <f t="shared" si="93"/>
        <v>*</v>
      </c>
      <c r="I4230" s="11">
        <v>2.4390243902440001</v>
      </c>
      <c r="J4230" s="3">
        <v>60.975609756098002</v>
      </c>
      <c r="K4230" s="3">
        <v>26.829268292683</v>
      </c>
      <c r="L4230" s="3">
        <v>9.7560975609760003</v>
      </c>
      <c r="M4230" s="14">
        <v>0</v>
      </c>
    </row>
    <row r="4231" spans="3:13" ht="24" x14ac:dyDescent="0.2">
      <c r="C4231" s="90"/>
      <c r="D4231" s="87"/>
      <c r="E4231" s="1" t="s">
        <v>96</v>
      </c>
      <c r="F4231" s="2"/>
      <c r="G4231" s="59">
        <v>455</v>
      </c>
      <c r="H4231" s="71" t="str">
        <f t="shared" si="93"/>
        <v xml:space="preserve"> </v>
      </c>
      <c r="I4231" s="11">
        <v>9.6703296703300001</v>
      </c>
      <c r="J4231" s="3">
        <v>67.252747252747</v>
      </c>
      <c r="K4231" s="3">
        <v>20.439560439560001</v>
      </c>
      <c r="L4231" s="3">
        <v>2.1978021978019999</v>
      </c>
      <c r="M4231" s="8">
        <v>0.43956043956000002</v>
      </c>
    </row>
    <row r="4232" spans="3:13" ht="24" x14ac:dyDescent="0.2">
      <c r="C4232" s="90"/>
      <c r="D4232" s="87"/>
      <c r="E4232" s="1" t="s">
        <v>87</v>
      </c>
      <c r="F4232" s="2"/>
      <c r="G4232" s="59">
        <v>623</v>
      </c>
      <c r="H4232" s="71" t="str">
        <f t="shared" si="93"/>
        <v xml:space="preserve"> </v>
      </c>
      <c r="I4232" s="11">
        <v>7.383627608347</v>
      </c>
      <c r="J4232" s="3">
        <v>61.797752808989003</v>
      </c>
      <c r="K4232" s="3">
        <v>27.929373996790002</v>
      </c>
      <c r="L4232" s="3">
        <v>2.5682182985550002</v>
      </c>
      <c r="M4232" s="8">
        <v>0.32102728731899999</v>
      </c>
    </row>
    <row r="4233" spans="3:13" ht="24" x14ac:dyDescent="0.2">
      <c r="C4233" s="90"/>
      <c r="D4233" s="87"/>
      <c r="E4233" s="1" t="s">
        <v>88</v>
      </c>
      <c r="F4233" s="2"/>
      <c r="G4233" s="59">
        <v>1112</v>
      </c>
      <c r="H4233" s="71" t="str">
        <f t="shared" si="93"/>
        <v xml:space="preserve"> </v>
      </c>
      <c r="I4233" s="11">
        <v>4.7661870503600001</v>
      </c>
      <c r="J4233" s="3">
        <v>51.348920863308997</v>
      </c>
      <c r="K4233" s="3">
        <v>33.812949640287997</v>
      </c>
      <c r="L4233" s="3">
        <v>9.4424460431650008</v>
      </c>
      <c r="M4233" s="8">
        <v>0.62949640287800002</v>
      </c>
    </row>
    <row r="4234" spans="3:13" x14ac:dyDescent="0.2">
      <c r="C4234" s="90"/>
      <c r="D4234" s="87"/>
      <c r="E4234" s="1" t="s">
        <v>22</v>
      </c>
      <c r="F4234" s="2"/>
      <c r="G4234" s="59">
        <v>245</v>
      </c>
      <c r="H4234" s="71" t="str">
        <f t="shared" si="93"/>
        <v xml:space="preserve"> </v>
      </c>
      <c r="I4234" s="11">
        <v>8.9795918367350005</v>
      </c>
      <c r="J4234" s="3">
        <v>62.040816326531001</v>
      </c>
      <c r="K4234" s="3">
        <v>19.591836734693999</v>
      </c>
      <c r="L4234" s="3">
        <v>7.34693877551</v>
      </c>
      <c r="M4234" s="8">
        <v>2.040816326531</v>
      </c>
    </row>
    <row r="4235" spans="3:13" x14ac:dyDescent="0.2">
      <c r="C4235" s="91" t="s">
        <v>97</v>
      </c>
      <c r="D4235" s="86" t="s">
        <v>17</v>
      </c>
      <c r="E4235" s="6" t="s">
        <v>98</v>
      </c>
      <c r="F4235" s="5"/>
      <c r="G4235" s="58">
        <v>83</v>
      </c>
      <c r="H4235" s="70" t="str">
        <f t="shared" si="93"/>
        <v xml:space="preserve"> </v>
      </c>
      <c r="I4235" s="12">
        <v>21.686746987951999</v>
      </c>
      <c r="J4235" s="4">
        <v>57.831325301204998</v>
      </c>
      <c r="K4235" s="4">
        <v>14.457831325300999</v>
      </c>
      <c r="L4235" s="4">
        <v>3.6144578313250002</v>
      </c>
      <c r="M4235" s="13">
        <v>2.409638554217</v>
      </c>
    </row>
    <row r="4236" spans="3:13" x14ac:dyDescent="0.2">
      <c r="C4236" s="90"/>
      <c r="D4236" s="87"/>
      <c r="E4236" s="1" t="s">
        <v>99</v>
      </c>
      <c r="F4236" s="2"/>
      <c r="G4236" s="59">
        <v>401</v>
      </c>
      <c r="H4236" s="71" t="str">
        <f t="shared" si="93"/>
        <v xml:space="preserve"> </v>
      </c>
      <c r="I4236" s="11">
        <v>10.224438902743</v>
      </c>
      <c r="J4236" s="3">
        <v>64.588528678304002</v>
      </c>
      <c r="K4236" s="3">
        <v>22.443890274314001</v>
      </c>
      <c r="L4236" s="3">
        <v>2.4937655860349999</v>
      </c>
      <c r="M4236" s="8">
        <v>0.24937655860300001</v>
      </c>
    </row>
    <row r="4237" spans="3:13" x14ac:dyDescent="0.2">
      <c r="C4237" s="90"/>
      <c r="D4237" s="87"/>
      <c r="E4237" s="1" t="s">
        <v>100</v>
      </c>
      <c r="F4237" s="2"/>
      <c r="G4237" s="59">
        <v>686</v>
      </c>
      <c r="H4237" s="71" t="str">
        <f t="shared" si="93"/>
        <v xml:space="preserve"> </v>
      </c>
      <c r="I4237" s="11">
        <v>6.5597667638479997</v>
      </c>
      <c r="J4237" s="3">
        <v>62.390670553935998</v>
      </c>
      <c r="K4237" s="3">
        <v>28.279883381924002</v>
      </c>
      <c r="L4237" s="3">
        <v>2.4781341107869999</v>
      </c>
      <c r="M4237" s="8">
        <v>0.29154518950399999</v>
      </c>
    </row>
    <row r="4238" spans="3:13" x14ac:dyDescent="0.2">
      <c r="C4238" s="90"/>
      <c r="D4238" s="87"/>
      <c r="E4238" s="1" t="s">
        <v>101</v>
      </c>
      <c r="F4238" s="2"/>
      <c r="G4238" s="59">
        <v>1118</v>
      </c>
      <c r="H4238" s="71" t="str">
        <f t="shared" si="93"/>
        <v xml:space="preserve"> </v>
      </c>
      <c r="I4238" s="11">
        <v>4.2039355992839997</v>
      </c>
      <c r="J4238" s="3">
        <v>52.772808586761997</v>
      </c>
      <c r="K4238" s="3">
        <v>32.826475849731999</v>
      </c>
      <c r="L4238" s="3">
        <v>9.391771019678</v>
      </c>
      <c r="M4238" s="8">
        <v>0.80500894454399996</v>
      </c>
    </row>
    <row r="4239" spans="3:13" x14ac:dyDescent="0.2">
      <c r="C4239" s="90"/>
      <c r="D4239" s="87"/>
      <c r="E4239" s="1" t="s">
        <v>22</v>
      </c>
      <c r="F4239" s="2"/>
      <c r="G4239" s="59">
        <v>147</v>
      </c>
      <c r="H4239" s="71" t="str">
        <f t="shared" si="93"/>
        <v xml:space="preserve"> </v>
      </c>
      <c r="I4239" s="11">
        <v>9.5238095238099998</v>
      </c>
      <c r="J4239" s="3">
        <v>60.544217687074998</v>
      </c>
      <c r="K4239" s="3">
        <v>19.047619047619001</v>
      </c>
      <c r="L4239" s="3">
        <v>9.5238095238099998</v>
      </c>
      <c r="M4239" s="8">
        <v>1.360544217687</v>
      </c>
    </row>
    <row r="4240" spans="3:13" x14ac:dyDescent="0.2">
      <c r="C4240" s="91" t="s">
        <v>102</v>
      </c>
      <c r="D4240" s="86" t="s">
        <v>17</v>
      </c>
      <c r="E4240" s="6" t="s">
        <v>103</v>
      </c>
      <c r="F4240" s="5"/>
      <c r="G4240" s="58">
        <v>562</v>
      </c>
      <c r="H4240" s="70" t="str">
        <f t="shared" si="93"/>
        <v xml:space="preserve"> </v>
      </c>
      <c r="I4240" s="12">
        <v>13.879003558719001</v>
      </c>
      <c r="J4240" s="4">
        <v>63.701067615657998</v>
      </c>
      <c r="K4240" s="4">
        <v>19.217081850534001</v>
      </c>
      <c r="L4240" s="4">
        <v>2.669039145907</v>
      </c>
      <c r="M4240" s="13">
        <v>0.533807829181</v>
      </c>
    </row>
    <row r="4241" spans="3:13" x14ac:dyDescent="0.2">
      <c r="C4241" s="90"/>
      <c r="D4241" s="87"/>
      <c r="E4241" s="1" t="s">
        <v>104</v>
      </c>
      <c r="F4241" s="2"/>
      <c r="G4241" s="59">
        <v>1221</v>
      </c>
      <c r="H4241" s="71" t="str">
        <f t="shared" si="93"/>
        <v xml:space="preserve"> </v>
      </c>
      <c r="I4241" s="11">
        <v>5.1597051597050001</v>
      </c>
      <c r="J4241" s="3">
        <v>62.080262080262003</v>
      </c>
      <c r="K4241" s="3">
        <v>28.746928746929001</v>
      </c>
      <c r="L4241" s="3">
        <v>3.357903357903</v>
      </c>
      <c r="M4241" s="8">
        <v>0.65520065520100002</v>
      </c>
    </row>
    <row r="4242" spans="3:13" x14ac:dyDescent="0.2">
      <c r="C4242" s="90"/>
      <c r="D4242" s="87"/>
      <c r="E4242" s="1" t="s">
        <v>105</v>
      </c>
      <c r="F4242" s="2"/>
      <c r="G4242" s="59">
        <v>430</v>
      </c>
      <c r="H4242" s="71" t="str">
        <f t="shared" si="93"/>
        <v xml:space="preserve"> </v>
      </c>
      <c r="I4242" s="11">
        <v>2.5581395348839999</v>
      </c>
      <c r="J4242" s="3">
        <v>44.651162790698002</v>
      </c>
      <c r="K4242" s="3">
        <v>39.767441860464999</v>
      </c>
      <c r="L4242" s="3">
        <v>12.558139534884001</v>
      </c>
      <c r="M4242" s="8">
        <v>0.46511627907000003</v>
      </c>
    </row>
    <row r="4243" spans="3:13" x14ac:dyDescent="0.2">
      <c r="C4243" s="90"/>
      <c r="D4243" s="87"/>
      <c r="E4243" s="1" t="s">
        <v>106</v>
      </c>
      <c r="F4243" s="2"/>
      <c r="G4243" s="59">
        <v>63</v>
      </c>
      <c r="H4243" s="71" t="str">
        <f t="shared" si="93"/>
        <v xml:space="preserve"> </v>
      </c>
      <c r="I4243" s="11">
        <v>4.7619047619049999</v>
      </c>
      <c r="J4243" s="3">
        <v>19.047619047619001</v>
      </c>
      <c r="K4243" s="3">
        <v>28.571428571428999</v>
      </c>
      <c r="L4243" s="3">
        <v>46.031746031746003</v>
      </c>
      <c r="M4243" s="8">
        <v>1.587301587302</v>
      </c>
    </row>
    <row r="4244" spans="3:13" x14ac:dyDescent="0.2">
      <c r="C4244" s="90"/>
      <c r="D4244" s="87"/>
      <c r="E4244" s="1" t="s">
        <v>22</v>
      </c>
      <c r="F4244" s="2"/>
      <c r="G4244" s="59">
        <v>159</v>
      </c>
      <c r="H4244" s="71" t="str">
        <f t="shared" si="93"/>
        <v xml:space="preserve"> </v>
      </c>
      <c r="I4244" s="11">
        <v>6.2893081761009997</v>
      </c>
      <c r="J4244" s="3">
        <v>59.119496855346</v>
      </c>
      <c r="K4244" s="3">
        <v>27.044025157233001</v>
      </c>
      <c r="L4244" s="3">
        <v>6.2893081761009997</v>
      </c>
      <c r="M4244" s="8">
        <v>1.2578616352200001</v>
      </c>
    </row>
    <row r="4245" spans="3:13" x14ac:dyDescent="0.2">
      <c r="C4245" s="90"/>
      <c r="D4245" s="87"/>
      <c r="E4245" s="1" t="s">
        <v>107</v>
      </c>
      <c r="F4245" s="2"/>
      <c r="G4245" s="59">
        <v>1783</v>
      </c>
      <c r="H4245" s="71" t="str">
        <f t="shared" si="93"/>
        <v xml:space="preserve"> </v>
      </c>
      <c r="I4245" s="11">
        <v>7.9080201906900003</v>
      </c>
      <c r="J4245" s="3">
        <v>62.591138530565999</v>
      </c>
      <c r="K4245" s="3">
        <v>25.743129556926998</v>
      </c>
      <c r="L4245" s="3">
        <v>3.1407739764440001</v>
      </c>
      <c r="M4245" s="8">
        <v>0.61693774537299995</v>
      </c>
    </row>
    <row r="4246" spans="3:13" x14ac:dyDescent="0.2">
      <c r="C4246" s="90"/>
      <c r="D4246" s="87"/>
      <c r="E4246" s="1" t="s">
        <v>108</v>
      </c>
      <c r="F4246" s="2"/>
      <c r="G4246" s="59">
        <v>493</v>
      </c>
      <c r="H4246" s="71" t="str">
        <f t="shared" si="93"/>
        <v xml:space="preserve"> </v>
      </c>
      <c r="I4246" s="11">
        <v>2.8397565922919998</v>
      </c>
      <c r="J4246" s="3">
        <v>41.379310344827999</v>
      </c>
      <c r="K4246" s="3">
        <v>38.336713995943001</v>
      </c>
      <c r="L4246" s="3">
        <v>16.83569979716</v>
      </c>
      <c r="M4246" s="8">
        <v>0.60851926977699999</v>
      </c>
    </row>
    <row r="4247" spans="3:13" x14ac:dyDescent="0.2">
      <c r="C4247" s="91" t="s">
        <v>109</v>
      </c>
      <c r="D4247" s="86" t="s">
        <v>17</v>
      </c>
      <c r="E4247" s="6" t="s">
        <v>110</v>
      </c>
      <c r="F4247" s="5"/>
      <c r="G4247" s="58">
        <v>551</v>
      </c>
      <c r="H4247" s="70" t="str">
        <f t="shared" si="93"/>
        <v xml:space="preserve"> </v>
      </c>
      <c r="I4247" s="12">
        <v>8.7114337568060005</v>
      </c>
      <c r="J4247" s="4">
        <v>60.435571687840003</v>
      </c>
      <c r="K4247" s="4">
        <v>28.312159709618999</v>
      </c>
      <c r="L4247" s="4">
        <v>1.996370235935</v>
      </c>
      <c r="M4247" s="13">
        <v>0.5444646098</v>
      </c>
    </row>
    <row r="4248" spans="3:13" ht="24" x14ac:dyDescent="0.2">
      <c r="C4248" s="90"/>
      <c r="D4248" s="87"/>
      <c r="E4248" s="1" t="s">
        <v>111</v>
      </c>
      <c r="F4248" s="2"/>
      <c r="G4248" s="59">
        <v>298</v>
      </c>
      <c r="H4248" s="71" t="str">
        <f t="shared" si="93"/>
        <v xml:space="preserve"> </v>
      </c>
      <c r="I4248" s="11">
        <v>9.3959731543620002</v>
      </c>
      <c r="J4248" s="3">
        <v>66.107382550335998</v>
      </c>
      <c r="K4248" s="3">
        <v>21.812080536913001</v>
      </c>
      <c r="L4248" s="3">
        <v>2.3489932885910001</v>
      </c>
      <c r="M4248" s="8">
        <v>0.33557046979900002</v>
      </c>
    </row>
    <row r="4249" spans="3:13" ht="24" x14ac:dyDescent="0.2">
      <c r="C4249" s="90"/>
      <c r="D4249" s="87"/>
      <c r="E4249" s="1" t="s">
        <v>112</v>
      </c>
      <c r="F4249" s="2"/>
      <c r="G4249" s="59">
        <v>954</v>
      </c>
      <c r="H4249" s="71" t="str">
        <f t="shared" si="93"/>
        <v xml:space="preserve"> </v>
      </c>
      <c r="I4249" s="11">
        <v>8.3857442348010007</v>
      </c>
      <c r="J4249" s="3">
        <v>65.618448637317002</v>
      </c>
      <c r="K4249" s="3">
        <v>23.480083857442001</v>
      </c>
      <c r="L4249" s="3">
        <v>2.410901467505</v>
      </c>
      <c r="M4249" s="8">
        <v>0.104821802935</v>
      </c>
    </row>
    <row r="4250" spans="3:13" x14ac:dyDescent="0.2">
      <c r="C4250" s="90"/>
      <c r="D4250" s="87"/>
      <c r="E4250" s="1" t="s">
        <v>113</v>
      </c>
      <c r="F4250" s="2"/>
      <c r="G4250" s="59">
        <v>616</v>
      </c>
      <c r="H4250" s="71" t="str">
        <f t="shared" si="93"/>
        <v xml:space="preserve"> </v>
      </c>
      <c r="I4250" s="11">
        <v>7.9545454545450003</v>
      </c>
      <c r="J4250" s="3">
        <v>62.337662337662003</v>
      </c>
      <c r="K4250" s="3">
        <v>25.811688311687998</v>
      </c>
      <c r="L4250" s="3">
        <v>2.75974025974</v>
      </c>
      <c r="M4250" s="8">
        <v>1.136363636364</v>
      </c>
    </row>
    <row r="4251" spans="3:13" x14ac:dyDescent="0.2">
      <c r="C4251" s="90"/>
      <c r="D4251" s="87"/>
      <c r="E4251" s="1" t="s">
        <v>114</v>
      </c>
      <c r="F4251" s="2"/>
      <c r="G4251" s="59">
        <v>986</v>
      </c>
      <c r="H4251" s="71" t="str">
        <f t="shared" si="93"/>
        <v xml:space="preserve"> </v>
      </c>
      <c r="I4251" s="11">
        <v>8.3164300202840007</v>
      </c>
      <c r="J4251" s="3">
        <v>65.922920892495</v>
      </c>
      <c r="K4251" s="3">
        <v>22.718052738337001</v>
      </c>
      <c r="L4251" s="3">
        <v>2.1298174442189999</v>
      </c>
      <c r="M4251" s="8">
        <v>0.912778904665</v>
      </c>
    </row>
    <row r="4252" spans="3:13" ht="24" x14ac:dyDescent="0.2">
      <c r="C4252" s="90"/>
      <c r="D4252" s="87"/>
      <c r="E4252" s="1" t="s">
        <v>115</v>
      </c>
      <c r="F4252" s="2"/>
      <c r="G4252" s="59">
        <v>938</v>
      </c>
      <c r="H4252" s="71" t="str">
        <f t="shared" si="93"/>
        <v xml:space="preserve"> </v>
      </c>
      <c r="I4252" s="11">
        <v>10.02132196162</v>
      </c>
      <c r="J4252" s="3">
        <v>68.550106609807997</v>
      </c>
      <c r="K4252" s="3">
        <v>19.509594882729001</v>
      </c>
      <c r="L4252" s="3">
        <v>1.279317697228</v>
      </c>
      <c r="M4252" s="8">
        <v>0.63965884861400002</v>
      </c>
    </row>
    <row r="4253" spans="3:13" ht="24" x14ac:dyDescent="0.2">
      <c r="C4253" s="90"/>
      <c r="D4253" s="87"/>
      <c r="E4253" s="1" t="s">
        <v>116</v>
      </c>
      <c r="F4253" s="2"/>
      <c r="G4253" s="59">
        <v>771</v>
      </c>
      <c r="H4253" s="71" t="str">
        <f t="shared" si="93"/>
        <v xml:space="preserve"> </v>
      </c>
      <c r="I4253" s="11">
        <v>9.3385214007779993</v>
      </c>
      <c r="J4253" s="3">
        <v>62.905317769131003</v>
      </c>
      <c r="K4253" s="3">
        <v>24.254215304799001</v>
      </c>
      <c r="L4253" s="3">
        <v>3.1128404669259999</v>
      </c>
      <c r="M4253" s="8">
        <v>0.38910505836600001</v>
      </c>
    </row>
    <row r="4254" spans="3:13" ht="24" x14ac:dyDescent="0.2">
      <c r="C4254" s="90"/>
      <c r="D4254" s="87"/>
      <c r="E4254" s="1" t="s">
        <v>117</v>
      </c>
      <c r="F4254" s="2"/>
      <c r="G4254" s="59">
        <v>223</v>
      </c>
      <c r="H4254" s="71" t="str">
        <f t="shared" si="93"/>
        <v xml:space="preserve"> </v>
      </c>
      <c r="I4254" s="11">
        <v>8.0717488789239997</v>
      </c>
      <c r="J4254" s="3">
        <v>60.538116591928002</v>
      </c>
      <c r="K4254" s="3">
        <v>27.354260089686001</v>
      </c>
      <c r="L4254" s="3">
        <v>2.690582959641</v>
      </c>
      <c r="M4254" s="8">
        <v>1.3452914798210001</v>
      </c>
    </row>
    <row r="4255" spans="3:13" x14ac:dyDescent="0.2">
      <c r="C4255" s="90"/>
      <c r="D4255" s="87"/>
      <c r="E4255" s="1" t="s">
        <v>118</v>
      </c>
      <c r="F4255" s="2"/>
      <c r="G4255" s="59">
        <v>710</v>
      </c>
      <c r="H4255" s="71" t="str">
        <f t="shared" si="93"/>
        <v xml:space="preserve"> </v>
      </c>
      <c r="I4255" s="11">
        <v>10.985915492958</v>
      </c>
      <c r="J4255" s="3">
        <v>65.070422535210994</v>
      </c>
      <c r="K4255" s="3">
        <v>21.549295774648002</v>
      </c>
      <c r="L4255" s="3">
        <v>1.8309859154929999</v>
      </c>
      <c r="M4255" s="8">
        <v>0.56338028168999998</v>
      </c>
    </row>
    <row r="4256" spans="3:13" x14ac:dyDescent="0.2">
      <c r="C4256" s="90"/>
      <c r="D4256" s="87"/>
      <c r="E4256" s="1" t="s">
        <v>119</v>
      </c>
      <c r="F4256" s="2"/>
      <c r="G4256" s="59">
        <v>565</v>
      </c>
      <c r="H4256" s="71" t="str">
        <f t="shared" si="93"/>
        <v xml:space="preserve"> </v>
      </c>
      <c r="I4256" s="11">
        <v>10.088495575221</v>
      </c>
      <c r="J4256" s="3">
        <v>69.380530973451002</v>
      </c>
      <c r="K4256" s="3">
        <v>18.761061946902998</v>
      </c>
      <c r="L4256" s="3">
        <v>1.592920353982</v>
      </c>
      <c r="M4256" s="8">
        <v>0.17699115044200001</v>
      </c>
    </row>
    <row r="4257" spans="3:13" x14ac:dyDescent="0.2">
      <c r="C4257" s="90"/>
      <c r="D4257" s="87"/>
      <c r="E4257" s="1" t="s">
        <v>120</v>
      </c>
      <c r="F4257" s="2"/>
      <c r="G4257" s="59">
        <v>443</v>
      </c>
      <c r="H4257" s="71" t="str">
        <f t="shared" si="93"/>
        <v xml:space="preserve"> </v>
      </c>
      <c r="I4257" s="11">
        <v>9.4808126410840003</v>
      </c>
      <c r="J4257" s="3">
        <v>66.139954853272997</v>
      </c>
      <c r="K4257" s="3">
        <v>22.34762979684</v>
      </c>
      <c r="L4257" s="3">
        <v>2.0316027088039998</v>
      </c>
      <c r="M4257" s="14">
        <v>0</v>
      </c>
    </row>
    <row r="4258" spans="3:13" x14ac:dyDescent="0.2">
      <c r="C4258" s="90"/>
      <c r="D4258" s="87"/>
      <c r="E4258" s="1" t="s">
        <v>121</v>
      </c>
      <c r="F4258" s="2"/>
      <c r="G4258" s="59">
        <v>977</v>
      </c>
      <c r="H4258" s="71" t="str">
        <f t="shared" si="93"/>
        <v xml:space="preserve"> </v>
      </c>
      <c r="I4258" s="11">
        <v>9.9283520982599995</v>
      </c>
      <c r="J4258" s="3">
        <v>66.939611054248005</v>
      </c>
      <c r="K4258" s="3">
        <v>20.061412487205999</v>
      </c>
      <c r="L4258" s="3">
        <v>2.5588536335719998</v>
      </c>
      <c r="M4258" s="8">
        <v>0.51177072671400003</v>
      </c>
    </row>
    <row r="4259" spans="3:13" x14ac:dyDescent="0.2">
      <c r="C4259" s="90"/>
      <c r="D4259" s="87"/>
      <c r="E4259" s="1" t="s">
        <v>122</v>
      </c>
      <c r="F4259" s="2"/>
      <c r="G4259" s="59">
        <v>179</v>
      </c>
      <c r="H4259" s="71" t="str">
        <f t="shared" si="93"/>
        <v xml:space="preserve"> </v>
      </c>
      <c r="I4259" s="11">
        <v>15.083798882682</v>
      </c>
      <c r="J4259" s="3">
        <v>62.011173184358</v>
      </c>
      <c r="K4259" s="3">
        <v>19.553072625698</v>
      </c>
      <c r="L4259" s="3">
        <v>2.7932960893850001</v>
      </c>
      <c r="M4259" s="8">
        <v>0.55865921787700001</v>
      </c>
    </row>
    <row r="4260" spans="3:13" x14ac:dyDescent="0.2">
      <c r="C4260" s="90"/>
      <c r="D4260" s="87"/>
      <c r="E4260" s="1" t="s">
        <v>32</v>
      </c>
      <c r="F4260" s="2"/>
      <c r="G4260" s="59">
        <v>22</v>
      </c>
      <c r="H4260" s="71" t="str">
        <f t="shared" si="93"/>
        <v>*</v>
      </c>
      <c r="I4260" s="11">
        <v>9.0909090909089993</v>
      </c>
      <c r="J4260" s="3">
        <v>45.454545454544999</v>
      </c>
      <c r="K4260" s="3">
        <v>31.818181818182001</v>
      </c>
      <c r="L4260" s="3">
        <v>13.636363636364001</v>
      </c>
      <c r="M4260" s="14">
        <v>0</v>
      </c>
    </row>
    <row r="4261" spans="3:13" x14ac:dyDescent="0.2">
      <c r="C4261" s="90"/>
      <c r="D4261" s="87"/>
      <c r="E4261" s="1" t="s">
        <v>22</v>
      </c>
      <c r="F4261" s="2"/>
      <c r="G4261" s="59">
        <v>13</v>
      </c>
      <c r="H4261" s="71" t="str">
        <f t="shared" si="93"/>
        <v>*</v>
      </c>
      <c r="I4261" s="11">
        <v>7.6923076923079998</v>
      </c>
      <c r="J4261" s="3">
        <v>61.538461538462002</v>
      </c>
      <c r="K4261" s="3">
        <v>23.076923076922998</v>
      </c>
      <c r="L4261" s="3">
        <v>7.6923076923079998</v>
      </c>
      <c r="M4261" s="14">
        <v>0</v>
      </c>
    </row>
    <row r="4262" spans="3:13" ht="24" x14ac:dyDescent="0.2">
      <c r="C4262" s="91" t="s">
        <v>123</v>
      </c>
      <c r="D4262" s="86" t="s">
        <v>17</v>
      </c>
      <c r="E4262" s="6" t="s">
        <v>124</v>
      </c>
      <c r="F4262" s="5"/>
      <c r="G4262" s="58">
        <v>55</v>
      </c>
      <c r="H4262" s="70" t="str">
        <f t="shared" si="93"/>
        <v xml:space="preserve"> </v>
      </c>
      <c r="I4262" s="12">
        <v>10.909090909091001</v>
      </c>
      <c r="J4262" s="4">
        <v>54.545454545455001</v>
      </c>
      <c r="K4262" s="4">
        <v>23.636363636363999</v>
      </c>
      <c r="L4262" s="4">
        <v>9.0909090909089993</v>
      </c>
      <c r="M4262" s="13">
        <v>1.818181818182</v>
      </c>
    </row>
    <row r="4263" spans="3:13" ht="24" x14ac:dyDescent="0.2">
      <c r="C4263" s="92"/>
      <c r="D4263" s="87"/>
      <c r="E4263" s="1" t="s">
        <v>125</v>
      </c>
      <c r="F4263" s="2"/>
      <c r="G4263" s="59">
        <v>205</v>
      </c>
      <c r="H4263" s="71" t="str">
        <f t="shared" si="93"/>
        <v xml:space="preserve"> </v>
      </c>
      <c r="I4263" s="11">
        <v>10.243902439024</v>
      </c>
      <c r="J4263" s="3">
        <v>48.292682926829002</v>
      </c>
      <c r="K4263" s="3">
        <v>36.097560975610001</v>
      </c>
      <c r="L4263" s="3">
        <v>4.8780487804880002</v>
      </c>
      <c r="M4263" s="8">
        <v>0.48780487804900002</v>
      </c>
    </row>
    <row r="4264" spans="3:13" ht="24" x14ac:dyDescent="0.2">
      <c r="C4264" s="92"/>
      <c r="D4264" s="87"/>
      <c r="E4264" s="1" t="s">
        <v>126</v>
      </c>
      <c r="F4264" s="2"/>
      <c r="G4264" s="59">
        <v>114</v>
      </c>
      <c r="H4264" s="71" t="str">
        <f t="shared" si="93"/>
        <v xml:space="preserve"> </v>
      </c>
      <c r="I4264" s="11">
        <v>6.1403508771929998</v>
      </c>
      <c r="J4264" s="3">
        <v>64.912280701754</v>
      </c>
      <c r="K4264" s="3">
        <v>25.438596491228001</v>
      </c>
      <c r="L4264" s="3">
        <v>2.6315789473679998</v>
      </c>
      <c r="M4264" s="8">
        <v>0.87719298245599997</v>
      </c>
    </row>
    <row r="4265" spans="3:13" ht="24" x14ac:dyDescent="0.2">
      <c r="C4265" s="92"/>
      <c r="D4265" s="87"/>
      <c r="E4265" s="1" t="s">
        <v>127</v>
      </c>
      <c r="F4265" s="2"/>
      <c r="G4265" s="59">
        <v>187</v>
      </c>
      <c r="H4265" s="71" t="str">
        <f t="shared" si="93"/>
        <v xml:space="preserve"> </v>
      </c>
      <c r="I4265" s="11">
        <v>7.4866310160429999</v>
      </c>
      <c r="J4265" s="3">
        <v>60.962566844919998</v>
      </c>
      <c r="K4265" s="3">
        <v>31.016042780749</v>
      </c>
      <c r="L4265" s="3">
        <v>0.53475935828900001</v>
      </c>
      <c r="M4265" s="14">
        <v>0</v>
      </c>
    </row>
    <row r="4266" spans="3:13" ht="24" x14ac:dyDescent="0.2">
      <c r="C4266" s="92"/>
      <c r="D4266" s="87"/>
      <c r="E4266" s="1" t="s">
        <v>128</v>
      </c>
      <c r="F4266" s="2"/>
      <c r="G4266" s="59">
        <v>1599</v>
      </c>
      <c r="H4266" s="71" t="str">
        <f t="shared" si="93"/>
        <v xml:space="preserve"> </v>
      </c>
      <c r="I4266" s="11">
        <v>7.7548467792369999</v>
      </c>
      <c r="J4266" s="3">
        <v>63.852407754847</v>
      </c>
      <c r="K4266" s="3">
        <v>25.015634771732</v>
      </c>
      <c r="L4266" s="3">
        <v>2.939337085679</v>
      </c>
      <c r="M4266" s="8">
        <v>0.43777360850500002</v>
      </c>
    </row>
    <row r="4267" spans="3:13" ht="24" x14ac:dyDescent="0.2">
      <c r="C4267" s="92"/>
      <c r="D4267" s="87"/>
      <c r="E4267" s="1" t="s">
        <v>129</v>
      </c>
      <c r="F4267" s="2"/>
      <c r="G4267" s="59">
        <v>1199</v>
      </c>
      <c r="H4267" s="71" t="str">
        <f t="shared" si="93"/>
        <v xml:space="preserve"> </v>
      </c>
      <c r="I4267" s="11">
        <v>7.6730608840699999</v>
      </c>
      <c r="J4267" s="3">
        <v>64.553794829024</v>
      </c>
      <c r="K4267" s="3">
        <v>24.603836530441999</v>
      </c>
      <c r="L4267" s="3">
        <v>2.585487906589</v>
      </c>
      <c r="M4267" s="8">
        <v>0.58381984987500002</v>
      </c>
    </row>
    <row r="4268" spans="3:13" ht="24" x14ac:dyDescent="0.2">
      <c r="C4268" s="92"/>
      <c r="D4268" s="87"/>
      <c r="E4268" s="1" t="s">
        <v>130</v>
      </c>
      <c r="F4268" s="2"/>
      <c r="G4268" s="59">
        <v>950</v>
      </c>
      <c r="H4268" s="71" t="str">
        <f t="shared" si="93"/>
        <v xml:space="preserve"> </v>
      </c>
      <c r="I4268" s="11">
        <v>6.2105263157890001</v>
      </c>
      <c r="J4268" s="3">
        <v>64.210526315788996</v>
      </c>
      <c r="K4268" s="3">
        <v>25.684210526316001</v>
      </c>
      <c r="L4268" s="3">
        <v>3.4736842105260002</v>
      </c>
      <c r="M4268" s="8">
        <v>0.42105263157900003</v>
      </c>
    </row>
    <row r="4269" spans="3:13" x14ac:dyDescent="0.2">
      <c r="C4269" s="92"/>
      <c r="D4269" s="87"/>
      <c r="E4269" s="1" t="s">
        <v>131</v>
      </c>
      <c r="F4269" s="2"/>
      <c r="G4269" s="59">
        <v>424</v>
      </c>
      <c r="H4269" s="71" t="str">
        <f t="shared" si="93"/>
        <v xml:space="preserve"> </v>
      </c>
      <c r="I4269" s="11">
        <v>10.377358490565999</v>
      </c>
      <c r="J4269" s="3">
        <v>65.330188679244998</v>
      </c>
      <c r="K4269" s="3">
        <v>20.754716981131999</v>
      </c>
      <c r="L4269" s="3">
        <v>2.8301886792449999</v>
      </c>
      <c r="M4269" s="8">
        <v>0.70754716981099997</v>
      </c>
    </row>
    <row r="4270" spans="3:13" ht="24" x14ac:dyDescent="0.2">
      <c r="C4270" s="92"/>
      <c r="D4270" s="87"/>
      <c r="E4270" s="1" t="s">
        <v>132</v>
      </c>
      <c r="F4270" s="2"/>
      <c r="G4270" s="59">
        <v>213</v>
      </c>
      <c r="H4270" s="71" t="str">
        <f t="shared" si="93"/>
        <v xml:space="preserve"> </v>
      </c>
      <c r="I4270" s="11">
        <v>5.6338028169010004</v>
      </c>
      <c r="J4270" s="3">
        <v>60.093896713615003</v>
      </c>
      <c r="K4270" s="3">
        <v>27.230046948357</v>
      </c>
      <c r="L4270" s="3">
        <v>7.0422535211269999</v>
      </c>
      <c r="M4270" s="14">
        <v>0</v>
      </c>
    </row>
    <row r="4271" spans="3:13" ht="24" x14ac:dyDescent="0.2">
      <c r="C4271" s="92"/>
      <c r="D4271" s="87"/>
      <c r="E4271" s="1" t="s">
        <v>133</v>
      </c>
      <c r="F4271" s="2"/>
      <c r="G4271" s="59">
        <v>214</v>
      </c>
      <c r="H4271" s="71" t="str">
        <f t="shared" si="93"/>
        <v xml:space="preserve"> </v>
      </c>
      <c r="I4271" s="11">
        <v>7.009345794393</v>
      </c>
      <c r="J4271" s="3">
        <v>54.205607476635997</v>
      </c>
      <c r="K4271" s="3">
        <v>28.971962616822001</v>
      </c>
      <c r="L4271" s="3">
        <v>9.3457943925230005</v>
      </c>
      <c r="M4271" s="8">
        <v>0.46728971962600002</v>
      </c>
    </row>
    <row r="4272" spans="3:13" ht="24" x14ac:dyDescent="0.2">
      <c r="C4272" s="92"/>
      <c r="D4272" s="87"/>
      <c r="E4272" s="1" t="s">
        <v>134</v>
      </c>
      <c r="F4272" s="2"/>
      <c r="G4272" s="59">
        <v>15</v>
      </c>
      <c r="H4272" s="71" t="str">
        <f t="shared" si="93"/>
        <v>*</v>
      </c>
      <c r="I4272" s="11">
        <v>6.666666666667</v>
      </c>
      <c r="J4272" s="3">
        <v>26.666666666666998</v>
      </c>
      <c r="K4272" s="3">
        <v>46.666666666666998</v>
      </c>
      <c r="L4272" s="3">
        <v>20</v>
      </c>
      <c r="M4272" s="14">
        <v>0</v>
      </c>
    </row>
    <row r="4273" spans="2:13" ht="24" x14ac:dyDescent="0.2">
      <c r="C4273" s="92"/>
      <c r="D4273" s="87"/>
      <c r="E4273" s="1" t="s">
        <v>135</v>
      </c>
      <c r="F4273" s="2"/>
      <c r="G4273" s="59">
        <v>587</v>
      </c>
      <c r="H4273" s="71" t="str">
        <f t="shared" si="93"/>
        <v xml:space="preserve"> </v>
      </c>
      <c r="I4273" s="11">
        <v>10.221465076661</v>
      </c>
      <c r="J4273" s="3">
        <v>69.846678023850004</v>
      </c>
      <c r="K4273" s="3">
        <v>17.717206132878999</v>
      </c>
      <c r="L4273" s="3">
        <v>1.873935264055</v>
      </c>
      <c r="M4273" s="8">
        <v>0.34071550255499999</v>
      </c>
    </row>
    <row r="4274" spans="2:13" x14ac:dyDescent="0.2">
      <c r="C4274" s="92"/>
      <c r="D4274" s="87"/>
      <c r="E4274" s="1" t="s">
        <v>136</v>
      </c>
      <c r="F4274" s="2"/>
      <c r="G4274" s="59">
        <v>63</v>
      </c>
      <c r="H4274" s="71" t="str">
        <f t="shared" si="93"/>
        <v xml:space="preserve"> </v>
      </c>
      <c r="I4274" s="11">
        <v>9.5238095238099998</v>
      </c>
      <c r="J4274" s="3">
        <v>50.793650793650997</v>
      </c>
      <c r="K4274" s="3">
        <v>28.571428571428999</v>
      </c>
      <c r="L4274" s="3">
        <v>11.111111111111001</v>
      </c>
      <c r="M4274" s="14">
        <v>0</v>
      </c>
    </row>
    <row r="4275" spans="2:13" x14ac:dyDescent="0.2">
      <c r="C4275" s="92"/>
      <c r="D4275" s="87"/>
      <c r="E4275" s="1" t="s">
        <v>137</v>
      </c>
      <c r="F4275" s="2"/>
      <c r="G4275" s="59">
        <v>290</v>
      </c>
      <c r="H4275" s="71" t="str">
        <f t="shared" si="93"/>
        <v xml:space="preserve"> </v>
      </c>
      <c r="I4275" s="11">
        <v>5.8620689655170004</v>
      </c>
      <c r="J4275" s="3">
        <v>37.931034482759003</v>
      </c>
      <c r="K4275" s="3">
        <v>37.931034482759003</v>
      </c>
      <c r="L4275" s="3">
        <v>17.586206896552</v>
      </c>
      <c r="M4275" s="8">
        <v>0.68965517241399998</v>
      </c>
    </row>
    <row r="4276" spans="2:13" x14ac:dyDescent="0.2">
      <c r="C4276" s="92"/>
      <c r="D4276" s="87"/>
      <c r="E4276" s="1" t="s">
        <v>22</v>
      </c>
      <c r="F4276" s="2"/>
      <c r="G4276" s="59">
        <v>42</v>
      </c>
      <c r="H4276" s="71" t="str">
        <f t="shared" si="93"/>
        <v>*</v>
      </c>
      <c r="I4276" s="11">
        <v>4.7619047619049999</v>
      </c>
      <c r="J4276" s="3">
        <v>57.142857142856997</v>
      </c>
      <c r="K4276" s="3">
        <v>28.571428571428999</v>
      </c>
      <c r="L4276" s="3">
        <v>7.1428571428570002</v>
      </c>
      <c r="M4276" s="8">
        <v>2.3809523809519999</v>
      </c>
    </row>
    <row r="4277" spans="2:13" ht="24" x14ac:dyDescent="0.2">
      <c r="C4277" s="92"/>
      <c r="D4277" s="87"/>
      <c r="E4277" s="1" t="s">
        <v>138</v>
      </c>
      <c r="F4277" s="2"/>
      <c r="G4277" s="59">
        <v>246</v>
      </c>
      <c r="H4277" s="71" t="str">
        <f t="shared" si="93"/>
        <v xml:space="preserve"> </v>
      </c>
      <c r="I4277" s="11">
        <v>9.7560975609760003</v>
      </c>
      <c r="J4277" s="3">
        <v>50</v>
      </c>
      <c r="K4277" s="3">
        <v>33.739837398374</v>
      </c>
      <c r="L4277" s="3">
        <v>5.6910569105690003</v>
      </c>
      <c r="M4277" s="8">
        <v>0.81300813008100004</v>
      </c>
    </row>
    <row r="4278" spans="2:13" ht="24" x14ac:dyDescent="0.2">
      <c r="C4278" s="92"/>
      <c r="D4278" s="87"/>
      <c r="E4278" s="1" t="s">
        <v>139</v>
      </c>
      <c r="F4278" s="2"/>
      <c r="G4278" s="59">
        <v>248</v>
      </c>
      <c r="H4278" s="71" t="str">
        <f t="shared" ref="H4278:H4280" si="94">IF(G4278&lt;49,"*"," ")</f>
        <v xml:space="preserve"> </v>
      </c>
      <c r="I4278" s="11">
        <v>7.2580645161290001</v>
      </c>
      <c r="J4278" s="3">
        <v>61.290322580644997</v>
      </c>
      <c r="K4278" s="3">
        <v>29.838709677419001</v>
      </c>
      <c r="L4278" s="3">
        <v>1.2096774193549999</v>
      </c>
      <c r="M4278" s="8">
        <v>0.40322580645200001</v>
      </c>
    </row>
    <row r="4279" spans="2:13" ht="24" x14ac:dyDescent="0.2">
      <c r="C4279" s="92"/>
      <c r="D4279" s="87"/>
      <c r="E4279" s="1" t="s">
        <v>140</v>
      </c>
      <c r="F4279" s="2"/>
      <c r="G4279" s="59">
        <v>1582</v>
      </c>
      <c r="H4279" s="71" t="str">
        <f t="shared" si="94"/>
        <v xml:space="preserve"> </v>
      </c>
      <c r="I4279" s="11">
        <v>7.0164348925409996</v>
      </c>
      <c r="J4279" s="3">
        <v>63.527180783817997</v>
      </c>
      <c r="K4279" s="3">
        <v>25.600505689001</v>
      </c>
      <c r="L4279" s="3">
        <v>3.3501896333749999</v>
      </c>
      <c r="M4279" s="8">
        <v>0.50568900126399996</v>
      </c>
    </row>
    <row r="4280" spans="2:13" ht="24" x14ac:dyDescent="0.2">
      <c r="C4280" s="93"/>
      <c r="D4280" s="88"/>
      <c r="E4280" s="27" t="s">
        <v>141</v>
      </c>
      <c r="F4280" s="30"/>
      <c r="G4280" s="60">
        <v>414</v>
      </c>
      <c r="H4280" s="72" t="str">
        <f t="shared" si="94"/>
        <v xml:space="preserve"> </v>
      </c>
      <c r="I4280" s="35">
        <v>6.0386473429949996</v>
      </c>
      <c r="J4280" s="16">
        <v>55.797101449274997</v>
      </c>
      <c r="K4280" s="16">
        <v>29.468599033816002</v>
      </c>
      <c r="L4280" s="16">
        <v>8.4541062801930007</v>
      </c>
      <c r="M4280" s="36">
        <v>0.24154589371999999</v>
      </c>
    </row>
    <row r="4281" spans="2:13" x14ac:dyDescent="0.2">
      <c r="G4281" s="61"/>
      <c r="H4281" s="73"/>
    </row>
    <row r="4282" spans="2:13" x14ac:dyDescent="0.2">
      <c r="B4282" s="22" t="str">
        <f xml:space="preserve"> HYPERLINK("#'目次'!B38", "[32]")</f>
        <v>[32]</v>
      </c>
      <c r="C4282" s="17" t="s">
        <v>357</v>
      </c>
      <c r="G4282" s="61"/>
      <c r="H4282" s="73"/>
    </row>
    <row r="4283" spans="2:13" x14ac:dyDescent="0.2">
      <c r="G4283" s="61"/>
      <c r="H4283" s="73"/>
    </row>
    <row r="4284" spans="2:13" x14ac:dyDescent="0.2">
      <c r="G4284" s="61"/>
      <c r="H4284" s="73"/>
    </row>
    <row r="4285" spans="2:13" x14ac:dyDescent="0.2">
      <c r="C4285" s="17" t="s">
        <v>12</v>
      </c>
      <c r="G4285" s="61"/>
      <c r="H4285" s="73"/>
    </row>
    <row r="4286" spans="2:13" ht="24" x14ac:dyDescent="0.2">
      <c r="C4286" s="82"/>
      <c r="D4286" s="83"/>
      <c r="E4286" s="83"/>
      <c r="F4286" s="83"/>
      <c r="G4286" s="55" t="s">
        <v>13</v>
      </c>
      <c r="H4286" s="68"/>
      <c r="I4286" s="20" t="s">
        <v>18</v>
      </c>
      <c r="J4286" s="10" t="s">
        <v>19</v>
      </c>
      <c r="K4286" s="10" t="s">
        <v>20</v>
      </c>
      <c r="L4286" s="10" t="s">
        <v>21</v>
      </c>
      <c r="M4286" s="23" t="s">
        <v>22</v>
      </c>
    </row>
    <row r="4287" spans="2:13" x14ac:dyDescent="0.2">
      <c r="C4287" s="84"/>
      <c r="D4287" s="85"/>
      <c r="E4287" s="85"/>
      <c r="F4287" s="85"/>
      <c r="G4287" s="56"/>
      <c r="H4287" s="69"/>
      <c r="I4287" s="24"/>
      <c r="J4287" s="9"/>
      <c r="K4287" s="9"/>
      <c r="L4287" s="9"/>
      <c r="M4287" s="21"/>
    </row>
    <row r="4288" spans="2:13" x14ac:dyDescent="0.2">
      <c r="C4288" s="28"/>
      <c r="D4288" s="29"/>
      <c r="E4288" s="32" t="s">
        <v>13</v>
      </c>
      <c r="F4288" s="31"/>
      <c r="G4288" s="57">
        <v>2435</v>
      </c>
      <c r="H4288" s="66" t="str">
        <f t="shared" ref="H4288:H4351" si="95">IF(G4288&lt;49,"*"," ")</f>
        <v xml:space="preserve"> </v>
      </c>
      <c r="I4288" s="15">
        <v>32.361396303901003</v>
      </c>
      <c r="J4288" s="15">
        <v>57.002053388089998</v>
      </c>
      <c r="K4288" s="15">
        <v>8.5420944558520002</v>
      </c>
      <c r="L4288" s="15">
        <v>1.560574948665</v>
      </c>
      <c r="M4288" s="34">
        <v>0.53388090349100004</v>
      </c>
    </row>
    <row r="4289" spans="3:13" x14ac:dyDescent="0.2">
      <c r="C4289" s="89" t="s">
        <v>16</v>
      </c>
      <c r="D4289" s="86" t="s">
        <v>17</v>
      </c>
      <c r="E4289" s="6" t="s">
        <v>18</v>
      </c>
      <c r="F4289" s="5"/>
      <c r="G4289" s="58">
        <v>344</v>
      </c>
      <c r="H4289" s="70" t="str">
        <f t="shared" si="95"/>
        <v xml:space="preserve"> </v>
      </c>
      <c r="I4289" s="12">
        <v>75.872093023255999</v>
      </c>
      <c r="J4289" s="4">
        <v>23.255813953488001</v>
      </c>
      <c r="K4289" s="4">
        <v>0.29069767441900002</v>
      </c>
      <c r="L4289" s="25">
        <v>0</v>
      </c>
      <c r="M4289" s="13">
        <v>0.58139534883699995</v>
      </c>
    </row>
    <row r="4290" spans="3:13" x14ac:dyDescent="0.2">
      <c r="C4290" s="90"/>
      <c r="D4290" s="87"/>
      <c r="E4290" s="1" t="s">
        <v>19</v>
      </c>
      <c r="F4290" s="2"/>
      <c r="G4290" s="59">
        <v>1502</v>
      </c>
      <c r="H4290" s="71" t="str">
        <f t="shared" si="95"/>
        <v xml:space="preserve"> </v>
      </c>
      <c r="I4290" s="11">
        <v>30.758988015979</v>
      </c>
      <c r="J4290" s="3">
        <v>64.647137150465994</v>
      </c>
      <c r="K4290" s="3">
        <v>4.061251664447</v>
      </c>
      <c r="L4290" s="3">
        <v>0.133155792277</v>
      </c>
      <c r="M4290" s="8">
        <v>0.39946737683099998</v>
      </c>
    </row>
    <row r="4291" spans="3:13" x14ac:dyDescent="0.2">
      <c r="C4291" s="90"/>
      <c r="D4291" s="87"/>
      <c r="E4291" s="1" t="s">
        <v>20</v>
      </c>
      <c r="F4291" s="2"/>
      <c r="G4291" s="59">
        <v>465</v>
      </c>
      <c r="H4291" s="71" t="str">
        <f t="shared" si="95"/>
        <v xml:space="preserve"> </v>
      </c>
      <c r="I4291" s="11">
        <v>10.967741935484</v>
      </c>
      <c r="J4291" s="3">
        <v>63.010752688171998</v>
      </c>
      <c r="K4291" s="3">
        <v>24.301075268817002</v>
      </c>
      <c r="L4291" s="3">
        <v>1.0752688172039999</v>
      </c>
      <c r="M4291" s="8">
        <v>0.64516129032299996</v>
      </c>
    </row>
    <row r="4292" spans="3:13" x14ac:dyDescent="0.2">
      <c r="C4292" s="90"/>
      <c r="D4292" s="87"/>
      <c r="E4292" s="1" t="s">
        <v>21</v>
      </c>
      <c r="F4292" s="2"/>
      <c r="G4292" s="59">
        <v>107</v>
      </c>
      <c r="H4292" s="71" t="str">
        <f t="shared" si="95"/>
        <v xml:space="preserve"> </v>
      </c>
      <c r="I4292" s="11">
        <v>8.4112149532709992</v>
      </c>
      <c r="J4292" s="3">
        <v>35.514018691589001</v>
      </c>
      <c r="K4292" s="3">
        <v>27.102803738317998</v>
      </c>
      <c r="L4292" s="3">
        <v>28.03738317757</v>
      </c>
      <c r="M4292" s="8">
        <v>0.93457943925200004</v>
      </c>
    </row>
    <row r="4293" spans="3:13" x14ac:dyDescent="0.2">
      <c r="C4293" s="90"/>
      <c r="D4293" s="87"/>
      <c r="E4293" s="1" t="s">
        <v>22</v>
      </c>
      <c r="F4293" s="2"/>
      <c r="G4293" s="59">
        <v>17</v>
      </c>
      <c r="H4293" s="71" t="str">
        <f t="shared" si="95"/>
        <v>*</v>
      </c>
      <c r="I4293" s="11">
        <v>29.411764705882</v>
      </c>
      <c r="J4293" s="3">
        <v>35.294117647058997</v>
      </c>
      <c r="K4293" s="3">
        <v>23.529411764706001</v>
      </c>
      <c r="L4293" s="3">
        <v>5.8823529411760003</v>
      </c>
      <c r="M4293" s="8">
        <v>5.8823529411760003</v>
      </c>
    </row>
    <row r="4294" spans="3:13" x14ac:dyDescent="0.2">
      <c r="C4294" s="91" t="s">
        <v>23</v>
      </c>
      <c r="D4294" s="86" t="s">
        <v>17</v>
      </c>
      <c r="E4294" s="6" t="s">
        <v>24</v>
      </c>
      <c r="F4294" s="5"/>
      <c r="G4294" s="58">
        <v>383</v>
      </c>
      <c r="H4294" s="70" t="str">
        <f t="shared" si="95"/>
        <v xml:space="preserve"> </v>
      </c>
      <c r="I4294" s="12">
        <v>41.514360313315997</v>
      </c>
      <c r="J4294" s="4">
        <v>52.219321148825003</v>
      </c>
      <c r="K4294" s="4">
        <v>5.4830287206269999</v>
      </c>
      <c r="L4294" s="4">
        <v>0.26109660574400001</v>
      </c>
      <c r="M4294" s="13">
        <v>0.52219321148800002</v>
      </c>
    </row>
    <row r="4295" spans="3:13" x14ac:dyDescent="0.2">
      <c r="C4295" s="90"/>
      <c r="D4295" s="87"/>
      <c r="E4295" s="1" t="s">
        <v>25</v>
      </c>
      <c r="F4295" s="2"/>
      <c r="G4295" s="59">
        <v>333</v>
      </c>
      <c r="H4295" s="71" t="str">
        <f t="shared" si="95"/>
        <v xml:space="preserve"> </v>
      </c>
      <c r="I4295" s="11">
        <v>42.042042042041999</v>
      </c>
      <c r="J4295" s="3">
        <v>52.552552552553003</v>
      </c>
      <c r="K4295" s="3">
        <v>5.1051051051050003</v>
      </c>
      <c r="L4295" s="3">
        <v>0.30030030029999999</v>
      </c>
      <c r="M4295" s="14">
        <v>0</v>
      </c>
    </row>
    <row r="4296" spans="3:13" ht="24" x14ac:dyDescent="0.2">
      <c r="C4296" s="90"/>
      <c r="D4296" s="87"/>
      <c r="E4296" s="1" t="s">
        <v>26</v>
      </c>
      <c r="F4296" s="2"/>
      <c r="G4296" s="59">
        <v>464</v>
      </c>
      <c r="H4296" s="71" t="str">
        <f t="shared" si="95"/>
        <v xml:space="preserve"> </v>
      </c>
      <c r="I4296" s="11">
        <v>38.793103448276</v>
      </c>
      <c r="J4296" s="3">
        <v>54.310344827586</v>
      </c>
      <c r="K4296" s="3">
        <v>6.0344827586210004</v>
      </c>
      <c r="L4296" s="3">
        <v>0.215517241379</v>
      </c>
      <c r="M4296" s="8">
        <v>0.64655172413799999</v>
      </c>
    </row>
    <row r="4297" spans="3:13" ht="24" x14ac:dyDescent="0.2">
      <c r="C4297" s="90"/>
      <c r="D4297" s="87"/>
      <c r="E4297" s="1" t="s">
        <v>27</v>
      </c>
      <c r="F4297" s="2"/>
      <c r="G4297" s="59">
        <v>163</v>
      </c>
      <c r="H4297" s="71" t="str">
        <f t="shared" si="95"/>
        <v xml:space="preserve"> </v>
      </c>
      <c r="I4297" s="11">
        <v>42.331288343558001</v>
      </c>
      <c r="J4297" s="3">
        <v>53.374233128834</v>
      </c>
      <c r="K4297" s="3">
        <v>3.0674846625769998</v>
      </c>
      <c r="L4297" s="3">
        <v>0.61349693251500004</v>
      </c>
      <c r="M4297" s="8">
        <v>0.61349693251500004</v>
      </c>
    </row>
    <row r="4298" spans="3:13" x14ac:dyDescent="0.2">
      <c r="C4298" s="90"/>
      <c r="D4298" s="87"/>
      <c r="E4298" s="1" t="s">
        <v>28</v>
      </c>
      <c r="F4298" s="2"/>
      <c r="G4298" s="59">
        <v>161</v>
      </c>
      <c r="H4298" s="71" t="str">
        <f t="shared" si="95"/>
        <v xml:space="preserve"> </v>
      </c>
      <c r="I4298" s="11">
        <v>40.372670807452998</v>
      </c>
      <c r="J4298" s="3">
        <v>50.931677018633998</v>
      </c>
      <c r="K4298" s="3">
        <v>7.4534161490680004</v>
      </c>
      <c r="L4298" s="3">
        <v>1.242236024845</v>
      </c>
      <c r="M4298" s="14">
        <v>0</v>
      </c>
    </row>
    <row r="4299" spans="3:13" x14ac:dyDescent="0.2">
      <c r="C4299" s="90"/>
      <c r="D4299" s="87"/>
      <c r="E4299" s="1" t="s">
        <v>29</v>
      </c>
      <c r="F4299" s="2"/>
      <c r="G4299" s="59">
        <v>1174</v>
      </c>
      <c r="H4299" s="71" t="str">
        <f t="shared" si="95"/>
        <v xml:space="preserve"> </v>
      </c>
      <c r="I4299" s="11">
        <v>35.434412265757999</v>
      </c>
      <c r="J4299" s="3">
        <v>57.325383304939997</v>
      </c>
      <c r="K4299" s="3">
        <v>6.0477001703579996</v>
      </c>
      <c r="L4299" s="3">
        <v>0.59625212947200001</v>
      </c>
      <c r="M4299" s="8">
        <v>0.59625212947200001</v>
      </c>
    </row>
    <row r="4300" spans="3:13" x14ac:dyDescent="0.2">
      <c r="C4300" s="90"/>
      <c r="D4300" s="87"/>
      <c r="E4300" s="1" t="s">
        <v>30</v>
      </c>
      <c r="F4300" s="2"/>
      <c r="G4300" s="59">
        <v>1349</v>
      </c>
      <c r="H4300" s="71" t="str">
        <f t="shared" si="95"/>
        <v xml:space="preserve"> </v>
      </c>
      <c r="I4300" s="11">
        <v>35.285396590067002</v>
      </c>
      <c r="J4300" s="3">
        <v>57.301704966641999</v>
      </c>
      <c r="K4300" s="3">
        <v>6.449221645663</v>
      </c>
      <c r="L4300" s="3">
        <v>0.370644922165</v>
      </c>
      <c r="M4300" s="8">
        <v>0.59303187546299996</v>
      </c>
    </row>
    <row r="4301" spans="3:13" x14ac:dyDescent="0.2">
      <c r="C4301" s="90"/>
      <c r="D4301" s="87"/>
      <c r="E4301" s="1" t="s">
        <v>31</v>
      </c>
      <c r="F4301" s="2"/>
      <c r="G4301" s="59">
        <v>2034</v>
      </c>
      <c r="H4301" s="71" t="str">
        <f t="shared" si="95"/>
        <v xml:space="preserve"> </v>
      </c>
      <c r="I4301" s="11">
        <v>32.448377581121001</v>
      </c>
      <c r="J4301" s="3">
        <v>56.932153392330001</v>
      </c>
      <c r="K4301" s="3">
        <v>8.8003933136679997</v>
      </c>
      <c r="L4301" s="3">
        <v>1.376597836775</v>
      </c>
      <c r="M4301" s="8">
        <v>0.44247787610599998</v>
      </c>
    </row>
    <row r="4302" spans="3:13" x14ac:dyDescent="0.2">
      <c r="C4302" s="90"/>
      <c r="D4302" s="87"/>
      <c r="E4302" s="1" t="s">
        <v>32</v>
      </c>
      <c r="F4302" s="2"/>
      <c r="G4302" s="59">
        <v>68</v>
      </c>
      <c r="H4302" s="71" t="str">
        <f t="shared" si="95"/>
        <v xml:space="preserve"> </v>
      </c>
      <c r="I4302" s="11">
        <v>23.529411764706001</v>
      </c>
      <c r="J4302" s="3">
        <v>48.529411764705998</v>
      </c>
      <c r="K4302" s="3">
        <v>20.588235294118</v>
      </c>
      <c r="L4302" s="3">
        <v>5.8823529411760003</v>
      </c>
      <c r="M4302" s="8">
        <v>1.4705882352940001</v>
      </c>
    </row>
    <row r="4303" spans="3:13" x14ac:dyDescent="0.2">
      <c r="C4303" s="90"/>
      <c r="D4303" s="87"/>
      <c r="E4303" s="1" t="s">
        <v>22</v>
      </c>
      <c r="F4303" s="2"/>
      <c r="G4303" s="59">
        <v>17</v>
      </c>
      <c r="H4303" s="71" t="str">
        <f t="shared" si="95"/>
        <v>*</v>
      </c>
      <c r="I4303" s="11">
        <v>29.411764705882</v>
      </c>
      <c r="J4303" s="3">
        <v>52.941176470587997</v>
      </c>
      <c r="K4303" s="3">
        <v>11.764705882353001</v>
      </c>
      <c r="L4303" s="3">
        <v>5.8823529411760003</v>
      </c>
      <c r="M4303" s="14">
        <v>0</v>
      </c>
    </row>
    <row r="4304" spans="3:13" x14ac:dyDescent="0.2">
      <c r="C4304" s="91" t="s">
        <v>33</v>
      </c>
      <c r="D4304" s="86" t="s">
        <v>17</v>
      </c>
      <c r="E4304" s="6" t="s">
        <v>34</v>
      </c>
      <c r="F4304" s="5"/>
      <c r="G4304" s="58">
        <v>120</v>
      </c>
      <c r="H4304" s="70" t="str">
        <f t="shared" si="95"/>
        <v xml:space="preserve"> </v>
      </c>
      <c r="I4304" s="12">
        <v>65</v>
      </c>
      <c r="J4304" s="4">
        <v>33.333333333333002</v>
      </c>
      <c r="K4304" s="4">
        <v>1.666666666667</v>
      </c>
      <c r="L4304" s="25">
        <v>0</v>
      </c>
      <c r="M4304" s="33">
        <v>0</v>
      </c>
    </row>
    <row r="4305" spans="3:13" x14ac:dyDescent="0.2">
      <c r="C4305" s="90"/>
      <c r="D4305" s="87"/>
      <c r="E4305" s="1" t="s">
        <v>35</v>
      </c>
      <c r="F4305" s="2"/>
      <c r="G4305" s="59">
        <v>932</v>
      </c>
      <c r="H4305" s="71" t="str">
        <f t="shared" si="95"/>
        <v xml:space="preserve"> </v>
      </c>
      <c r="I4305" s="11">
        <v>40.021459227468</v>
      </c>
      <c r="J4305" s="3">
        <v>55.364806866953003</v>
      </c>
      <c r="K4305" s="3">
        <v>3.969957081545</v>
      </c>
      <c r="L4305" s="3">
        <v>0.10729613733899999</v>
      </c>
      <c r="M4305" s="8">
        <v>0.53648068669500004</v>
      </c>
    </row>
    <row r="4306" spans="3:13" x14ac:dyDescent="0.2">
      <c r="C4306" s="90"/>
      <c r="D4306" s="87"/>
      <c r="E4306" s="1" t="s">
        <v>36</v>
      </c>
      <c r="F4306" s="2"/>
      <c r="G4306" s="59">
        <v>854</v>
      </c>
      <c r="H4306" s="71" t="str">
        <f t="shared" si="95"/>
        <v xml:space="preserve"> </v>
      </c>
      <c r="I4306" s="11">
        <v>27.517564402809999</v>
      </c>
      <c r="J4306" s="3">
        <v>62.88056206089</v>
      </c>
      <c r="K4306" s="3">
        <v>8.1967213114750006</v>
      </c>
      <c r="L4306" s="3">
        <v>0.93676814988299995</v>
      </c>
      <c r="M4306" s="8">
        <v>0.46838407494099998</v>
      </c>
    </row>
    <row r="4307" spans="3:13" ht="24" x14ac:dyDescent="0.2">
      <c r="C4307" s="90"/>
      <c r="D4307" s="87"/>
      <c r="E4307" s="1" t="s">
        <v>37</v>
      </c>
      <c r="F4307" s="2"/>
      <c r="G4307" s="59">
        <v>356</v>
      </c>
      <c r="H4307" s="71" t="str">
        <f t="shared" si="95"/>
        <v xml:space="preserve"> </v>
      </c>
      <c r="I4307" s="11">
        <v>19.101123595505999</v>
      </c>
      <c r="J4307" s="3">
        <v>60.112359550561997</v>
      </c>
      <c r="K4307" s="3">
        <v>16.853932584270002</v>
      </c>
      <c r="L4307" s="3">
        <v>3.3707865168539999</v>
      </c>
      <c r="M4307" s="8">
        <v>0.56179775280900002</v>
      </c>
    </row>
    <row r="4308" spans="3:13" x14ac:dyDescent="0.2">
      <c r="C4308" s="90"/>
      <c r="D4308" s="87"/>
      <c r="E4308" s="1" t="s">
        <v>38</v>
      </c>
      <c r="F4308" s="2"/>
      <c r="G4308" s="59">
        <v>157</v>
      </c>
      <c r="H4308" s="71" t="str">
        <f t="shared" si="95"/>
        <v xml:space="preserve"> </v>
      </c>
      <c r="I4308" s="11">
        <v>19.108280254777</v>
      </c>
      <c r="J4308" s="3">
        <v>48.407643312102003</v>
      </c>
      <c r="K4308" s="3">
        <v>21.656050955413999</v>
      </c>
      <c r="L4308" s="3">
        <v>10.191082802547999</v>
      </c>
      <c r="M4308" s="8">
        <v>0.63694267515900005</v>
      </c>
    </row>
    <row r="4309" spans="3:13" x14ac:dyDescent="0.2">
      <c r="C4309" s="90"/>
      <c r="D4309" s="87"/>
      <c r="E4309" s="1" t="s">
        <v>22</v>
      </c>
      <c r="F4309" s="2"/>
      <c r="G4309" s="59">
        <v>16</v>
      </c>
      <c r="H4309" s="71" t="str">
        <f t="shared" si="95"/>
        <v>*</v>
      </c>
      <c r="I4309" s="11">
        <v>25</v>
      </c>
      <c r="J4309" s="3">
        <v>31.25</v>
      </c>
      <c r="K4309" s="3">
        <v>31.25</v>
      </c>
      <c r="L4309" s="3">
        <v>6.25</v>
      </c>
      <c r="M4309" s="8">
        <v>6.25</v>
      </c>
    </row>
    <row r="4310" spans="3:13" x14ac:dyDescent="0.2">
      <c r="C4310" s="91" t="s">
        <v>39</v>
      </c>
      <c r="D4310" s="86" t="s">
        <v>17</v>
      </c>
      <c r="E4310" s="6" t="s">
        <v>40</v>
      </c>
      <c r="F4310" s="5"/>
      <c r="G4310" s="58">
        <v>350</v>
      </c>
      <c r="H4310" s="70" t="str">
        <f t="shared" si="95"/>
        <v xml:space="preserve"> </v>
      </c>
      <c r="I4310" s="12">
        <v>48.571428571429003</v>
      </c>
      <c r="J4310" s="4">
        <v>47.142857142856997</v>
      </c>
      <c r="K4310" s="4">
        <v>4</v>
      </c>
      <c r="L4310" s="25">
        <v>0</v>
      </c>
      <c r="M4310" s="13">
        <v>0.28571428571399998</v>
      </c>
    </row>
    <row r="4311" spans="3:13" ht="24" x14ac:dyDescent="0.2">
      <c r="C4311" s="90"/>
      <c r="D4311" s="87"/>
      <c r="E4311" s="1" t="s">
        <v>41</v>
      </c>
      <c r="F4311" s="2"/>
      <c r="G4311" s="59">
        <v>1147</v>
      </c>
      <c r="H4311" s="71" t="str">
        <f t="shared" si="95"/>
        <v xml:space="preserve"> </v>
      </c>
      <c r="I4311" s="11">
        <v>30.950305143853999</v>
      </c>
      <c r="J4311" s="3">
        <v>61.115954664341999</v>
      </c>
      <c r="K4311" s="3">
        <v>6.8003487358330004</v>
      </c>
      <c r="L4311" s="3">
        <v>0.435919790759</v>
      </c>
      <c r="M4311" s="8">
        <v>0.69747166521399995</v>
      </c>
    </row>
    <row r="4312" spans="3:13" x14ac:dyDescent="0.2">
      <c r="C4312" s="90"/>
      <c r="D4312" s="87"/>
      <c r="E4312" s="1" t="s">
        <v>42</v>
      </c>
      <c r="F4312" s="2"/>
      <c r="G4312" s="59">
        <v>816</v>
      </c>
      <c r="H4312" s="71" t="str">
        <f t="shared" si="95"/>
        <v xml:space="preserve"> </v>
      </c>
      <c r="I4312" s="11">
        <v>27.450980392157</v>
      </c>
      <c r="J4312" s="3">
        <v>56.004901960783997</v>
      </c>
      <c r="K4312" s="3">
        <v>12.5</v>
      </c>
      <c r="L4312" s="3">
        <v>3.6764705882349999</v>
      </c>
      <c r="M4312" s="8">
        <v>0.36764705882400001</v>
      </c>
    </row>
    <row r="4313" spans="3:13" x14ac:dyDescent="0.2">
      <c r="C4313" s="90"/>
      <c r="D4313" s="87"/>
      <c r="E4313" s="1" t="s">
        <v>43</v>
      </c>
      <c r="F4313" s="2"/>
      <c r="G4313" s="59">
        <v>78</v>
      </c>
      <c r="H4313" s="71" t="str">
        <f t="shared" si="95"/>
        <v xml:space="preserve"> </v>
      </c>
      <c r="I4313" s="11">
        <v>32.051282051282001</v>
      </c>
      <c r="J4313" s="3">
        <v>56.410256410255997</v>
      </c>
      <c r="K4313" s="3">
        <v>8.9743589743589993</v>
      </c>
      <c r="L4313" s="3">
        <v>1.2820512820509999</v>
      </c>
      <c r="M4313" s="8">
        <v>1.2820512820509999</v>
      </c>
    </row>
    <row r="4314" spans="3:13" x14ac:dyDescent="0.2">
      <c r="C4314" s="90"/>
      <c r="D4314" s="87"/>
      <c r="E4314" s="1" t="s">
        <v>22</v>
      </c>
      <c r="F4314" s="2"/>
      <c r="G4314" s="59">
        <v>44</v>
      </c>
      <c r="H4314" s="71" t="str">
        <f t="shared" si="95"/>
        <v>*</v>
      </c>
      <c r="I4314" s="11">
        <v>31.818181818182001</v>
      </c>
      <c r="J4314" s="3">
        <v>47.727272727272997</v>
      </c>
      <c r="K4314" s="3">
        <v>15.909090909091001</v>
      </c>
      <c r="L4314" s="3">
        <v>4.5454545454549997</v>
      </c>
      <c r="M4314" s="14">
        <v>0</v>
      </c>
    </row>
    <row r="4315" spans="3:13" x14ac:dyDescent="0.2">
      <c r="C4315" s="91" t="s">
        <v>44</v>
      </c>
      <c r="D4315" s="86" t="s">
        <v>17</v>
      </c>
      <c r="E4315" s="6" t="s">
        <v>45</v>
      </c>
      <c r="F4315" s="5"/>
      <c r="G4315" s="58">
        <v>1358</v>
      </c>
      <c r="H4315" s="70" t="str">
        <f t="shared" si="95"/>
        <v xml:space="preserve"> </v>
      </c>
      <c r="I4315" s="12">
        <v>38.954344624447998</v>
      </c>
      <c r="J4315" s="4">
        <v>53.829160530190997</v>
      </c>
      <c r="K4315" s="4">
        <v>6.0382916053019997</v>
      </c>
      <c r="L4315" s="4">
        <v>0.66273932253300005</v>
      </c>
      <c r="M4315" s="13">
        <v>0.51546391752599996</v>
      </c>
    </row>
    <row r="4316" spans="3:13" x14ac:dyDescent="0.2">
      <c r="C4316" s="90"/>
      <c r="D4316" s="87"/>
      <c r="E4316" s="1" t="s">
        <v>46</v>
      </c>
      <c r="F4316" s="2"/>
      <c r="G4316" s="59">
        <v>735</v>
      </c>
      <c r="H4316" s="71" t="str">
        <f t="shared" si="95"/>
        <v xml:space="preserve"> </v>
      </c>
      <c r="I4316" s="11">
        <v>25.442176870748</v>
      </c>
      <c r="J4316" s="3">
        <v>62.721088435374</v>
      </c>
      <c r="K4316" s="3">
        <v>9.1156462585030003</v>
      </c>
      <c r="L4316" s="3">
        <v>2.040816326531</v>
      </c>
      <c r="M4316" s="8">
        <v>0.68027210884400002</v>
      </c>
    </row>
    <row r="4317" spans="3:13" x14ac:dyDescent="0.2">
      <c r="C4317" s="90"/>
      <c r="D4317" s="87"/>
      <c r="E4317" s="1" t="s">
        <v>47</v>
      </c>
      <c r="F4317" s="2"/>
      <c r="G4317" s="59">
        <v>177</v>
      </c>
      <c r="H4317" s="71" t="str">
        <f t="shared" si="95"/>
        <v xml:space="preserve"> </v>
      </c>
      <c r="I4317" s="11">
        <v>22.598870056496999</v>
      </c>
      <c r="J4317" s="3">
        <v>56.497175141242998</v>
      </c>
      <c r="K4317" s="3">
        <v>18.644067796609999</v>
      </c>
      <c r="L4317" s="3">
        <v>2.25988700565</v>
      </c>
      <c r="M4317" s="14">
        <v>0</v>
      </c>
    </row>
    <row r="4318" spans="3:13" x14ac:dyDescent="0.2">
      <c r="C4318" s="90"/>
      <c r="D4318" s="87"/>
      <c r="E4318" s="1" t="s">
        <v>48</v>
      </c>
      <c r="F4318" s="2"/>
      <c r="G4318" s="59">
        <v>128</v>
      </c>
      <c r="H4318" s="71" t="str">
        <f t="shared" si="95"/>
        <v xml:space="preserve"> </v>
      </c>
      <c r="I4318" s="11">
        <v>16.40625</v>
      </c>
      <c r="J4318" s="3">
        <v>57.03125</v>
      </c>
      <c r="K4318" s="3">
        <v>18.75</v>
      </c>
      <c r="L4318" s="3">
        <v>7.8125</v>
      </c>
      <c r="M4318" s="14">
        <v>0</v>
      </c>
    </row>
    <row r="4319" spans="3:13" x14ac:dyDescent="0.2">
      <c r="C4319" s="90"/>
      <c r="D4319" s="87"/>
      <c r="E4319" s="1" t="s">
        <v>22</v>
      </c>
      <c r="F4319" s="2"/>
      <c r="G4319" s="59">
        <v>37</v>
      </c>
      <c r="H4319" s="71" t="str">
        <f t="shared" si="95"/>
        <v>*</v>
      </c>
      <c r="I4319" s="11">
        <v>29.72972972973</v>
      </c>
      <c r="J4319" s="3">
        <v>62.162162162161998</v>
      </c>
      <c r="K4319" s="3">
        <v>5.4054054054050003</v>
      </c>
      <c r="L4319" s="7">
        <v>0</v>
      </c>
      <c r="M4319" s="8">
        <v>2.7027027027030002</v>
      </c>
    </row>
    <row r="4320" spans="3:13" ht="24" x14ac:dyDescent="0.2">
      <c r="C4320" s="91" t="s">
        <v>49</v>
      </c>
      <c r="D4320" s="86" t="s">
        <v>17</v>
      </c>
      <c r="E4320" s="6" t="s">
        <v>50</v>
      </c>
      <c r="F4320" s="5"/>
      <c r="G4320" s="58">
        <v>141</v>
      </c>
      <c r="H4320" s="70" t="str">
        <f t="shared" si="95"/>
        <v xml:space="preserve"> </v>
      </c>
      <c r="I4320" s="12">
        <v>44.680851063829998</v>
      </c>
      <c r="J4320" s="4">
        <v>48.226950354609997</v>
      </c>
      <c r="K4320" s="4">
        <v>7.0921985815599999</v>
      </c>
      <c r="L4320" s="25">
        <v>0</v>
      </c>
      <c r="M4320" s="33">
        <v>0</v>
      </c>
    </row>
    <row r="4321" spans="3:13" ht="36" x14ac:dyDescent="0.2">
      <c r="C4321" s="90"/>
      <c r="D4321" s="87"/>
      <c r="E4321" s="1" t="s">
        <v>51</v>
      </c>
      <c r="F4321" s="2"/>
      <c r="G4321" s="59">
        <v>349</v>
      </c>
      <c r="H4321" s="71" t="str">
        <f t="shared" si="95"/>
        <v xml:space="preserve"> </v>
      </c>
      <c r="I4321" s="11">
        <v>39.541547277936999</v>
      </c>
      <c r="J4321" s="3">
        <v>54.441260744986003</v>
      </c>
      <c r="K4321" s="3">
        <v>6.0171919770770002</v>
      </c>
      <c r="L4321" s="7">
        <v>0</v>
      </c>
      <c r="M4321" s="14">
        <v>0</v>
      </c>
    </row>
    <row r="4322" spans="3:13" ht="48" x14ac:dyDescent="0.2">
      <c r="C4322" s="90"/>
      <c r="D4322" s="87"/>
      <c r="E4322" s="1" t="s">
        <v>52</v>
      </c>
      <c r="F4322" s="2"/>
      <c r="G4322" s="59">
        <v>1860</v>
      </c>
      <c r="H4322" s="71" t="str">
        <f t="shared" si="95"/>
        <v xml:space="preserve"> </v>
      </c>
      <c r="I4322" s="11">
        <v>34.462365591397997</v>
      </c>
      <c r="J4322" s="3">
        <v>57.096774193548001</v>
      </c>
      <c r="K4322" s="3">
        <v>7.3655913978490002</v>
      </c>
      <c r="L4322" s="3">
        <v>0.80645161290300005</v>
      </c>
      <c r="M4322" s="8">
        <v>0.26881720430099998</v>
      </c>
    </row>
    <row r="4323" spans="3:13" ht="24" x14ac:dyDescent="0.2">
      <c r="C4323" s="90"/>
      <c r="D4323" s="87"/>
      <c r="E4323" s="1" t="s">
        <v>53</v>
      </c>
      <c r="F4323" s="2"/>
      <c r="G4323" s="59">
        <v>719</v>
      </c>
      <c r="H4323" s="71" t="str">
        <f t="shared" si="95"/>
        <v xml:space="preserve"> </v>
      </c>
      <c r="I4323" s="11">
        <v>37.552155771904999</v>
      </c>
      <c r="J4323" s="3">
        <v>54.520166898470002</v>
      </c>
      <c r="K4323" s="3">
        <v>7.232267037552</v>
      </c>
      <c r="L4323" s="3">
        <v>0.55632823365799999</v>
      </c>
      <c r="M4323" s="8">
        <v>0.13908205841400001</v>
      </c>
    </row>
    <row r="4324" spans="3:13" ht="48" x14ac:dyDescent="0.2">
      <c r="C4324" s="90"/>
      <c r="D4324" s="87"/>
      <c r="E4324" s="1" t="s">
        <v>54</v>
      </c>
      <c r="F4324" s="2"/>
      <c r="G4324" s="59">
        <v>404</v>
      </c>
      <c r="H4324" s="71" t="str">
        <f t="shared" si="95"/>
        <v xml:space="preserve"> </v>
      </c>
      <c r="I4324" s="11">
        <v>38.613861386139</v>
      </c>
      <c r="J4324" s="3">
        <v>54.950495049505001</v>
      </c>
      <c r="K4324" s="3">
        <v>6.188118811881</v>
      </c>
      <c r="L4324" s="3">
        <v>0.247524752475</v>
      </c>
      <c r="M4324" s="14">
        <v>0</v>
      </c>
    </row>
    <row r="4325" spans="3:13" ht="36" x14ac:dyDescent="0.2">
      <c r="C4325" s="90"/>
      <c r="D4325" s="87"/>
      <c r="E4325" s="1" t="s">
        <v>55</v>
      </c>
      <c r="F4325" s="2"/>
      <c r="G4325" s="59">
        <v>41</v>
      </c>
      <c r="H4325" s="71" t="str">
        <f t="shared" si="95"/>
        <v>*</v>
      </c>
      <c r="I4325" s="11">
        <v>46.341463414633999</v>
      </c>
      <c r="J4325" s="3">
        <v>41.463414634145998</v>
      </c>
      <c r="K4325" s="3">
        <v>12.195121951220001</v>
      </c>
      <c r="L4325" s="7">
        <v>0</v>
      </c>
      <c r="M4325" s="14">
        <v>0</v>
      </c>
    </row>
    <row r="4326" spans="3:13" ht="36" x14ac:dyDescent="0.2">
      <c r="C4326" s="90"/>
      <c r="D4326" s="87"/>
      <c r="E4326" s="1" t="s">
        <v>56</v>
      </c>
      <c r="F4326" s="2"/>
      <c r="G4326" s="59">
        <v>168</v>
      </c>
      <c r="H4326" s="71" t="str">
        <f t="shared" si="95"/>
        <v xml:space="preserve"> </v>
      </c>
      <c r="I4326" s="11">
        <v>42.261904761905001</v>
      </c>
      <c r="J4326" s="3">
        <v>47.619047619047997</v>
      </c>
      <c r="K4326" s="3">
        <v>9.5238095238099998</v>
      </c>
      <c r="L4326" s="3">
        <v>0.59523809523799998</v>
      </c>
      <c r="M4326" s="14">
        <v>0</v>
      </c>
    </row>
    <row r="4327" spans="3:13" ht="36" x14ac:dyDescent="0.2">
      <c r="C4327" s="90"/>
      <c r="D4327" s="87"/>
      <c r="E4327" s="1" t="s">
        <v>57</v>
      </c>
      <c r="F4327" s="2"/>
      <c r="G4327" s="59">
        <v>146</v>
      </c>
      <c r="H4327" s="71" t="str">
        <f t="shared" si="95"/>
        <v xml:space="preserve"> </v>
      </c>
      <c r="I4327" s="11">
        <v>41.095890410959001</v>
      </c>
      <c r="J4327" s="3">
        <v>50.684931506848997</v>
      </c>
      <c r="K4327" s="3">
        <v>7.5342465753420003</v>
      </c>
      <c r="L4327" s="3">
        <v>0.68493150684899995</v>
      </c>
      <c r="M4327" s="14">
        <v>0</v>
      </c>
    </row>
    <row r="4328" spans="3:13" x14ac:dyDescent="0.2">
      <c r="C4328" s="90"/>
      <c r="D4328" s="87"/>
      <c r="E4328" s="1" t="s">
        <v>58</v>
      </c>
      <c r="F4328" s="2"/>
      <c r="G4328" s="59">
        <v>364</v>
      </c>
      <c r="H4328" s="71" t="str">
        <f t="shared" si="95"/>
        <v xml:space="preserve"> </v>
      </c>
      <c r="I4328" s="11">
        <v>20.329670329670002</v>
      </c>
      <c r="J4328" s="3">
        <v>59.890109890109997</v>
      </c>
      <c r="K4328" s="3">
        <v>13.736263736264</v>
      </c>
      <c r="L4328" s="3">
        <v>4.3956043956039998</v>
      </c>
      <c r="M4328" s="8">
        <v>1.648351648352</v>
      </c>
    </row>
    <row r="4329" spans="3:13" x14ac:dyDescent="0.2">
      <c r="C4329" s="90"/>
      <c r="D4329" s="87"/>
      <c r="E4329" s="1" t="s">
        <v>22</v>
      </c>
      <c r="F4329" s="2"/>
      <c r="G4329" s="59">
        <v>134</v>
      </c>
      <c r="H4329" s="71" t="str">
        <f t="shared" si="95"/>
        <v xml:space="preserve"> </v>
      </c>
      <c r="I4329" s="11">
        <v>37.313432835820997</v>
      </c>
      <c r="J4329" s="3">
        <v>48.507462686567003</v>
      </c>
      <c r="K4329" s="3">
        <v>9.7014925373129994</v>
      </c>
      <c r="L4329" s="3">
        <v>2.985074626866</v>
      </c>
      <c r="M4329" s="8">
        <v>1.492537313433</v>
      </c>
    </row>
    <row r="4330" spans="3:13" ht="24" x14ac:dyDescent="0.2">
      <c r="C4330" s="90"/>
      <c r="D4330" s="87"/>
      <c r="E4330" s="1" t="s">
        <v>59</v>
      </c>
      <c r="F4330" s="2"/>
      <c r="G4330" s="59">
        <v>1920</v>
      </c>
      <c r="H4330" s="71" t="str">
        <f t="shared" si="95"/>
        <v xml:space="preserve"> </v>
      </c>
      <c r="I4330" s="11">
        <v>34.322916666666998</v>
      </c>
      <c r="J4330" s="3">
        <v>57.03125</v>
      </c>
      <c r="K4330" s="3">
        <v>7.5</v>
      </c>
      <c r="L4330" s="3">
        <v>0.88541666666700003</v>
      </c>
      <c r="M4330" s="8">
        <v>0.26041666666699997</v>
      </c>
    </row>
    <row r="4331" spans="3:13" ht="24" x14ac:dyDescent="0.2">
      <c r="C4331" s="90"/>
      <c r="D4331" s="87"/>
      <c r="E4331" s="1" t="s">
        <v>60</v>
      </c>
      <c r="F4331" s="2"/>
      <c r="G4331" s="59">
        <v>479</v>
      </c>
      <c r="H4331" s="71" t="str">
        <f t="shared" si="95"/>
        <v xml:space="preserve"> </v>
      </c>
      <c r="I4331" s="11">
        <v>38.413361169101996</v>
      </c>
      <c r="J4331" s="3">
        <v>54.906054279749</v>
      </c>
      <c r="K4331" s="3">
        <v>6.2630480167010001</v>
      </c>
      <c r="L4331" s="3">
        <v>0.41753653444700001</v>
      </c>
      <c r="M4331" s="14">
        <v>0</v>
      </c>
    </row>
    <row r="4332" spans="3:13" ht="24" x14ac:dyDescent="0.2">
      <c r="C4332" s="91" t="s">
        <v>61</v>
      </c>
      <c r="D4332" s="86" t="s">
        <v>17</v>
      </c>
      <c r="E4332" s="6" t="s">
        <v>62</v>
      </c>
      <c r="F4332" s="5"/>
      <c r="G4332" s="58">
        <v>354</v>
      </c>
      <c r="H4332" s="70" t="str">
        <f t="shared" si="95"/>
        <v xml:space="preserve"> </v>
      </c>
      <c r="I4332" s="12">
        <v>42.372881355932002</v>
      </c>
      <c r="J4332" s="4">
        <v>52.25988700565</v>
      </c>
      <c r="K4332" s="4">
        <v>5.0847457627120001</v>
      </c>
      <c r="L4332" s="4">
        <v>0.28248587570599998</v>
      </c>
      <c r="M4332" s="33">
        <v>0</v>
      </c>
    </row>
    <row r="4333" spans="3:13" ht="24" x14ac:dyDescent="0.2">
      <c r="C4333" s="90"/>
      <c r="D4333" s="87"/>
      <c r="E4333" s="1" t="s">
        <v>63</v>
      </c>
      <c r="F4333" s="2"/>
      <c r="G4333" s="59">
        <v>645</v>
      </c>
      <c r="H4333" s="71" t="str">
        <f t="shared" si="95"/>
        <v xml:space="preserve"> </v>
      </c>
      <c r="I4333" s="11">
        <v>36.124031007752002</v>
      </c>
      <c r="J4333" s="3">
        <v>56.124031007752002</v>
      </c>
      <c r="K4333" s="3">
        <v>6.9767441860470001</v>
      </c>
      <c r="L4333" s="3">
        <v>0.31007751938</v>
      </c>
      <c r="M4333" s="8">
        <v>0.46511627907000003</v>
      </c>
    </row>
    <row r="4334" spans="3:13" ht="36" x14ac:dyDescent="0.2">
      <c r="C4334" s="90"/>
      <c r="D4334" s="87"/>
      <c r="E4334" s="1" t="s">
        <v>64</v>
      </c>
      <c r="F4334" s="2"/>
      <c r="G4334" s="59">
        <v>166</v>
      </c>
      <c r="H4334" s="71" t="str">
        <f t="shared" si="95"/>
        <v xml:space="preserve"> </v>
      </c>
      <c r="I4334" s="11">
        <v>41.566265060241001</v>
      </c>
      <c r="J4334" s="3">
        <v>50.602409638554001</v>
      </c>
      <c r="K4334" s="3">
        <v>6.6265060240959999</v>
      </c>
      <c r="L4334" s="3">
        <v>1.204819277108</v>
      </c>
      <c r="M4334" s="14">
        <v>0</v>
      </c>
    </row>
    <row r="4335" spans="3:13" ht="36" x14ac:dyDescent="0.2">
      <c r="C4335" s="90"/>
      <c r="D4335" s="87"/>
      <c r="E4335" s="1" t="s">
        <v>65</v>
      </c>
      <c r="F4335" s="2"/>
      <c r="G4335" s="59">
        <v>110</v>
      </c>
      <c r="H4335" s="71" t="str">
        <f t="shared" si="95"/>
        <v xml:space="preserve"> </v>
      </c>
      <c r="I4335" s="11">
        <v>48.181818181818002</v>
      </c>
      <c r="J4335" s="3">
        <v>50</v>
      </c>
      <c r="K4335" s="3">
        <v>1.818181818182</v>
      </c>
      <c r="L4335" s="7">
        <v>0</v>
      </c>
      <c r="M4335" s="14">
        <v>0</v>
      </c>
    </row>
    <row r="4336" spans="3:13" ht="36" x14ac:dyDescent="0.2">
      <c r="C4336" s="90"/>
      <c r="D4336" s="87"/>
      <c r="E4336" s="1" t="s">
        <v>66</v>
      </c>
      <c r="F4336" s="2"/>
      <c r="G4336" s="59">
        <v>239</v>
      </c>
      <c r="H4336" s="71" t="str">
        <f t="shared" si="95"/>
        <v xml:space="preserve"> </v>
      </c>
      <c r="I4336" s="11">
        <v>35.146443514643998</v>
      </c>
      <c r="J4336" s="3">
        <v>60.251046025104998</v>
      </c>
      <c r="K4336" s="3">
        <v>3.7656903765690002</v>
      </c>
      <c r="L4336" s="7">
        <v>0</v>
      </c>
      <c r="M4336" s="8">
        <v>0.836820083682</v>
      </c>
    </row>
    <row r="4337" spans="3:13" ht="24" x14ac:dyDescent="0.2">
      <c r="C4337" s="90"/>
      <c r="D4337" s="87"/>
      <c r="E4337" s="1" t="s">
        <v>67</v>
      </c>
      <c r="F4337" s="2"/>
      <c r="G4337" s="59">
        <v>143</v>
      </c>
      <c r="H4337" s="71" t="str">
        <f t="shared" si="95"/>
        <v xml:space="preserve"> </v>
      </c>
      <c r="I4337" s="11">
        <v>46.853146853147003</v>
      </c>
      <c r="J4337" s="3">
        <v>47.552447552448001</v>
      </c>
      <c r="K4337" s="3">
        <v>4.1958041958040004</v>
      </c>
      <c r="L4337" s="3">
        <v>0.69930069930100003</v>
      </c>
      <c r="M4337" s="8">
        <v>0.69930069930100003</v>
      </c>
    </row>
    <row r="4338" spans="3:13" ht="24" x14ac:dyDescent="0.2">
      <c r="C4338" s="90"/>
      <c r="D4338" s="87"/>
      <c r="E4338" s="1" t="s">
        <v>68</v>
      </c>
      <c r="F4338" s="2"/>
      <c r="G4338" s="59">
        <v>56</v>
      </c>
      <c r="H4338" s="71" t="str">
        <f t="shared" si="95"/>
        <v xml:space="preserve"> </v>
      </c>
      <c r="I4338" s="11">
        <v>37.5</v>
      </c>
      <c r="J4338" s="3">
        <v>60.714285714286</v>
      </c>
      <c r="K4338" s="7">
        <v>0</v>
      </c>
      <c r="L4338" s="3">
        <v>1.785714285714</v>
      </c>
      <c r="M4338" s="14">
        <v>0</v>
      </c>
    </row>
    <row r="4339" spans="3:13" ht="24" x14ac:dyDescent="0.2">
      <c r="C4339" s="90"/>
      <c r="D4339" s="87"/>
      <c r="E4339" s="1" t="s">
        <v>69</v>
      </c>
      <c r="F4339" s="2"/>
      <c r="G4339" s="59">
        <v>51</v>
      </c>
      <c r="H4339" s="71" t="str">
        <f t="shared" si="95"/>
        <v xml:space="preserve"> </v>
      </c>
      <c r="I4339" s="11">
        <v>45.098039215686001</v>
      </c>
      <c r="J4339" s="3">
        <v>50.980392156862997</v>
      </c>
      <c r="K4339" s="3">
        <v>1.9607843137250001</v>
      </c>
      <c r="L4339" s="3">
        <v>1.9607843137250001</v>
      </c>
      <c r="M4339" s="14">
        <v>0</v>
      </c>
    </row>
    <row r="4340" spans="3:13" ht="24" x14ac:dyDescent="0.2">
      <c r="C4340" s="90"/>
      <c r="D4340" s="87"/>
      <c r="E4340" s="1" t="s">
        <v>70</v>
      </c>
      <c r="F4340" s="2"/>
      <c r="G4340" s="59">
        <v>312</v>
      </c>
      <c r="H4340" s="71" t="str">
        <f t="shared" si="95"/>
        <v xml:space="preserve"> </v>
      </c>
      <c r="I4340" s="11">
        <v>37.5</v>
      </c>
      <c r="J4340" s="3">
        <v>58.974358974358999</v>
      </c>
      <c r="K4340" s="3">
        <v>2.564102564103</v>
      </c>
      <c r="L4340" s="3">
        <v>0.64102564102600001</v>
      </c>
      <c r="M4340" s="8">
        <v>0.32051282051300001</v>
      </c>
    </row>
    <row r="4341" spans="3:13" x14ac:dyDescent="0.2">
      <c r="C4341" s="90"/>
      <c r="D4341" s="87"/>
      <c r="E4341" s="1" t="s">
        <v>32</v>
      </c>
      <c r="F4341" s="2"/>
      <c r="G4341" s="59">
        <v>51</v>
      </c>
      <c r="H4341" s="71" t="str">
        <f t="shared" si="95"/>
        <v xml:space="preserve"> </v>
      </c>
      <c r="I4341" s="11">
        <v>41.176470588234999</v>
      </c>
      <c r="J4341" s="3">
        <v>50.980392156862997</v>
      </c>
      <c r="K4341" s="3">
        <v>7.8431372549020004</v>
      </c>
      <c r="L4341" s="7">
        <v>0</v>
      </c>
      <c r="M4341" s="14">
        <v>0</v>
      </c>
    </row>
    <row r="4342" spans="3:13" ht="24" x14ac:dyDescent="0.2">
      <c r="C4342" s="90"/>
      <c r="D4342" s="87"/>
      <c r="E4342" s="1" t="s">
        <v>71</v>
      </c>
      <c r="F4342" s="2"/>
      <c r="G4342" s="59">
        <v>1237</v>
      </c>
      <c r="H4342" s="71" t="str">
        <f t="shared" si="95"/>
        <v xml:space="preserve"> </v>
      </c>
      <c r="I4342" s="11">
        <v>37.752627324171002</v>
      </c>
      <c r="J4342" s="3">
        <v>55.052546483428003</v>
      </c>
      <c r="K4342" s="3">
        <v>6.2247372675830004</v>
      </c>
      <c r="L4342" s="3">
        <v>0.64672594987900001</v>
      </c>
      <c r="M4342" s="8">
        <v>0.32336297493900001</v>
      </c>
    </row>
    <row r="4343" spans="3:13" ht="24" x14ac:dyDescent="0.2">
      <c r="C4343" s="90"/>
      <c r="D4343" s="87"/>
      <c r="E4343" s="1" t="s">
        <v>72</v>
      </c>
      <c r="F4343" s="2"/>
      <c r="G4343" s="59">
        <v>1015</v>
      </c>
      <c r="H4343" s="71" t="str">
        <f t="shared" si="95"/>
        <v xml:space="preserve"> </v>
      </c>
      <c r="I4343" s="11">
        <v>27.192118226601</v>
      </c>
      <c r="J4343" s="3">
        <v>58.423645320196997</v>
      </c>
      <c r="K4343" s="3">
        <v>11.133004926108001</v>
      </c>
      <c r="L4343" s="3">
        <v>2.4630541871920002</v>
      </c>
      <c r="M4343" s="8">
        <v>0.78817733990100003</v>
      </c>
    </row>
    <row r="4344" spans="3:13" x14ac:dyDescent="0.2">
      <c r="C4344" s="90"/>
      <c r="D4344" s="87"/>
      <c r="E4344" s="1" t="s">
        <v>22</v>
      </c>
      <c r="F4344" s="2"/>
      <c r="G4344" s="59">
        <v>183</v>
      </c>
      <c r="H4344" s="71" t="str">
        <f t="shared" si="95"/>
        <v xml:space="preserve"> </v>
      </c>
      <c r="I4344" s="11">
        <v>24.590163934425998</v>
      </c>
      <c r="J4344" s="3">
        <v>62.295081967213001</v>
      </c>
      <c r="K4344" s="3">
        <v>9.83606557377</v>
      </c>
      <c r="L4344" s="3">
        <v>2.732240437158</v>
      </c>
      <c r="M4344" s="8">
        <v>0.54644808743200002</v>
      </c>
    </row>
    <row r="4345" spans="3:13" x14ac:dyDescent="0.2">
      <c r="C4345" s="91" t="s">
        <v>73</v>
      </c>
      <c r="D4345" s="86" t="s">
        <v>17</v>
      </c>
      <c r="E4345" s="6" t="s">
        <v>74</v>
      </c>
      <c r="F4345" s="5"/>
      <c r="G4345" s="58">
        <v>247</v>
      </c>
      <c r="H4345" s="70" t="str">
        <f t="shared" si="95"/>
        <v xml:space="preserve"> </v>
      </c>
      <c r="I4345" s="12">
        <v>37.246963562753002</v>
      </c>
      <c r="J4345" s="4">
        <v>54.655870445344</v>
      </c>
      <c r="K4345" s="4">
        <v>6.882591093117</v>
      </c>
      <c r="L4345" s="4">
        <v>0.40485829959500003</v>
      </c>
      <c r="M4345" s="13">
        <v>0.80971659919000005</v>
      </c>
    </row>
    <row r="4346" spans="3:13" x14ac:dyDescent="0.2">
      <c r="C4346" s="90"/>
      <c r="D4346" s="87"/>
      <c r="E4346" s="1" t="s">
        <v>75</v>
      </c>
      <c r="F4346" s="2"/>
      <c r="G4346" s="59">
        <v>531</v>
      </c>
      <c r="H4346" s="71" t="str">
        <f t="shared" si="95"/>
        <v xml:space="preserve"> </v>
      </c>
      <c r="I4346" s="11">
        <v>33.145009416195997</v>
      </c>
      <c r="J4346" s="3">
        <v>60.828625235404999</v>
      </c>
      <c r="K4346" s="3">
        <v>5.0847457627120001</v>
      </c>
      <c r="L4346" s="3">
        <v>0.56497175141199996</v>
      </c>
      <c r="M4346" s="8">
        <v>0.37664783427499998</v>
      </c>
    </row>
    <row r="4347" spans="3:13" x14ac:dyDescent="0.2">
      <c r="C4347" s="90"/>
      <c r="D4347" s="87"/>
      <c r="E4347" s="1" t="s">
        <v>76</v>
      </c>
      <c r="F4347" s="2"/>
      <c r="G4347" s="59">
        <v>58</v>
      </c>
      <c r="H4347" s="71" t="str">
        <f t="shared" si="95"/>
        <v xml:space="preserve"> </v>
      </c>
      <c r="I4347" s="11">
        <v>36.206896551724</v>
      </c>
      <c r="J4347" s="3">
        <v>60.344827586207003</v>
      </c>
      <c r="K4347" s="3">
        <v>3.4482758620689999</v>
      </c>
      <c r="L4347" s="7">
        <v>0</v>
      </c>
      <c r="M4347" s="14">
        <v>0</v>
      </c>
    </row>
    <row r="4348" spans="3:13" x14ac:dyDescent="0.2">
      <c r="C4348" s="90"/>
      <c r="D4348" s="87"/>
      <c r="E4348" s="1" t="s">
        <v>77</v>
      </c>
      <c r="F4348" s="2"/>
      <c r="G4348" s="59">
        <v>400</v>
      </c>
      <c r="H4348" s="71" t="str">
        <f t="shared" si="95"/>
        <v xml:space="preserve"> </v>
      </c>
      <c r="I4348" s="11">
        <v>39.25</v>
      </c>
      <c r="J4348" s="3">
        <v>56</v>
      </c>
      <c r="K4348" s="3">
        <v>4.25</v>
      </c>
      <c r="L4348" s="3">
        <v>0.25</v>
      </c>
      <c r="M4348" s="8">
        <v>0.25</v>
      </c>
    </row>
    <row r="4349" spans="3:13" ht="24" x14ac:dyDescent="0.2">
      <c r="C4349" s="90"/>
      <c r="D4349" s="87"/>
      <c r="E4349" s="1" t="s">
        <v>78</v>
      </c>
      <c r="F4349" s="2"/>
      <c r="G4349" s="59">
        <v>422</v>
      </c>
      <c r="H4349" s="71" t="str">
        <f t="shared" si="95"/>
        <v xml:space="preserve"> </v>
      </c>
      <c r="I4349" s="11">
        <v>36.255924170615998</v>
      </c>
      <c r="J4349" s="3">
        <v>56.872037914692001</v>
      </c>
      <c r="K4349" s="3">
        <v>6.635071090047</v>
      </c>
      <c r="L4349" s="3">
        <v>0.23696682464499999</v>
      </c>
      <c r="M4349" s="14">
        <v>0</v>
      </c>
    </row>
    <row r="4350" spans="3:13" ht="24" x14ac:dyDescent="0.2">
      <c r="C4350" s="90"/>
      <c r="D4350" s="87"/>
      <c r="E4350" s="1" t="s">
        <v>79</v>
      </c>
      <c r="F4350" s="2"/>
      <c r="G4350" s="59">
        <v>102</v>
      </c>
      <c r="H4350" s="71" t="str">
        <f t="shared" si="95"/>
        <v xml:space="preserve"> </v>
      </c>
      <c r="I4350" s="11">
        <v>51.960784313725</v>
      </c>
      <c r="J4350" s="3">
        <v>44.117647058823998</v>
      </c>
      <c r="K4350" s="3">
        <v>2.9411764705880001</v>
      </c>
      <c r="L4350" s="3">
        <v>0.98039215686299996</v>
      </c>
      <c r="M4350" s="14">
        <v>0</v>
      </c>
    </row>
    <row r="4351" spans="3:13" ht="24" x14ac:dyDescent="0.2">
      <c r="C4351" s="90"/>
      <c r="D4351" s="87"/>
      <c r="E4351" s="1" t="s">
        <v>80</v>
      </c>
      <c r="F4351" s="2"/>
      <c r="G4351" s="59">
        <v>44</v>
      </c>
      <c r="H4351" s="71" t="str">
        <f t="shared" si="95"/>
        <v>*</v>
      </c>
      <c r="I4351" s="11">
        <v>45.454545454544999</v>
      </c>
      <c r="J4351" s="3">
        <v>54.545454545455001</v>
      </c>
      <c r="K4351" s="7">
        <v>0</v>
      </c>
      <c r="L4351" s="7">
        <v>0</v>
      </c>
      <c r="M4351" s="14">
        <v>0</v>
      </c>
    </row>
    <row r="4352" spans="3:13" ht="24" x14ac:dyDescent="0.2">
      <c r="C4352" s="90"/>
      <c r="D4352" s="87"/>
      <c r="E4352" s="1" t="s">
        <v>81</v>
      </c>
      <c r="F4352" s="2"/>
      <c r="G4352" s="59">
        <v>99</v>
      </c>
      <c r="H4352" s="71" t="str">
        <f t="shared" ref="H4352:H4415" si="96">IF(G4352&lt;49,"*"," ")</f>
        <v xml:space="preserve"> </v>
      </c>
      <c r="I4352" s="11">
        <v>30.303030303029999</v>
      </c>
      <c r="J4352" s="3">
        <v>59.595959595959997</v>
      </c>
      <c r="K4352" s="3">
        <v>8.0808080808079996</v>
      </c>
      <c r="L4352" s="3">
        <v>2.0202020202019999</v>
      </c>
      <c r="M4352" s="14">
        <v>0</v>
      </c>
    </row>
    <row r="4353" spans="3:13" ht="24" x14ac:dyDescent="0.2">
      <c r="C4353" s="90"/>
      <c r="D4353" s="87"/>
      <c r="E4353" s="1" t="s">
        <v>82</v>
      </c>
      <c r="F4353" s="2"/>
      <c r="G4353" s="59">
        <v>128</v>
      </c>
      <c r="H4353" s="71" t="str">
        <f t="shared" si="96"/>
        <v xml:space="preserve"> </v>
      </c>
      <c r="I4353" s="11">
        <v>43.75</v>
      </c>
      <c r="J4353" s="3">
        <v>55.46875</v>
      </c>
      <c r="K4353" s="3">
        <v>0.78125</v>
      </c>
      <c r="L4353" s="7">
        <v>0</v>
      </c>
      <c r="M4353" s="14">
        <v>0</v>
      </c>
    </row>
    <row r="4354" spans="3:13" x14ac:dyDescent="0.2">
      <c r="C4354" s="90"/>
      <c r="D4354" s="87"/>
      <c r="E4354" s="1" t="s">
        <v>83</v>
      </c>
      <c r="F4354" s="2"/>
      <c r="G4354" s="59">
        <v>47</v>
      </c>
      <c r="H4354" s="71" t="str">
        <f t="shared" si="96"/>
        <v>*</v>
      </c>
      <c r="I4354" s="11">
        <v>46.808510638298003</v>
      </c>
      <c r="J4354" s="3">
        <v>51.063829787233999</v>
      </c>
      <c r="K4354" s="3">
        <v>2.1276595744679998</v>
      </c>
      <c r="L4354" s="7">
        <v>0</v>
      </c>
      <c r="M4354" s="14">
        <v>0</v>
      </c>
    </row>
    <row r="4355" spans="3:13" ht="24" x14ac:dyDescent="0.2">
      <c r="C4355" s="90"/>
      <c r="D4355" s="87"/>
      <c r="E4355" s="1" t="s">
        <v>84</v>
      </c>
      <c r="F4355" s="2"/>
      <c r="G4355" s="59">
        <v>151</v>
      </c>
      <c r="H4355" s="71" t="str">
        <f t="shared" si="96"/>
        <v xml:space="preserve"> </v>
      </c>
      <c r="I4355" s="11">
        <v>42.384105960265003</v>
      </c>
      <c r="J4355" s="3">
        <v>52.980132450330998</v>
      </c>
      <c r="K4355" s="3">
        <v>4.6357615894039998</v>
      </c>
      <c r="L4355" s="7">
        <v>0</v>
      </c>
      <c r="M4355" s="14">
        <v>0</v>
      </c>
    </row>
    <row r="4356" spans="3:13" ht="24" x14ac:dyDescent="0.2">
      <c r="C4356" s="90"/>
      <c r="D4356" s="87"/>
      <c r="E4356" s="1" t="s">
        <v>85</v>
      </c>
      <c r="F4356" s="2"/>
      <c r="G4356" s="59">
        <v>60</v>
      </c>
      <c r="H4356" s="71" t="str">
        <f t="shared" si="96"/>
        <v xml:space="preserve"> </v>
      </c>
      <c r="I4356" s="11">
        <v>35</v>
      </c>
      <c r="J4356" s="3">
        <v>53.333333333333002</v>
      </c>
      <c r="K4356" s="3">
        <v>5</v>
      </c>
      <c r="L4356" s="3">
        <v>6.666666666667</v>
      </c>
      <c r="M4356" s="14">
        <v>0</v>
      </c>
    </row>
    <row r="4357" spans="3:13" x14ac:dyDescent="0.2">
      <c r="C4357" s="90"/>
      <c r="D4357" s="87"/>
      <c r="E4357" s="1" t="s">
        <v>32</v>
      </c>
      <c r="F4357" s="2"/>
      <c r="G4357" s="59">
        <v>49</v>
      </c>
      <c r="H4357" s="71" t="s">
        <v>673</v>
      </c>
      <c r="I4357" s="11">
        <v>32.653061224490003</v>
      </c>
      <c r="J4357" s="3">
        <v>55.102040816326998</v>
      </c>
      <c r="K4357" s="3">
        <v>8.1632653061219997</v>
      </c>
      <c r="L4357" s="3">
        <v>4.0816326530609999</v>
      </c>
      <c r="M4357" s="14">
        <v>0</v>
      </c>
    </row>
    <row r="4358" spans="3:13" ht="24" x14ac:dyDescent="0.2">
      <c r="C4358" s="90"/>
      <c r="D4358" s="87"/>
      <c r="E4358" s="1" t="s">
        <v>86</v>
      </c>
      <c r="F4358" s="2"/>
      <c r="G4358" s="59">
        <v>1336</v>
      </c>
      <c r="H4358" s="71" t="str">
        <f t="shared" si="96"/>
        <v xml:space="preserve"> </v>
      </c>
      <c r="I4358" s="11">
        <v>35.778443113771999</v>
      </c>
      <c r="J4358" s="3">
        <v>56.661676646707001</v>
      </c>
      <c r="K4358" s="3">
        <v>6.3622754491020004</v>
      </c>
      <c r="L4358" s="3">
        <v>0.89820359281399997</v>
      </c>
      <c r="M4358" s="8">
        <v>0.299401197605</v>
      </c>
    </row>
    <row r="4359" spans="3:13" ht="24" x14ac:dyDescent="0.2">
      <c r="C4359" s="90"/>
      <c r="D4359" s="87"/>
      <c r="E4359" s="1" t="s">
        <v>87</v>
      </c>
      <c r="F4359" s="2"/>
      <c r="G4359" s="59">
        <v>311</v>
      </c>
      <c r="H4359" s="71" t="str">
        <f t="shared" si="96"/>
        <v xml:space="preserve"> </v>
      </c>
      <c r="I4359" s="11">
        <v>32.475884244372999</v>
      </c>
      <c r="J4359" s="3">
        <v>56.913183279743002</v>
      </c>
      <c r="K4359" s="3">
        <v>10.289389067524001</v>
      </c>
      <c r="L4359" s="3">
        <v>0.32154340836</v>
      </c>
      <c r="M4359" s="14">
        <v>0</v>
      </c>
    </row>
    <row r="4360" spans="3:13" ht="24" x14ac:dyDescent="0.2">
      <c r="C4360" s="90"/>
      <c r="D4360" s="87"/>
      <c r="E4360" s="1" t="s">
        <v>88</v>
      </c>
      <c r="F4360" s="2"/>
      <c r="G4360" s="59">
        <v>620</v>
      </c>
      <c r="H4360" s="71" t="str">
        <f t="shared" si="96"/>
        <v xml:space="preserve"> </v>
      </c>
      <c r="I4360" s="11">
        <v>25.322580645161</v>
      </c>
      <c r="J4360" s="3">
        <v>56.774193548386997</v>
      </c>
      <c r="K4360" s="3">
        <v>13.225806451613</v>
      </c>
      <c r="L4360" s="3">
        <v>3.5483870967739999</v>
      </c>
      <c r="M4360" s="8">
        <v>1.1290322580650001</v>
      </c>
    </row>
    <row r="4361" spans="3:13" x14ac:dyDescent="0.2">
      <c r="C4361" s="90"/>
      <c r="D4361" s="87"/>
      <c r="E4361" s="1" t="s">
        <v>22</v>
      </c>
      <c r="F4361" s="2"/>
      <c r="G4361" s="59">
        <v>168</v>
      </c>
      <c r="H4361" s="71" t="str">
        <f t="shared" si="96"/>
        <v xml:space="preserve"> </v>
      </c>
      <c r="I4361" s="11">
        <v>30.952380952380999</v>
      </c>
      <c r="J4361" s="3">
        <v>60.714285714286</v>
      </c>
      <c r="K4361" s="3">
        <v>5.3571428571429998</v>
      </c>
      <c r="L4361" s="3">
        <v>1.785714285714</v>
      </c>
      <c r="M4361" s="8">
        <v>1.190476190476</v>
      </c>
    </row>
    <row r="4362" spans="3:13" ht="24" x14ac:dyDescent="0.2">
      <c r="C4362" s="91" t="s">
        <v>89</v>
      </c>
      <c r="D4362" s="86" t="s">
        <v>17</v>
      </c>
      <c r="E4362" s="6" t="s">
        <v>90</v>
      </c>
      <c r="F4362" s="5"/>
      <c r="G4362" s="58">
        <v>166</v>
      </c>
      <c r="H4362" s="70" t="str">
        <f t="shared" si="96"/>
        <v xml:space="preserve"> </v>
      </c>
      <c r="I4362" s="12">
        <v>40.361445783133</v>
      </c>
      <c r="J4362" s="4">
        <v>53.614457831324998</v>
      </c>
      <c r="K4362" s="4">
        <v>5.4216867469879997</v>
      </c>
      <c r="L4362" s="25">
        <v>0</v>
      </c>
      <c r="M4362" s="13">
        <v>0.60240963855399998</v>
      </c>
    </row>
    <row r="4363" spans="3:13" ht="48" x14ac:dyDescent="0.2">
      <c r="C4363" s="90"/>
      <c r="D4363" s="87"/>
      <c r="E4363" s="1" t="s">
        <v>91</v>
      </c>
      <c r="F4363" s="2"/>
      <c r="G4363" s="59">
        <v>97</v>
      </c>
      <c r="H4363" s="71" t="str">
        <f t="shared" si="96"/>
        <v xml:space="preserve"> </v>
      </c>
      <c r="I4363" s="11">
        <v>45.360824742268001</v>
      </c>
      <c r="J4363" s="3">
        <v>52.577319587628999</v>
      </c>
      <c r="K4363" s="3">
        <v>2.0618556701030002</v>
      </c>
      <c r="L4363" s="7">
        <v>0</v>
      </c>
      <c r="M4363" s="14">
        <v>0</v>
      </c>
    </row>
    <row r="4364" spans="3:13" ht="36" x14ac:dyDescent="0.2">
      <c r="C4364" s="90"/>
      <c r="D4364" s="87"/>
      <c r="E4364" s="1" t="s">
        <v>92</v>
      </c>
      <c r="F4364" s="2"/>
      <c r="G4364" s="59">
        <v>88</v>
      </c>
      <c r="H4364" s="71" t="str">
        <f t="shared" si="96"/>
        <v xml:space="preserve"> </v>
      </c>
      <c r="I4364" s="11">
        <v>39.772727272727003</v>
      </c>
      <c r="J4364" s="3">
        <v>57.954545454544999</v>
      </c>
      <c r="K4364" s="3">
        <v>2.2727272727269998</v>
      </c>
      <c r="L4364" s="7">
        <v>0</v>
      </c>
      <c r="M4364" s="14">
        <v>0</v>
      </c>
    </row>
    <row r="4365" spans="3:13" ht="48" x14ac:dyDescent="0.2">
      <c r="C4365" s="90"/>
      <c r="D4365" s="87"/>
      <c r="E4365" s="1" t="s">
        <v>93</v>
      </c>
      <c r="F4365" s="2"/>
      <c r="G4365" s="59">
        <v>157</v>
      </c>
      <c r="H4365" s="71" t="str">
        <f t="shared" si="96"/>
        <v xml:space="preserve"> </v>
      </c>
      <c r="I4365" s="11">
        <v>30.573248407643</v>
      </c>
      <c r="J4365" s="3">
        <v>56.687898089172002</v>
      </c>
      <c r="K4365" s="3">
        <v>10.828025477707</v>
      </c>
      <c r="L4365" s="3">
        <v>1.2738853503180001</v>
      </c>
      <c r="M4365" s="8">
        <v>0.63694267515900005</v>
      </c>
    </row>
    <row r="4366" spans="3:13" x14ac:dyDescent="0.2">
      <c r="C4366" s="90"/>
      <c r="D4366" s="87"/>
      <c r="E4366" s="1" t="s">
        <v>94</v>
      </c>
      <c r="F4366" s="2"/>
      <c r="G4366" s="59">
        <v>9</v>
      </c>
      <c r="H4366" s="71" t="str">
        <f t="shared" si="96"/>
        <v>*</v>
      </c>
      <c r="I4366" s="11">
        <v>33.333333333333002</v>
      </c>
      <c r="J4366" s="3">
        <v>44.444444444444002</v>
      </c>
      <c r="K4366" s="3">
        <v>22.222222222222001</v>
      </c>
      <c r="L4366" s="7">
        <v>0</v>
      </c>
      <c r="M4366" s="14">
        <v>0</v>
      </c>
    </row>
    <row r="4367" spans="3:13" x14ac:dyDescent="0.2">
      <c r="C4367" s="90"/>
      <c r="D4367" s="87"/>
      <c r="E4367" s="1" t="s">
        <v>95</v>
      </c>
      <c r="F4367" s="2"/>
      <c r="G4367" s="59">
        <v>5</v>
      </c>
      <c r="H4367" s="71" t="str">
        <f t="shared" si="96"/>
        <v>*</v>
      </c>
      <c r="I4367" s="11">
        <v>60</v>
      </c>
      <c r="J4367" s="3">
        <v>40</v>
      </c>
      <c r="K4367" s="7">
        <v>0</v>
      </c>
      <c r="L4367" s="7">
        <v>0</v>
      </c>
      <c r="M4367" s="14">
        <v>0</v>
      </c>
    </row>
    <row r="4368" spans="3:13" x14ac:dyDescent="0.2">
      <c r="C4368" s="90"/>
      <c r="D4368" s="87"/>
      <c r="E4368" s="1" t="s">
        <v>32</v>
      </c>
      <c r="F4368" s="2"/>
      <c r="G4368" s="59">
        <v>41</v>
      </c>
      <c r="H4368" s="71" t="str">
        <f t="shared" si="96"/>
        <v>*</v>
      </c>
      <c r="I4368" s="11">
        <v>41.463414634145998</v>
      </c>
      <c r="J4368" s="3">
        <v>48.780487804878</v>
      </c>
      <c r="K4368" s="3">
        <v>9.7560975609760003</v>
      </c>
      <c r="L4368" s="7">
        <v>0</v>
      </c>
      <c r="M4368" s="14">
        <v>0</v>
      </c>
    </row>
    <row r="4369" spans="3:13" ht="24" x14ac:dyDescent="0.2">
      <c r="C4369" s="90"/>
      <c r="D4369" s="87"/>
      <c r="E4369" s="1" t="s">
        <v>96</v>
      </c>
      <c r="F4369" s="2"/>
      <c r="G4369" s="59">
        <v>455</v>
      </c>
      <c r="H4369" s="71" t="str">
        <f t="shared" si="96"/>
        <v xml:space="preserve"> </v>
      </c>
      <c r="I4369" s="11">
        <v>37.802197802198002</v>
      </c>
      <c r="J4369" s="3">
        <v>54.285714285714</v>
      </c>
      <c r="K4369" s="3">
        <v>7.032967032967</v>
      </c>
      <c r="L4369" s="3">
        <v>0.43956043956000002</v>
      </c>
      <c r="M4369" s="8">
        <v>0.43956043956000002</v>
      </c>
    </row>
    <row r="4370" spans="3:13" ht="24" x14ac:dyDescent="0.2">
      <c r="C4370" s="90"/>
      <c r="D4370" s="87"/>
      <c r="E4370" s="1" t="s">
        <v>87</v>
      </c>
      <c r="F4370" s="2"/>
      <c r="G4370" s="59">
        <v>623</v>
      </c>
      <c r="H4370" s="71" t="str">
        <f t="shared" si="96"/>
        <v xml:space="preserve"> </v>
      </c>
      <c r="I4370" s="11">
        <v>32.905296950241002</v>
      </c>
      <c r="J4370" s="3">
        <v>57.624398073835998</v>
      </c>
      <c r="K4370" s="3">
        <v>8.1861958266449992</v>
      </c>
      <c r="L4370" s="3">
        <v>1.123595505618</v>
      </c>
      <c r="M4370" s="8">
        <v>0.16051364366000001</v>
      </c>
    </row>
    <row r="4371" spans="3:13" ht="24" x14ac:dyDescent="0.2">
      <c r="C4371" s="90"/>
      <c r="D4371" s="87"/>
      <c r="E4371" s="1" t="s">
        <v>88</v>
      </c>
      <c r="F4371" s="2"/>
      <c r="G4371" s="59">
        <v>1112</v>
      </c>
      <c r="H4371" s="71" t="str">
        <f t="shared" si="96"/>
        <v xml:space="preserve"> </v>
      </c>
      <c r="I4371" s="11">
        <v>29.676258992806002</v>
      </c>
      <c r="J4371" s="3">
        <v>57.733812949639997</v>
      </c>
      <c r="K4371" s="3">
        <v>9.7122302158270006</v>
      </c>
      <c r="L4371" s="3">
        <v>2.2482014388490001</v>
      </c>
      <c r="M4371" s="8">
        <v>0.62949640287800002</v>
      </c>
    </row>
    <row r="4372" spans="3:13" x14ac:dyDescent="0.2">
      <c r="C4372" s="90"/>
      <c r="D4372" s="87"/>
      <c r="E4372" s="1" t="s">
        <v>22</v>
      </c>
      <c r="F4372" s="2"/>
      <c r="G4372" s="59">
        <v>245</v>
      </c>
      <c r="H4372" s="71" t="str">
        <f t="shared" si="96"/>
        <v xml:space="preserve"> </v>
      </c>
      <c r="I4372" s="11">
        <v>33.061224489795997</v>
      </c>
      <c r="J4372" s="3">
        <v>57.142857142856997</v>
      </c>
      <c r="K4372" s="3">
        <v>6.9387755102039996</v>
      </c>
      <c r="L4372" s="3">
        <v>1.632653061224</v>
      </c>
      <c r="M4372" s="8">
        <v>1.2244897959179999</v>
      </c>
    </row>
    <row r="4373" spans="3:13" x14ac:dyDescent="0.2">
      <c r="C4373" s="91" t="s">
        <v>97</v>
      </c>
      <c r="D4373" s="86" t="s">
        <v>17</v>
      </c>
      <c r="E4373" s="6" t="s">
        <v>98</v>
      </c>
      <c r="F4373" s="5"/>
      <c r="G4373" s="58">
        <v>83</v>
      </c>
      <c r="H4373" s="70" t="str">
        <f t="shared" si="96"/>
        <v xml:space="preserve"> </v>
      </c>
      <c r="I4373" s="12">
        <v>55.421686746988001</v>
      </c>
      <c r="J4373" s="4">
        <v>34.939759036144999</v>
      </c>
      <c r="K4373" s="4">
        <v>7.2289156626509996</v>
      </c>
      <c r="L4373" s="25">
        <v>0</v>
      </c>
      <c r="M4373" s="13">
        <v>2.409638554217</v>
      </c>
    </row>
    <row r="4374" spans="3:13" x14ac:dyDescent="0.2">
      <c r="C4374" s="90"/>
      <c r="D4374" s="87"/>
      <c r="E4374" s="1" t="s">
        <v>99</v>
      </c>
      <c r="F4374" s="2"/>
      <c r="G4374" s="59">
        <v>401</v>
      </c>
      <c r="H4374" s="71" t="str">
        <f t="shared" si="96"/>
        <v xml:space="preserve"> </v>
      </c>
      <c r="I4374" s="11">
        <v>39.900249376559003</v>
      </c>
      <c r="J4374" s="3">
        <v>56.109725685786003</v>
      </c>
      <c r="K4374" s="3">
        <v>3.990024937656</v>
      </c>
      <c r="L4374" s="7">
        <v>0</v>
      </c>
      <c r="M4374" s="14">
        <v>0</v>
      </c>
    </row>
    <row r="4375" spans="3:13" x14ac:dyDescent="0.2">
      <c r="C4375" s="90"/>
      <c r="D4375" s="87"/>
      <c r="E4375" s="1" t="s">
        <v>100</v>
      </c>
      <c r="F4375" s="2"/>
      <c r="G4375" s="59">
        <v>686</v>
      </c>
      <c r="H4375" s="71" t="str">
        <f t="shared" si="96"/>
        <v xml:space="preserve"> </v>
      </c>
      <c r="I4375" s="11">
        <v>29.737609329445998</v>
      </c>
      <c r="J4375" s="3">
        <v>61.953352769679</v>
      </c>
      <c r="K4375" s="3">
        <v>7.5801749271140002</v>
      </c>
      <c r="L4375" s="3">
        <v>0.58309037900899996</v>
      </c>
      <c r="M4375" s="8">
        <v>0.145772594752</v>
      </c>
    </row>
    <row r="4376" spans="3:13" x14ac:dyDescent="0.2">
      <c r="C4376" s="90"/>
      <c r="D4376" s="87"/>
      <c r="E4376" s="1" t="s">
        <v>101</v>
      </c>
      <c r="F4376" s="2"/>
      <c r="G4376" s="59">
        <v>1118</v>
      </c>
      <c r="H4376" s="71" t="str">
        <f t="shared" si="96"/>
        <v xml:space="preserve"> </v>
      </c>
      <c r="I4376" s="11">
        <v>29.248658318425999</v>
      </c>
      <c r="J4376" s="3">
        <v>56.708407871199</v>
      </c>
      <c r="K4376" s="3">
        <v>10.554561717352</v>
      </c>
      <c r="L4376" s="3">
        <v>2.7728085867619998</v>
      </c>
      <c r="M4376" s="8">
        <v>0.71556350626099996</v>
      </c>
    </row>
    <row r="4377" spans="3:13" x14ac:dyDescent="0.2">
      <c r="C4377" s="90"/>
      <c r="D4377" s="87"/>
      <c r="E4377" s="1" t="s">
        <v>22</v>
      </c>
      <c r="F4377" s="2"/>
      <c r="G4377" s="59">
        <v>147</v>
      </c>
      <c r="H4377" s="71" t="str">
        <f t="shared" si="96"/>
        <v xml:space="preserve"> </v>
      </c>
      <c r="I4377" s="11">
        <v>34.693877551020002</v>
      </c>
      <c r="J4377" s="3">
        <v>51.020408163265003</v>
      </c>
      <c r="K4377" s="3">
        <v>10.884353741497</v>
      </c>
      <c r="L4377" s="3">
        <v>2.040816326531</v>
      </c>
      <c r="M4377" s="8">
        <v>1.360544217687</v>
      </c>
    </row>
    <row r="4378" spans="3:13" x14ac:dyDescent="0.2">
      <c r="C4378" s="91" t="s">
        <v>102</v>
      </c>
      <c r="D4378" s="86" t="s">
        <v>17</v>
      </c>
      <c r="E4378" s="6" t="s">
        <v>103</v>
      </c>
      <c r="F4378" s="5"/>
      <c r="G4378" s="58">
        <v>562</v>
      </c>
      <c r="H4378" s="70" t="str">
        <f t="shared" si="96"/>
        <v xml:space="preserve"> </v>
      </c>
      <c r="I4378" s="12">
        <v>59.964412811388002</v>
      </c>
      <c r="J4378" s="4">
        <v>37.900355871885999</v>
      </c>
      <c r="K4378" s="4">
        <v>1.2455516014229999</v>
      </c>
      <c r="L4378" s="4">
        <v>0.35587188612100001</v>
      </c>
      <c r="M4378" s="13">
        <v>0.533807829181</v>
      </c>
    </row>
    <row r="4379" spans="3:13" x14ac:dyDescent="0.2">
      <c r="C4379" s="90"/>
      <c r="D4379" s="87"/>
      <c r="E4379" s="1" t="s">
        <v>104</v>
      </c>
      <c r="F4379" s="2"/>
      <c r="G4379" s="59">
        <v>1221</v>
      </c>
      <c r="H4379" s="71" t="str">
        <f t="shared" si="96"/>
        <v xml:space="preserve"> </v>
      </c>
      <c r="I4379" s="11">
        <v>28.501228501229001</v>
      </c>
      <c r="J4379" s="3">
        <v>64.373464373464003</v>
      </c>
      <c r="K4379" s="3">
        <v>6.3063063063060003</v>
      </c>
      <c r="L4379" s="3">
        <v>0.4095004095</v>
      </c>
      <c r="M4379" s="8">
        <v>0.4095004095</v>
      </c>
    </row>
    <row r="4380" spans="3:13" x14ac:dyDescent="0.2">
      <c r="C4380" s="90"/>
      <c r="D4380" s="87"/>
      <c r="E4380" s="1" t="s">
        <v>105</v>
      </c>
      <c r="F4380" s="2"/>
      <c r="G4380" s="59">
        <v>430</v>
      </c>
      <c r="H4380" s="71" t="str">
        <f t="shared" si="96"/>
        <v xml:space="preserve"> </v>
      </c>
      <c r="I4380" s="11">
        <v>12.325581395348999</v>
      </c>
      <c r="J4380" s="3">
        <v>60.465116279070003</v>
      </c>
      <c r="K4380" s="3">
        <v>22.325581395349001</v>
      </c>
      <c r="L4380" s="3">
        <v>4.4186046511630002</v>
      </c>
      <c r="M4380" s="8">
        <v>0.46511627907000003</v>
      </c>
    </row>
    <row r="4381" spans="3:13" x14ac:dyDescent="0.2">
      <c r="C4381" s="90"/>
      <c r="D4381" s="87"/>
      <c r="E4381" s="1" t="s">
        <v>106</v>
      </c>
      <c r="F4381" s="2"/>
      <c r="G4381" s="59">
        <v>63</v>
      </c>
      <c r="H4381" s="71" t="str">
        <f t="shared" si="96"/>
        <v xml:space="preserve"> </v>
      </c>
      <c r="I4381" s="11">
        <v>7.9365079365079998</v>
      </c>
      <c r="J4381" s="3">
        <v>44.444444444444002</v>
      </c>
      <c r="K4381" s="3">
        <v>30.158730158729998</v>
      </c>
      <c r="L4381" s="3">
        <v>15.873015873016</v>
      </c>
      <c r="M4381" s="8">
        <v>1.587301587302</v>
      </c>
    </row>
    <row r="4382" spans="3:13" x14ac:dyDescent="0.2">
      <c r="C4382" s="90"/>
      <c r="D4382" s="87"/>
      <c r="E4382" s="1" t="s">
        <v>22</v>
      </c>
      <c r="F4382" s="2"/>
      <c r="G4382" s="59">
        <v>159</v>
      </c>
      <c r="H4382" s="71" t="str">
        <f t="shared" si="96"/>
        <v xml:space="preserve"> </v>
      </c>
      <c r="I4382" s="11">
        <v>28.301886792453001</v>
      </c>
      <c r="J4382" s="3">
        <v>63.522012578616</v>
      </c>
      <c r="K4382" s="3">
        <v>5.660377358491</v>
      </c>
      <c r="L4382" s="3">
        <v>1.2578616352200001</v>
      </c>
      <c r="M4382" s="8">
        <v>1.2578616352200001</v>
      </c>
    </row>
    <row r="4383" spans="3:13" x14ac:dyDescent="0.2">
      <c r="C4383" s="90"/>
      <c r="D4383" s="87"/>
      <c r="E4383" s="1" t="s">
        <v>107</v>
      </c>
      <c r="F4383" s="2"/>
      <c r="G4383" s="59">
        <v>1783</v>
      </c>
      <c r="H4383" s="71" t="str">
        <f t="shared" si="96"/>
        <v xml:space="preserve"> </v>
      </c>
      <c r="I4383" s="11">
        <v>38.418395961861997</v>
      </c>
      <c r="J4383" s="3">
        <v>56.029164329780997</v>
      </c>
      <c r="K4383" s="3">
        <v>4.711160964666</v>
      </c>
      <c r="L4383" s="3">
        <v>0.39259674705600001</v>
      </c>
      <c r="M4383" s="8">
        <v>0.44868199663500002</v>
      </c>
    </row>
    <row r="4384" spans="3:13" x14ac:dyDescent="0.2">
      <c r="C4384" s="90"/>
      <c r="D4384" s="87"/>
      <c r="E4384" s="1" t="s">
        <v>108</v>
      </c>
      <c r="F4384" s="2"/>
      <c r="G4384" s="59">
        <v>493</v>
      </c>
      <c r="H4384" s="71" t="str">
        <f t="shared" si="96"/>
        <v xml:space="preserve"> </v>
      </c>
      <c r="I4384" s="11">
        <v>11.764705882353001</v>
      </c>
      <c r="J4384" s="3">
        <v>58.417849898580002</v>
      </c>
      <c r="K4384" s="3">
        <v>23.326572008113999</v>
      </c>
      <c r="L4384" s="3">
        <v>5.8823529411760003</v>
      </c>
      <c r="M4384" s="8">
        <v>0.60851926977699999</v>
      </c>
    </row>
    <row r="4385" spans="3:13" x14ac:dyDescent="0.2">
      <c r="C4385" s="91" t="s">
        <v>109</v>
      </c>
      <c r="D4385" s="86" t="s">
        <v>17</v>
      </c>
      <c r="E4385" s="6" t="s">
        <v>110</v>
      </c>
      <c r="F4385" s="5"/>
      <c r="G4385" s="58">
        <v>551</v>
      </c>
      <c r="H4385" s="70" t="str">
        <f t="shared" si="96"/>
        <v xml:space="preserve"> </v>
      </c>
      <c r="I4385" s="12">
        <v>43.012704174229</v>
      </c>
      <c r="J4385" s="4">
        <v>50.998185117966997</v>
      </c>
      <c r="K4385" s="4">
        <v>5.0816696914700001</v>
      </c>
      <c r="L4385" s="4">
        <v>0.36297640653399998</v>
      </c>
      <c r="M4385" s="13">
        <v>0.5444646098</v>
      </c>
    </row>
    <row r="4386" spans="3:13" ht="24" x14ac:dyDescent="0.2">
      <c r="C4386" s="90"/>
      <c r="D4386" s="87"/>
      <c r="E4386" s="1" t="s">
        <v>111</v>
      </c>
      <c r="F4386" s="2"/>
      <c r="G4386" s="59">
        <v>298</v>
      </c>
      <c r="H4386" s="71" t="str">
        <f t="shared" si="96"/>
        <v xml:space="preserve"> </v>
      </c>
      <c r="I4386" s="11">
        <v>50</v>
      </c>
      <c r="J4386" s="3">
        <v>44.630872483220998</v>
      </c>
      <c r="K4386" s="3">
        <v>5.0335570469800004</v>
      </c>
      <c r="L4386" s="7">
        <v>0</v>
      </c>
      <c r="M4386" s="8">
        <v>0.33557046979900002</v>
      </c>
    </row>
    <row r="4387" spans="3:13" ht="24" x14ac:dyDescent="0.2">
      <c r="C4387" s="90"/>
      <c r="D4387" s="87"/>
      <c r="E4387" s="1" t="s">
        <v>112</v>
      </c>
      <c r="F4387" s="2"/>
      <c r="G4387" s="59">
        <v>954</v>
      </c>
      <c r="H4387" s="71" t="str">
        <f t="shared" si="96"/>
        <v xml:space="preserve"> </v>
      </c>
      <c r="I4387" s="11">
        <v>38.993710691823999</v>
      </c>
      <c r="J4387" s="3">
        <v>56.289308176101002</v>
      </c>
      <c r="K4387" s="3">
        <v>4.5073375262050002</v>
      </c>
      <c r="L4387" s="3">
        <v>0.20964360587</v>
      </c>
      <c r="M4387" s="14">
        <v>0</v>
      </c>
    </row>
    <row r="4388" spans="3:13" x14ac:dyDescent="0.2">
      <c r="C4388" s="90"/>
      <c r="D4388" s="87"/>
      <c r="E4388" s="1" t="s">
        <v>113</v>
      </c>
      <c r="F4388" s="2"/>
      <c r="G4388" s="59">
        <v>616</v>
      </c>
      <c r="H4388" s="71" t="str">
        <f t="shared" si="96"/>
        <v xml:space="preserve"> </v>
      </c>
      <c r="I4388" s="11">
        <v>47.077922077921997</v>
      </c>
      <c r="J4388" s="3">
        <v>48.214285714286</v>
      </c>
      <c r="K4388" s="3">
        <v>3.733766233766</v>
      </c>
      <c r="L4388" s="7">
        <v>0</v>
      </c>
      <c r="M4388" s="8">
        <v>0.974025974026</v>
      </c>
    </row>
    <row r="4389" spans="3:13" x14ac:dyDescent="0.2">
      <c r="C4389" s="90"/>
      <c r="D4389" s="87"/>
      <c r="E4389" s="1" t="s">
        <v>114</v>
      </c>
      <c r="F4389" s="2"/>
      <c r="G4389" s="59">
        <v>986</v>
      </c>
      <c r="H4389" s="71" t="str">
        <f t="shared" si="96"/>
        <v xml:space="preserve"> </v>
      </c>
      <c r="I4389" s="11">
        <v>40.669371196755002</v>
      </c>
      <c r="J4389" s="3">
        <v>54.056795131846002</v>
      </c>
      <c r="K4389" s="3">
        <v>4.4624746450300004</v>
      </c>
      <c r="L4389" s="3">
        <v>0.10141987829599999</v>
      </c>
      <c r="M4389" s="8">
        <v>0.70993914807299996</v>
      </c>
    </row>
    <row r="4390" spans="3:13" ht="24" x14ac:dyDescent="0.2">
      <c r="C4390" s="90"/>
      <c r="D4390" s="87"/>
      <c r="E4390" s="1" t="s">
        <v>115</v>
      </c>
      <c r="F4390" s="2"/>
      <c r="G4390" s="59">
        <v>938</v>
      </c>
      <c r="H4390" s="71" t="str">
        <f t="shared" si="96"/>
        <v xml:space="preserve"> </v>
      </c>
      <c r="I4390" s="11">
        <v>38.912579957356002</v>
      </c>
      <c r="J4390" s="3">
        <v>55.756929637527001</v>
      </c>
      <c r="K4390" s="3">
        <v>4.5842217484010002</v>
      </c>
      <c r="L4390" s="3">
        <v>0.21321961620499999</v>
      </c>
      <c r="M4390" s="8">
        <v>0.53304904051199997</v>
      </c>
    </row>
    <row r="4391" spans="3:13" ht="24" x14ac:dyDescent="0.2">
      <c r="C4391" s="90"/>
      <c r="D4391" s="87"/>
      <c r="E4391" s="1" t="s">
        <v>116</v>
      </c>
      <c r="F4391" s="2"/>
      <c r="G4391" s="59">
        <v>771</v>
      </c>
      <c r="H4391" s="71" t="str">
        <f t="shared" si="96"/>
        <v xml:space="preserve"> </v>
      </c>
      <c r="I4391" s="11">
        <v>37.483787289235003</v>
      </c>
      <c r="J4391" s="3">
        <v>55.771725032425003</v>
      </c>
      <c r="K4391" s="3">
        <v>5.9662775616079999</v>
      </c>
      <c r="L4391" s="3">
        <v>0.51880674448800002</v>
      </c>
      <c r="M4391" s="8">
        <v>0.25940337224400001</v>
      </c>
    </row>
    <row r="4392" spans="3:13" ht="24" x14ac:dyDescent="0.2">
      <c r="C4392" s="90"/>
      <c r="D4392" s="87"/>
      <c r="E4392" s="1" t="s">
        <v>117</v>
      </c>
      <c r="F4392" s="2"/>
      <c r="G4392" s="59">
        <v>223</v>
      </c>
      <c r="H4392" s="71" t="str">
        <f t="shared" si="96"/>
        <v xml:space="preserve"> </v>
      </c>
      <c r="I4392" s="11">
        <v>43.497757847533997</v>
      </c>
      <c r="J4392" s="3">
        <v>52.466367713003997</v>
      </c>
      <c r="K4392" s="3">
        <v>3.139013452915</v>
      </c>
      <c r="L4392" s="7">
        <v>0</v>
      </c>
      <c r="M4392" s="8">
        <v>0.89686098654699997</v>
      </c>
    </row>
    <row r="4393" spans="3:13" x14ac:dyDescent="0.2">
      <c r="C4393" s="90"/>
      <c r="D4393" s="87"/>
      <c r="E4393" s="1" t="s">
        <v>118</v>
      </c>
      <c r="F4393" s="2"/>
      <c r="G4393" s="59">
        <v>710</v>
      </c>
      <c r="H4393" s="71" t="str">
        <f t="shared" si="96"/>
        <v xml:space="preserve"> </v>
      </c>
      <c r="I4393" s="11">
        <v>42.816901408451002</v>
      </c>
      <c r="J4393" s="3">
        <v>51.830985915493002</v>
      </c>
      <c r="K4393" s="3">
        <v>4.7887323943659998</v>
      </c>
      <c r="L4393" s="7">
        <v>0</v>
      </c>
      <c r="M4393" s="8">
        <v>0.56338028168999998</v>
      </c>
    </row>
    <row r="4394" spans="3:13" x14ac:dyDescent="0.2">
      <c r="C4394" s="90"/>
      <c r="D4394" s="87"/>
      <c r="E4394" s="1" t="s">
        <v>119</v>
      </c>
      <c r="F4394" s="2"/>
      <c r="G4394" s="59">
        <v>565</v>
      </c>
      <c r="H4394" s="71" t="str">
        <f t="shared" si="96"/>
        <v xml:space="preserve"> </v>
      </c>
      <c r="I4394" s="11">
        <v>43.185840707964999</v>
      </c>
      <c r="J4394" s="3">
        <v>51.681415929204</v>
      </c>
      <c r="K4394" s="3">
        <v>4.6017699115040003</v>
      </c>
      <c r="L4394" s="3">
        <v>0.35398230088499999</v>
      </c>
      <c r="M4394" s="8">
        <v>0.17699115044200001</v>
      </c>
    </row>
    <row r="4395" spans="3:13" x14ac:dyDescent="0.2">
      <c r="C4395" s="90"/>
      <c r="D4395" s="87"/>
      <c r="E4395" s="1" t="s">
        <v>120</v>
      </c>
      <c r="F4395" s="2"/>
      <c r="G4395" s="59">
        <v>443</v>
      </c>
      <c r="H4395" s="71" t="str">
        <f t="shared" si="96"/>
        <v xml:space="preserve"> </v>
      </c>
      <c r="I4395" s="11">
        <v>37.020316027088001</v>
      </c>
      <c r="J4395" s="3">
        <v>55.530474040632001</v>
      </c>
      <c r="K4395" s="3">
        <v>7.2234762979680003</v>
      </c>
      <c r="L4395" s="3">
        <v>0.225733634312</v>
      </c>
      <c r="M4395" s="14">
        <v>0</v>
      </c>
    </row>
    <row r="4396" spans="3:13" x14ac:dyDescent="0.2">
      <c r="C4396" s="90"/>
      <c r="D4396" s="87"/>
      <c r="E4396" s="1" t="s">
        <v>121</v>
      </c>
      <c r="F4396" s="2"/>
      <c r="G4396" s="59">
        <v>977</v>
      </c>
      <c r="H4396" s="71" t="str">
        <f t="shared" si="96"/>
        <v xml:space="preserve"> </v>
      </c>
      <c r="I4396" s="11">
        <v>40.327533265097003</v>
      </c>
      <c r="J4396" s="3">
        <v>54.759467758444003</v>
      </c>
      <c r="K4396" s="3">
        <v>4.0941658137149997</v>
      </c>
      <c r="L4396" s="3">
        <v>0.40941658137199999</v>
      </c>
      <c r="M4396" s="8">
        <v>0.40941658137199999</v>
      </c>
    </row>
    <row r="4397" spans="3:13" x14ac:dyDescent="0.2">
      <c r="C4397" s="90"/>
      <c r="D4397" s="87"/>
      <c r="E4397" s="1" t="s">
        <v>122</v>
      </c>
      <c r="F4397" s="2"/>
      <c r="G4397" s="59">
        <v>179</v>
      </c>
      <c r="H4397" s="71" t="str">
        <f t="shared" si="96"/>
        <v xml:space="preserve"> </v>
      </c>
      <c r="I4397" s="11">
        <v>45.810055865922003</v>
      </c>
      <c r="J4397" s="3">
        <v>50.837988826816002</v>
      </c>
      <c r="K4397" s="3">
        <v>3.3519553072630002</v>
      </c>
      <c r="L4397" s="7">
        <v>0</v>
      </c>
      <c r="M4397" s="14">
        <v>0</v>
      </c>
    </row>
    <row r="4398" spans="3:13" x14ac:dyDescent="0.2">
      <c r="C4398" s="90"/>
      <c r="D4398" s="87"/>
      <c r="E4398" s="1" t="s">
        <v>32</v>
      </c>
      <c r="F4398" s="2"/>
      <c r="G4398" s="59">
        <v>22</v>
      </c>
      <c r="H4398" s="71" t="str">
        <f t="shared" si="96"/>
        <v>*</v>
      </c>
      <c r="I4398" s="11">
        <v>31.818181818182001</v>
      </c>
      <c r="J4398" s="3">
        <v>63.636363636364003</v>
      </c>
      <c r="K4398" s="3">
        <v>4.5454545454549997</v>
      </c>
      <c r="L4398" s="7">
        <v>0</v>
      </c>
      <c r="M4398" s="14">
        <v>0</v>
      </c>
    </row>
    <row r="4399" spans="3:13" x14ac:dyDescent="0.2">
      <c r="C4399" s="90"/>
      <c r="D4399" s="87"/>
      <c r="E4399" s="1" t="s">
        <v>22</v>
      </c>
      <c r="F4399" s="2"/>
      <c r="G4399" s="59">
        <v>13</v>
      </c>
      <c r="H4399" s="71" t="str">
        <f t="shared" si="96"/>
        <v>*</v>
      </c>
      <c r="I4399" s="11">
        <v>53.846153846154003</v>
      </c>
      <c r="J4399" s="3">
        <v>38.461538461537998</v>
      </c>
      <c r="K4399" s="7">
        <v>0</v>
      </c>
      <c r="L4399" s="3">
        <v>7.6923076923079998</v>
      </c>
      <c r="M4399" s="14">
        <v>0</v>
      </c>
    </row>
    <row r="4400" spans="3:13" ht="24" x14ac:dyDescent="0.2">
      <c r="C4400" s="91" t="s">
        <v>123</v>
      </c>
      <c r="D4400" s="86" t="s">
        <v>17</v>
      </c>
      <c r="E4400" s="6" t="s">
        <v>124</v>
      </c>
      <c r="F4400" s="5"/>
      <c r="G4400" s="58">
        <v>55</v>
      </c>
      <c r="H4400" s="70" t="str">
        <f t="shared" si="96"/>
        <v xml:space="preserve"> </v>
      </c>
      <c r="I4400" s="12">
        <v>29.090909090909001</v>
      </c>
      <c r="J4400" s="4">
        <v>49.090909090909001</v>
      </c>
      <c r="K4400" s="4">
        <v>20</v>
      </c>
      <c r="L4400" s="4">
        <v>1.818181818182</v>
      </c>
      <c r="M4400" s="33">
        <v>0</v>
      </c>
    </row>
    <row r="4401" spans="3:13" ht="24" x14ac:dyDescent="0.2">
      <c r="C4401" s="92"/>
      <c r="D4401" s="87"/>
      <c r="E4401" s="1" t="s">
        <v>125</v>
      </c>
      <c r="F4401" s="2"/>
      <c r="G4401" s="59">
        <v>205</v>
      </c>
      <c r="H4401" s="71" t="str">
        <f t="shared" si="96"/>
        <v xml:space="preserve"> </v>
      </c>
      <c r="I4401" s="11">
        <v>30.243902439024001</v>
      </c>
      <c r="J4401" s="3">
        <v>56.585365853658999</v>
      </c>
      <c r="K4401" s="3">
        <v>11.219512195122</v>
      </c>
      <c r="L4401" s="3">
        <v>1.4634146341459999</v>
      </c>
      <c r="M4401" s="8">
        <v>0.48780487804900002</v>
      </c>
    </row>
    <row r="4402" spans="3:13" ht="24" x14ac:dyDescent="0.2">
      <c r="C4402" s="92"/>
      <c r="D4402" s="87"/>
      <c r="E4402" s="1" t="s">
        <v>126</v>
      </c>
      <c r="F4402" s="2"/>
      <c r="G4402" s="59">
        <v>114</v>
      </c>
      <c r="H4402" s="71" t="str">
        <f t="shared" si="96"/>
        <v xml:space="preserve"> </v>
      </c>
      <c r="I4402" s="11">
        <v>38.596491228070001</v>
      </c>
      <c r="J4402" s="3">
        <v>55.263157894736999</v>
      </c>
      <c r="K4402" s="3">
        <v>6.1403508771929998</v>
      </c>
      <c r="L4402" s="7">
        <v>0</v>
      </c>
      <c r="M4402" s="14">
        <v>0</v>
      </c>
    </row>
    <row r="4403" spans="3:13" ht="24" x14ac:dyDescent="0.2">
      <c r="C4403" s="92"/>
      <c r="D4403" s="87"/>
      <c r="E4403" s="1" t="s">
        <v>127</v>
      </c>
      <c r="F4403" s="2"/>
      <c r="G4403" s="59">
        <v>187</v>
      </c>
      <c r="H4403" s="71" t="str">
        <f t="shared" si="96"/>
        <v xml:space="preserve"> </v>
      </c>
      <c r="I4403" s="11">
        <v>41.176470588234999</v>
      </c>
      <c r="J4403" s="3">
        <v>55.080213903743001</v>
      </c>
      <c r="K4403" s="3">
        <v>3.7433155080209999</v>
      </c>
      <c r="L4403" s="7">
        <v>0</v>
      </c>
      <c r="M4403" s="14">
        <v>0</v>
      </c>
    </row>
    <row r="4404" spans="3:13" ht="24" x14ac:dyDescent="0.2">
      <c r="C4404" s="92"/>
      <c r="D4404" s="87"/>
      <c r="E4404" s="1" t="s">
        <v>128</v>
      </c>
      <c r="F4404" s="2"/>
      <c r="G4404" s="59">
        <v>1599</v>
      </c>
      <c r="H4404" s="71" t="str">
        <f t="shared" si="96"/>
        <v xml:space="preserve"> </v>
      </c>
      <c r="I4404" s="11">
        <v>34.709193245778998</v>
      </c>
      <c r="J4404" s="3">
        <v>57.160725453407998</v>
      </c>
      <c r="K4404" s="3">
        <v>7.066916823014</v>
      </c>
      <c r="L4404" s="3">
        <v>0.81300813008100004</v>
      </c>
      <c r="M4404" s="8">
        <v>0.25015634771700002</v>
      </c>
    </row>
    <row r="4405" spans="3:13" ht="24" x14ac:dyDescent="0.2">
      <c r="C4405" s="92"/>
      <c r="D4405" s="87"/>
      <c r="E4405" s="1" t="s">
        <v>129</v>
      </c>
      <c r="F4405" s="2"/>
      <c r="G4405" s="59">
        <v>1199</v>
      </c>
      <c r="H4405" s="71" t="str">
        <f t="shared" si="96"/>
        <v xml:space="preserve"> </v>
      </c>
      <c r="I4405" s="11">
        <v>33.694745621350997</v>
      </c>
      <c r="J4405" s="3">
        <v>57.214345287740002</v>
      </c>
      <c r="K4405" s="3">
        <v>7.7564637197659998</v>
      </c>
      <c r="L4405" s="3">
        <v>0.91743119266100004</v>
      </c>
      <c r="M4405" s="8">
        <v>0.41701417848200001</v>
      </c>
    </row>
    <row r="4406" spans="3:13" ht="24" x14ac:dyDescent="0.2">
      <c r="C4406" s="92"/>
      <c r="D4406" s="87"/>
      <c r="E4406" s="1" t="s">
        <v>130</v>
      </c>
      <c r="F4406" s="2"/>
      <c r="G4406" s="59">
        <v>950</v>
      </c>
      <c r="H4406" s="71" t="str">
        <f t="shared" si="96"/>
        <v xml:space="preserve"> </v>
      </c>
      <c r="I4406" s="11">
        <v>33.789473684211004</v>
      </c>
      <c r="J4406" s="3">
        <v>56.105263157895003</v>
      </c>
      <c r="K4406" s="3">
        <v>8.6315789473680002</v>
      </c>
      <c r="L4406" s="3">
        <v>1.1578947368420001</v>
      </c>
      <c r="M4406" s="8">
        <v>0.31578947368400001</v>
      </c>
    </row>
    <row r="4407" spans="3:13" x14ac:dyDescent="0.2">
      <c r="C4407" s="92"/>
      <c r="D4407" s="87"/>
      <c r="E4407" s="1" t="s">
        <v>131</v>
      </c>
      <c r="F4407" s="2"/>
      <c r="G4407" s="59">
        <v>424</v>
      </c>
      <c r="H4407" s="71" t="str">
        <f t="shared" si="96"/>
        <v xml:space="preserve"> </v>
      </c>
      <c r="I4407" s="11">
        <v>39.150943396225998</v>
      </c>
      <c r="J4407" s="3">
        <v>54.245283018868001</v>
      </c>
      <c r="K4407" s="3">
        <v>5.660377358491</v>
      </c>
      <c r="L4407" s="3">
        <v>0.47169811320799998</v>
      </c>
      <c r="M4407" s="8">
        <v>0.47169811320799998</v>
      </c>
    </row>
    <row r="4408" spans="3:13" ht="24" x14ac:dyDescent="0.2">
      <c r="C4408" s="92"/>
      <c r="D4408" s="87"/>
      <c r="E4408" s="1" t="s">
        <v>132</v>
      </c>
      <c r="F4408" s="2"/>
      <c r="G4408" s="59">
        <v>213</v>
      </c>
      <c r="H4408" s="71" t="str">
        <f t="shared" si="96"/>
        <v xml:space="preserve"> </v>
      </c>
      <c r="I4408" s="11">
        <v>29.577464788732001</v>
      </c>
      <c r="J4408" s="3">
        <v>55.868544600939003</v>
      </c>
      <c r="K4408" s="3">
        <v>13.145539906103</v>
      </c>
      <c r="L4408" s="3">
        <v>1.4084507042250001</v>
      </c>
      <c r="M4408" s="14">
        <v>0</v>
      </c>
    </row>
    <row r="4409" spans="3:13" ht="24" x14ac:dyDescent="0.2">
      <c r="C4409" s="92"/>
      <c r="D4409" s="87"/>
      <c r="E4409" s="1" t="s">
        <v>133</v>
      </c>
      <c r="F4409" s="2"/>
      <c r="G4409" s="59">
        <v>214</v>
      </c>
      <c r="H4409" s="71" t="str">
        <f t="shared" si="96"/>
        <v xml:space="preserve"> </v>
      </c>
      <c r="I4409" s="11">
        <v>19.158878504673002</v>
      </c>
      <c r="J4409" s="3">
        <v>62.149532710279999</v>
      </c>
      <c r="K4409" s="3">
        <v>12.616822429907</v>
      </c>
      <c r="L4409" s="3">
        <v>5.6074766355139998</v>
      </c>
      <c r="M4409" s="8">
        <v>0.46728971962600002</v>
      </c>
    </row>
    <row r="4410" spans="3:13" ht="24" x14ac:dyDescent="0.2">
      <c r="C4410" s="92"/>
      <c r="D4410" s="87"/>
      <c r="E4410" s="1" t="s">
        <v>134</v>
      </c>
      <c r="F4410" s="2"/>
      <c r="G4410" s="59">
        <v>15</v>
      </c>
      <c r="H4410" s="71" t="str">
        <f t="shared" si="96"/>
        <v>*</v>
      </c>
      <c r="I4410" s="11">
        <v>33.333333333333002</v>
      </c>
      <c r="J4410" s="3">
        <v>60</v>
      </c>
      <c r="K4410" s="7">
        <v>0</v>
      </c>
      <c r="L4410" s="3">
        <v>6.666666666667</v>
      </c>
      <c r="M4410" s="14">
        <v>0</v>
      </c>
    </row>
    <row r="4411" spans="3:13" ht="24" x14ac:dyDescent="0.2">
      <c r="C4411" s="92"/>
      <c r="D4411" s="87"/>
      <c r="E4411" s="1" t="s">
        <v>135</v>
      </c>
      <c r="F4411" s="2"/>
      <c r="G4411" s="59">
        <v>587</v>
      </c>
      <c r="H4411" s="71" t="str">
        <f t="shared" si="96"/>
        <v xml:space="preserve"> </v>
      </c>
      <c r="I4411" s="11">
        <v>36.797274275980001</v>
      </c>
      <c r="J4411" s="3">
        <v>55.366269165246997</v>
      </c>
      <c r="K4411" s="3">
        <v>7.1550255536630001</v>
      </c>
      <c r="L4411" s="3">
        <v>0.51107325383299995</v>
      </c>
      <c r="M4411" s="8">
        <v>0.17035775127800001</v>
      </c>
    </row>
    <row r="4412" spans="3:13" x14ac:dyDescent="0.2">
      <c r="C4412" s="92"/>
      <c r="D4412" s="87"/>
      <c r="E4412" s="1" t="s">
        <v>136</v>
      </c>
      <c r="F4412" s="2"/>
      <c r="G4412" s="59">
        <v>63</v>
      </c>
      <c r="H4412" s="71" t="str">
        <f t="shared" si="96"/>
        <v xml:space="preserve"> </v>
      </c>
      <c r="I4412" s="11">
        <v>26.984126984126998</v>
      </c>
      <c r="J4412" s="3">
        <v>53.968253968253997</v>
      </c>
      <c r="K4412" s="3">
        <v>12.698412698413</v>
      </c>
      <c r="L4412" s="3">
        <v>6.3492063492059998</v>
      </c>
      <c r="M4412" s="14">
        <v>0</v>
      </c>
    </row>
    <row r="4413" spans="3:13" x14ac:dyDescent="0.2">
      <c r="C4413" s="92"/>
      <c r="D4413" s="87"/>
      <c r="E4413" s="1" t="s">
        <v>137</v>
      </c>
      <c r="F4413" s="2"/>
      <c r="G4413" s="59">
        <v>290</v>
      </c>
      <c r="H4413" s="71" t="str">
        <f t="shared" si="96"/>
        <v xml:space="preserve"> </v>
      </c>
      <c r="I4413" s="11">
        <v>29.655172413793</v>
      </c>
      <c r="J4413" s="3">
        <v>55.517241379310001</v>
      </c>
      <c r="K4413" s="3">
        <v>11.034482758620999</v>
      </c>
      <c r="L4413" s="3">
        <v>3.1034482758620001</v>
      </c>
      <c r="M4413" s="8">
        <v>0.68965517241399998</v>
      </c>
    </row>
    <row r="4414" spans="3:13" x14ac:dyDescent="0.2">
      <c r="C4414" s="92"/>
      <c r="D4414" s="87"/>
      <c r="E4414" s="1" t="s">
        <v>22</v>
      </c>
      <c r="F4414" s="2"/>
      <c r="G4414" s="59">
        <v>42</v>
      </c>
      <c r="H4414" s="71" t="str">
        <f t="shared" si="96"/>
        <v>*</v>
      </c>
      <c r="I4414" s="11">
        <v>28.571428571428999</v>
      </c>
      <c r="J4414" s="3">
        <v>54.761904761905001</v>
      </c>
      <c r="K4414" s="3">
        <v>11.904761904761999</v>
      </c>
      <c r="L4414" s="3">
        <v>2.3809523809519999</v>
      </c>
      <c r="M4414" s="8">
        <v>2.3809523809519999</v>
      </c>
    </row>
    <row r="4415" spans="3:13" ht="24" x14ac:dyDescent="0.2">
      <c r="C4415" s="92"/>
      <c r="D4415" s="87"/>
      <c r="E4415" s="1" t="s">
        <v>138</v>
      </c>
      <c r="F4415" s="2"/>
      <c r="G4415" s="59">
        <v>246</v>
      </c>
      <c r="H4415" s="71" t="str">
        <f t="shared" si="96"/>
        <v xml:space="preserve"> </v>
      </c>
      <c r="I4415" s="11">
        <v>30.081300813007999</v>
      </c>
      <c r="J4415" s="3">
        <v>54.878048780488001</v>
      </c>
      <c r="K4415" s="3">
        <v>13.008130081300999</v>
      </c>
      <c r="L4415" s="3">
        <v>1.6260162601629999</v>
      </c>
      <c r="M4415" s="8">
        <v>0.40650406504100001</v>
      </c>
    </row>
    <row r="4416" spans="3:13" ht="24" x14ac:dyDescent="0.2">
      <c r="C4416" s="92"/>
      <c r="D4416" s="87"/>
      <c r="E4416" s="1" t="s">
        <v>139</v>
      </c>
      <c r="F4416" s="2"/>
      <c r="G4416" s="59">
        <v>248</v>
      </c>
      <c r="H4416" s="71" t="str">
        <f t="shared" ref="H4416:H4418" si="97">IF(G4416&lt;49,"*"," ")</f>
        <v xml:space="preserve"> </v>
      </c>
      <c r="I4416" s="11">
        <v>39.919354838709999</v>
      </c>
      <c r="J4416" s="3">
        <v>56.854838709676997</v>
      </c>
      <c r="K4416" s="3">
        <v>3.2258064516129998</v>
      </c>
      <c r="L4416" s="7">
        <v>0</v>
      </c>
      <c r="M4416" s="14">
        <v>0</v>
      </c>
    </row>
    <row r="4417" spans="2:25" ht="24" x14ac:dyDescent="0.2">
      <c r="C4417" s="92"/>
      <c r="D4417" s="87"/>
      <c r="E4417" s="1" t="s">
        <v>140</v>
      </c>
      <c r="F4417" s="2"/>
      <c r="G4417" s="59">
        <v>1582</v>
      </c>
      <c r="H4417" s="71" t="str">
        <f t="shared" si="97"/>
        <v xml:space="preserve"> </v>
      </c>
      <c r="I4417" s="11">
        <v>33.249051833122998</v>
      </c>
      <c r="J4417" s="3">
        <v>57.269279393173001</v>
      </c>
      <c r="K4417" s="3">
        <v>8.0910240202279997</v>
      </c>
      <c r="L4417" s="3">
        <v>1.0113780025279999</v>
      </c>
      <c r="M4417" s="8">
        <v>0.379266750948</v>
      </c>
    </row>
    <row r="4418" spans="2:25" ht="24" x14ac:dyDescent="0.2">
      <c r="C4418" s="93"/>
      <c r="D4418" s="88"/>
      <c r="E4418" s="27" t="s">
        <v>141</v>
      </c>
      <c r="F4418" s="30"/>
      <c r="G4418" s="60">
        <v>414</v>
      </c>
      <c r="H4418" s="72" t="str">
        <f t="shared" si="97"/>
        <v xml:space="preserve"> </v>
      </c>
      <c r="I4418" s="35">
        <v>24.879227053139999</v>
      </c>
      <c r="J4418" s="16">
        <v>59.178743961353</v>
      </c>
      <c r="K4418" s="16">
        <v>12.56038647343</v>
      </c>
      <c r="L4418" s="16">
        <v>3.140096618357</v>
      </c>
      <c r="M4418" s="36">
        <v>0.24154589371999999</v>
      </c>
    </row>
    <row r="4419" spans="2:25" x14ac:dyDescent="0.2">
      <c r="G4419" s="61"/>
      <c r="H4419" s="73"/>
    </row>
    <row r="4420" spans="2:25" x14ac:dyDescent="0.2">
      <c r="B4420" s="22" t="str">
        <f xml:space="preserve"> HYPERLINK("#'目次'!B39", "[33]")</f>
        <v>[33]</v>
      </c>
      <c r="C4420" s="17" t="s">
        <v>360</v>
      </c>
      <c r="G4420" s="61"/>
      <c r="H4420" s="73"/>
    </row>
    <row r="4421" spans="2:25" x14ac:dyDescent="0.2">
      <c r="G4421" s="61"/>
      <c r="H4421" s="73"/>
    </row>
    <row r="4422" spans="2:25" x14ac:dyDescent="0.2">
      <c r="G4422" s="61"/>
      <c r="H4422" s="73"/>
    </row>
    <row r="4423" spans="2:25" x14ac:dyDescent="0.2">
      <c r="C4423" s="17" t="s">
        <v>12</v>
      </c>
      <c r="G4423" s="61"/>
      <c r="H4423" s="73"/>
    </row>
    <row r="4424" spans="2:25" ht="60" x14ac:dyDescent="0.2">
      <c r="C4424" s="82"/>
      <c r="D4424" s="83"/>
      <c r="E4424" s="83"/>
      <c r="F4424" s="83"/>
      <c r="G4424" s="55" t="s">
        <v>13</v>
      </c>
      <c r="H4424" s="68"/>
      <c r="I4424" s="20" t="s">
        <v>361</v>
      </c>
      <c r="J4424" s="10" t="s">
        <v>362</v>
      </c>
      <c r="K4424" s="10" t="s">
        <v>363</v>
      </c>
      <c r="L4424" s="10" t="s">
        <v>364</v>
      </c>
      <c r="M4424" s="10" t="s">
        <v>365</v>
      </c>
      <c r="N4424" s="10" t="s">
        <v>366</v>
      </c>
      <c r="O4424" s="10" t="s">
        <v>367</v>
      </c>
      <c r="P4424" s="10" t="s">
        <v>368</v>
      </c>
      <c r="Q4424" s="10" t="s">
        <v>369</v>
      </c>
      <c r="R4424" s="10" t="s">
        <v>370</v>
      </c>
      <c r="S4424" s="10" t="s">
        <v>371</v>
      </c>
      <c r="T4424" s="10" t="s">
        <v>372</v>
      </c>
      <c r="U4424" s="10" t="s">
        <v>373</v>
      </c>
      <c r="V4424" s="10" t="s">
        <v>374</v>
      </c>
      <c r="W4424" s="10" t="s">
        <v>32</v>
      </c>
      <c r="X4424" s="10" t="s">
        <v>347</v>
      </c>
      <c r="Y4424" s="23" t="s">
        <v>22</v>
      </c>
    </row>
    <row r="4425" spans="2:25" x14ac:dyDescent="0.2">
      <c r="C4425" s="84"/>
      <c r="D4425" s="85"/>
      <c r="E4425" s="85"/>
      <c r="F4425" s="85"/>
      <c r="G4425" s="56"/>
      <c r="H4425" s="69"/>
      <c r="I4425" s="24"/>
      <c r="J4425" s="9"/>
      <c r="K4425" s="9"/>
      <c r="L4425" s="9"/>
      <c r="M4425" s="9"/>
      <c r="N4425" s="9"/>
      <c r="O4425" s="9"/>
      <c r="P4425" s="9"/>
      <c r="Q4425" s="9"/>
      <c r="R4425" s="9"/>
      <c r="S4425" s="9"/>
      <c r="T4425" s="9"/>
      <c r="U4425" s="9"/>
      <c r="V4425" s="9"/>
      <c r="W4425" s="9"/>
      <c r="X4425" s="9"/>
      <c r="Y4425" s="21"/>
    </row>
    <row r="4426" spans="2:25" x14ac:dyDescent="0.2">
      <c r="C4426" s="28"/>
      <c r="D4426" s="29"/>
      <c r="E4426" s="32" t="s">
        <v>13</v>
      </c>
      <c r="F4426" s="31"/>
      <c r="G4426" s="57">
        <v>2435</v>
      </c>
      <c r="H4426" s="66" t="str">
        <f t="shared" ref="H4426:H4489" si="98">IF(G4426&lt;49,"*"," ")</f>
        <v xml:space="preserve"> </v>
      </c>
      <c r="I4426" s="15">
        <v>23.860369609856001</v>
      </c>
      <c r="J4426" s="15">
        <v>7.474332648871</v>
      </c>
      <c r="K4426" s="15">
        <v>5.0924024640659997</v>
      </c>
      <c r="L4426" s="15">
        <v>7.4332648870640003</v>
      </c>
      <c r="M4426" s="15">
        <v>2.9568788501030001</v>
      </c>
      <c r="N4426" s="15">
        <v>7.4332648870640003</v>
      </c>
      <c r="O4426" s="15">
        <v>7.8439425051329996</v>
      </c>
      <c r="P4426" s="15">
        <v>5.3388090349080004</v>
      </c>
      <c r="Q4426" s="15">
        <v>8.4188911704309994</v>
      </c>
      <c r="R4426" s="15">
        <v>5.5852156057490001</v>
      </c>
      <c r="S4426" s="15">
        <v>4.1067761806979997</v>
      </c>
      <c r="T4426" s="15">
        <v>11.170431211499</v>
      </c>
      <c r="U4426" s="15">
        <v>2.3819301848049999</v>
      </c>
      <c r="V4426" s="15">
        <v>4.0246406570840003</v>
      </c>
      <c r="W4426" s="15">
        <v>1.108829568789</v>
      </c>
      <c r="X4426" s="15">
        <v>42.176591375770002</v>
      </c>
      <c r="Y4426" s="34">
        <v>4.8049281314170003</v>
      </c>
    </row>
    <row r="4427" spans="2:25" x14ac:dyDescent="0.2">
      <c r="C4427" s="89" t="s">
        <v>16</v>
      </c>
      <c r="D4427" s="86" t="s">
        <v>17</v>
      </c>
      <c r="E4427" s="6" t="s">
        <v>18</v>
      </c>
      <c r="F4427" s="5"/>
      <c r="G4427" s="58">
        <v>344</v>
      </c>
      <c r="H4427" s="70" t="str">
        <f t="shared" si="98"/>
        <v xml:space="preserve"> </v>
      </c>
      <c r="I4427" s="12">
        <v>11.918604651162999</v>
      </c>
      <c r="J4427" s="4">
        <v>4.0697674418599998</v>
      </c>
      <c r="K4427" s="4">
        <v>2.3255813953489999</v>
      </c>
      <c r="L4427" s="4">
        <v>3.779069767442</v>
      </c>
      <c r="M4427" s="4">
        <v>0.87209302325600002</v>
      </c>
      <c r="N4427" s="4">
        <v>4.3604651162790002</v>
      </c>
      <c r="O4427" s="4">
        <v>3.779069767442</v>
      </c>
      <c r="P4427" s="4">
        <v>2.3255813953489999</v>
      </c>
      <c r="Q4427" s="4">
        <v>6.3953488372090002</v>
      </c>
      <c r="R4427" s="4">
        <v>1.4534883720930001</v>
      </c>
      <c r="S4427" s="4">
        <v>2.9069767441860002</v>
      </c>
      <c r="T4427" s="4">
        <v>6.3953488372090002</v>
      </c>
      <c r="U4427" s="4">
        <v>0.87209302325600002</v>
      </c>
      <c r="V4427" s="4">
        <v>2.6162790697670002</v>
      </c>
      <c r="W4427" s="4">
        <v>0.87209302325600002</v>
      </c>
      <c r="X4427" s="4">
        <v>60.465116279070003</v>
      </c>
      <c r="Y4427" s="13">
        <v>6.6860465116279997</v>
      </c>
    </row>
    <row r="4428" spans="2:25" x14ac:dyDescent="0.2">
      <c r="C4428" s="90"/>
      <c r="D4428" s="87"/>
      <c r="E4428" s="1" t="s">
        <v>19</v>
      </c>
      <c r="F4428" s="2"/>
      <c r="G4428" s="59">
        <v>1502</v>
      </c>
      <c r="H4428" s="71" t="str">
        <f t="shared" si="98"/>
        <v xml:space="preserve"> </v>
      </c>
      <c r="I4428" s="11">
        <v>20.972037283622001</v>
      </c>
      <c r="J4428" s="3">
        <v>6.1251664447399996</v>
      </c>
      <c r="K4428" s="3">
        <v>4.7936085219709996</v>
      </c>
      <c r="L4428" s="3">
        <v>7.2569906790949998</v>
      </c>
      <c r="M4428" s="3">
        <v>1.398135818908</v>
      </c>
      <c r="N4428" s="3">
        <v>5.8588548601859998</v>
      </c>
      <c r="O4428" s="3">
        <v>6.3249001331560004</v>
      </c>
      <c r="P4428" s="3">
        <v>5.2596537949400002</v>
      </c>
      <c r="Q4428" s="3">
        <v>8.1225033288950002</v>
      </c>
      <c r="R4428" s="3">
        <v>4.1944074567239999</v>
      </c>
      <c r="S4428" s="3">
        <v>3.462050599201</v>
      </c>
      <c r="T4428" s="3">
        <v>10.319573901465001</v>
      </c>
      <c r="U4428" s="3">
        <v>1.797603195739</v>
      </c>
      <c r="V4428" s="3">
        <v>3.7283621837549998</v>
      </c>
      <c r="W4428" s="3">
        <v>0.99866844207700001</v>
      </c>
      <c r="X4428" s="3">
        <v>45.406125166445001</v>
      </c>
      <c r="Y4428" s="8">
        <v>4.1944074567239999</v>
      </c>
    </row>
    <row r="4429" spans="2:25" x14ac:dyDescent="0.2">
      <c r="C4429" s="90"/>
      <c r="D4429" s="87"/>
      <c r="E4429" s="1" t="s">
        <v>20</v>
      </c>
      <c r="F4429" s="2"/>
      <c r="G4429" s="59">
        <v>465</v>
      </c>
      <c r="H4429" s="71" t="str">
        <f t="shared" si="98"/>
        <v xml:space="preserve"> </v>
      </c>
      <c r="I4429" s="11">
        <v>37.204301075269001</v>
      </c>
      <c r="J4429" s="3">
        <v>12.903225806451999</v>
      </c>
      <c r="K4429" s="3">
        <v>6.666666666667</v>
      </c>
      <c r="L4429" s="3">
        <v>9.6774193548389995</v>
      </c>
      <c r="M4429" s="3">
        <v>6.4516129032259997</v>
      </c>
      <c r="N4429" s="3">
        <v>10.10752688172</v>
      </c>
      <c r="O4429" s="3">
        <v>13.978494623655999</v>
      </c>
      <c r="P4429" s="3">
        <v>7.7419354838709999</v>
      </c>
      <c r="Q4429" s="3">
        <v>11.182795698925</v>
      </c>
      <c r="R4429" s="3">
        <v>11.397849462366</v>
      </c>
      <c r="S4429" s="3">
        <v>5.8064516129030004</v>
      </c>
      <c r="T4429" s="3">
        <v>15.698924731183</v>
      </c>
      <c r="U4429" s="3">
        <v>3.8709677419349999</v>
      </c>
      <c r="V4429" s="3">
        <v>4.9462365591399999</v>
      </c>
      <c r="W4429" s="3">
        <v>0.860215053763</v>
      </c>
      <c r="X4429" s="3">
        <v>23.870967741935001</v>
      </c>
      <c r="Y4429" s="8">
        <v>5.1612903225810003</v>
      </c>
    </row>
    <row r="4430" spans="2:25" x14ac:dyDescent="0.2">
      <c r="C4430" s="90"/>
      <c r="D4430" s="87"/>
      <c r="E4430" s="1" t="s">
        <v>21</v>
      </c>
      <c r="F4430" s="2"/>
      <c r="G4430" s="59">
        <v>107</v>
      </c>
      <c r="H4430" s="71" t="str">
        <f t="shared" si="98"/>
        <v xml:space="preserve"> </v>
      </c>
      <c r="I4430" s="11">
        <v>43.92523364486</v>
      </c>
      <c r="J4430" s="3">
        <v>14.018691588785</v>
      </c>
      <c r="K4430" s="3">
        <v>9.3457943925230005</v>
      </c>
      <c r="L4430" s="3">
        <v>12.149532710280001</v>
      </c>
      <c r="M4430" s="3">
        <v>15.887850467290001</v>
      </c>
      <c r="N4430" s="3">
        <v>26.168224299064999</v>
      </c>
      <c r="O4430" s="3">
        <v>14.953271028036999</v>
      </c>
      <c r="P4430" s="3">
        <v>6.5420560747660002</v>
      </c>
      <c r="Q4430" s="3">
        <v>8.4112149532709992</v>
      </c>
      <c r="R4430" s="3">
        <v>12.149532710280001</v>
      </c>
      <c r="S4430" s="3">
        <v>9.3457943925230005</v>
      </c>
      <c r="T4430" s="3">
        <v>18.691588785046999</v>
      </c>
      <c r="U4430" s="3">
        <v>8.4112149532709992</v>
      </c>
      <c r="V4430" s="3">
        <v>8.4112149532709992</v>
      </c>
      <c r="W4430" s="3">
        <v>4.6728971962620003</v>
      </c>
      <c r="X4430" s="3">
        <v>17.757009345794</v>
      </c>
      <c r="Y4430" s="8">
        <v>6.5420560747660002</v>
      </c>
    </row>
    <row r="4431" spans="2:25" x14ac:dyDescent="0.2">
      <c r="C4431" s="90"/>
      <c r="D4431" s="87"/>
      <c r="E4431" s="1" t="s">
        <v>22</v>
      </c>
      <c r="F4431" s="2"/>
      <c r="G4431" s="59">
        <v>17</v>
      </c>
      <c r="H4431" s="71" t="str">
        <f t="shared" si="98"/>
        <v>*</v>
      </c>
      <c r="I4431" s="11">
        <v>29.411764705882</v>
      </c>
      <c r="J4431" s="3">
        <v>5.8823529411760003</v>
      </c>
      <c r="K4431" s="3">
        <v>17.647058823529001</v>
      </c>
      <c r="L4431" s="3">
        <v>5.8823529411760003</v>
      </c>
      <c r="M4431" s="3">
        <v>5.8823529411760003</v>
      </c>
      <c r="N4431" s="3">
        <v>17.647058823529001</v>
      </c>
      <c r="O4431" s="3">
        <v>11.764705882353001</v>
      </c>
      <c r="P4431" s="7">
        <v>0</v>
      </c>
      <c r="Q4431" s="7">
        <v>0</v>
      </c>
      <c r="R4431" s="3">
        <v>11.764705882353001</v>
      </c>
      <c r="S4431" s="3">
        <v>5.8823529411760003</v>
      </c>
      <c r="T4431" s="3">
        <v>11.764705882353001</v>
      </c>
      <c r="U4431" s="3">
        <v>5.8823529411760003</v>
      </c>
      <c r="V4431" s="3">
        <v>5.8823529411760003</v>
      </c>
      <c r="W4431" s="7">
        <v>0</v>
      </c>
      <c r="X4431" s="3">
        <v>41.176470588234999</v>
      </c>
      <c r="Y4431" s="14">
        <v>0</v>
      </c>
    </row>
    <row r="4432" spans="2:25" x14ac:dyDescent="0.2">
      <c r="C4432" s="91" t="s">
        <v>23</v>
      </c>
      <c r="D4432" s="86" t="s">
        <v>17</v>
      </c>
      <c r="E4432" s="6" t="s">
        <v>24</v>
      </c>
      <c r="F4432" s="5"/>
      <c r="G4432" s="58">
        <v>383</v>
      </c>
      <c r="H4432" s="70" t="str">
        <f t="shared" si="98"/>
        <v xml:space="preserve"> </v>
      </c>
      <c r="I4432" s="12">
        <v>20.887728459529999</v>
      </c>
      <c r="J4432" s="4">
        <v>5.7441253263709999</v>
      </c>
      <c r="K4432" s="4">
        <v>4.9608355091379996</v>
      </c>
      <c r="L4432" s="4">
        <v>8.0939947780679997</v>
      </c>
      <c r="M4432" s="4">
        <v>2.0887728459530002</v>
      </c>
      <c r="N4432" s="4">
        <v>5.4830287206269999</v>
      </c>
      <c r="O4432" s="4">
        <v>6.2663185378590001</v>
      </c>
      <c r="P4432" s="4">
        <v>4.9608355091379996</v>
      </c>
      <c r="Q4432" s="4">
        <v>10.182767624021</v>
      </c>
      <c r="R4432" s="4">
        <v>4.6997389033939996</v>
      </c>
      <c r="S4432" s="4">
        <v>3.9164490861619998</v>
      </c>
      <c r="T4432" s="4">
        <v>13.838120104439</v>
      </c>
      <c r="U4432" s="4">
        <v>0.52219321148800002</v>
      </c>
      <c r="V4432" s="4">
        <v>3.9164490861619998</v>
      </c>
      <c r="W4432" s="4">
        <v>0.26109660574400001</v>
      </c>
      <c r="X4432" s="4">
        <v>43.603133159268999</v>
      </c>
      <c r="Y4432" s="13">
        <v>6.2663185378590001</v>
      </c>
    </row>
    <row r="4433" spans="3:25" x14ac:dyDescent="0.2">
      <c r="C4433" s="90"/>
      <c r="D4433" s="87"/>
      <c r="E4433" s="1" t="s">
        <v>25</v>
      </c>
      <c r="F4433" s="2"/>
      <c r="G4433" s="59">
        <v>333</v>
      </c>
      <c r="H4433" s="71" t="str">
        <f t="shared" si="98"/>
        <v xml:space="preserve"> </v>
      </c>
      <c r="I4433" s="11">
        <v>19.519519519519999</v>
      </c>
      <c r="J4433" s="3">
        <v>5.4054054054050003</v>
      </c>
      <c r="K4433" s="3">
        <v>5.4054054054050003</v>
      </c>
      <c r="L4433" s="3">
        <v>6.6066066066070004</v>
      </c>
      <c r="M4433" s="3">
        <v>1.201201201201</v>
      </c>
      <c r="N4433" s="3">
        <v>4.2042042042040002</v>
      </c>
      <c r="O4433" s="3">
        <v>6.0060060060060003</v>
      </c>
      <c r="P4433" s="3">
        <v>4.8048048048050003</v>
      </c>
      <c r="Q4433" s="3">
        <v>11.111111111111001</v>
      </c>
      <c r="R4433" s="3">
        <v>3.3033033033030001</v>
      </c>
      <c r="S4433" s="3">
        <v>4.5045045045050003</v>
      </c>
      <c r="T4433" s="3">
        <v>11.411411411411001</v>
      </c>
      <c r="U4433" s="7">
        <v>0</v>
      </c>
      <c r="V4433" s="3">
        <v>5.1051051051050003</v>
      </c>
      <c r="W4433" s="7">
        <v>0</v>
      </c>
      <c r="X4433" s="3">
        <v>45.645645645645999</v>
      </c>
      <c r="Y4433" s="8">
        <v>6.0060060060060003</v>
      </c>
    </row>
    <row r="4434" spans="3:25" ht="24" x14ac:dyDescent="0.2">
      <c r="C4434" s="90"/>
      <c r="D4434" s="87"/>
      <c r="E4434" s="1" t="s">
        <v>26</v>
      </c>
      <c r="F4434" s="2"/>
      <c r="G4434" s="59">
        <v>464</v>
      </c>
      <c r="H4434" s="71" t="str">
        <f t="shared" si="98"/>
        <v xml:space="preserve"> </v>
      </c>
      <c r="I4434" s="11">
        <v>21.767241379310001</v>
      </c>
      <c r="J4434" s="3">
        <v>7.5431034482759998</v>
      </c>
      <c r="K4434" s="3">
        <v>5.3879310344829996</v>
      </c>
      <c r="L4434" s="3">
        <v>9.0517241379310001</v>
      </c>
      <c r="M4434" s="3">
        <v>1.9396551724140001</v>
      </c>
      <c r="N4434" s="3">
        <v>4.9568965517240002</v>
      </c>
      <c r="O4434" s="3">
        <v>6.25</v>
      </c>
      <c r="P4434" s="3">
        <v>6.8965517241379999</v>
      </c>
      <c r="Q4434" s="3">
        <v>10.991379310345</v>
      </c>
      <c r="R4434" s="3">
        <v>5.1724137931029999</v>
      </c>
      <c r="S4434" s="3">
        <v>5.1724137931029999</v>
      </c>
      <c r="T4434" s="3">
        <v>13.146551724138</v>
      </c>
      <c r="U4434" s="3">
        <v>1.5086206896550001</v>
      </c>
      <c r="V4434" s="3">
        <v>4.7413793103449997</v>
      </c>
      <c r="W4434" s="3">
        <v>0.215517241379</v>
      </c>
      <c r="X4434" s="3">
        <v>44.396551724138</v>
      </c>
      <c r="Y4434" s="8">
        <v>6.0344827586210004</v>
      </c>
    </row>
    <row r="4435" spans="3:25" ht="24" x14ac:dyDescent="0.2">
      <c r="C4435" s="90"/>
      <c r="D4435" s="87"/>
      <c r="E4435" s="1" t="s">
        <v>27</v>
      </c>
      <c r="F4435" s="2"/>
      <c r="G4435" s="59">
        <v>163</v>
      </c>
      <c r="H4435" s="71" t="str">
        <f t="shared" si="98"/>
        <v xml:space="preserve"> </v>
      </c>
      <c r="I4435" s="11">
        <v>17.791411042945001</v>
      </c>
      <c r="J4435" s="3">
        <v>8.5889570552149994</v>
      </c>
      <c r="K4435" s="3">
        <v>7.3619631901840004</v>
      </c>
      <c r="L4435" s="3">
        <v>9.2024539877299993</v>
      </c>
      <c r="M4435" s="3">
        <v>1.8404907975460001</v>
      </c>
      <c r="N4435" s="3">
        <v>7.9754601226990003</v>
      </c>
      <c r="O4435" s="3">
        <v>14.723926380368001</v>
      </c>
      <c r="P4435" s="3">
        <v>6.7484662576690004</v>
      </c>
      <c r="Q4435" s="3">
        <v>11.042944785275999</v>
      </c>
      <c r="R4435" s="3">
        <v>7.3619631901840004</v>
      </c>
      <c r="S4435" s="3">
        <v>5.5214723926379996</v>
      </c>
      <c r="T4435" s="3">
        <v>9.8159509202449993</v>
      </c>
      <c r="U4435" s="3">
        <v>1.8404907975460001</v>
      </c>
      <c r="V4435" s="3">
        <v>4.2944785276069997</v>
      </c>
      <c r="W4435" s="3">
        <v>0.61349693251500004</v>
      </c>
      <c r="X4435" s="3">
        <v>41.104294478527997</v>
      </c>
      <c r="Y4435" s="8">
        <v>7.3619631901840004</v>
      </c>
    </row>
    <row r="4436" spans="3:25" x14ac:dyDescent="0.2">
      <c r="C4436" s="90"/>
      <c r="D4436" s="87"/>
      <c r="E4436" s="1" t="s">
        <v>28</v>
      </c>
      <c r="F4436" s="2"/>
      <c r="G4436" s="59">
        <v>161</v>
      </c>
      <c r="H4436" s="71" t="str">
        <f t="shared" si="98"/>
        <v xml:space="preserve"> </v>
      </c>
      <c r="I4436" s="11">
        <v>22.981366459627001</v>
      </c>
      <c r="J4436" s="3">
        <v>10.55900621118</v>
      </c>
      <c r="K4436" s="3">
        <v>7.4534161490680004</v>
      </c>
      <c r="L4436" s="3">
        <v>8.6956521739130004</v>
      </c>
      <c r="M4436" s="3">
        <v>2.4844720496889998</v>
      </c>
      <c r="N4436" s="3">
        <v>9.9378881987579994</v>
      </c>
      <c r="O4436" s="3">
        <v>9.3167701863350008</v>
      </c>
      <c r="P4436" s="3">
        <v>10.55900621118</v>
      </c>
      <c r="Q4436" s="3">
        <v>10.55900621118</v>
      </c>
      <c r="R4436" s="3">
        <v>6.2111801242239997</v>
      </c>
      <c r="S4436" s="3">
        <v>8.074534161491</v>
      </c>
      <c r="T4436" s="3">
        <v>15.527950310559</v>
      </c>
      <c r="U4436" s="3">
        <v>1.8633540372670001</v>
      </c>
      <c r="V4436" s="3">
        <v>6.2111801242239997</v>
      </c>
      <c r="W4436" s="3">
        <v>1.242236024845</v>
      </c>
      <c r="X4436" s="3">
        <v>37.888198757764002</v>
      </c>
      <c r="Y4436" s="8">
        <v>6.2111801242239997</v>
      </c>
    </row>
    <row r="4437" spans="3:25" x14ac:dyDescent="0.2">
      <c r="C4437" s="90"/>
      <c r="D4437" s="87"/>
      <c r="E4437" s="1" t="s">
        <v>29</v>
      </c>
      <c r="F4437" s="2"/>
      <c r="G4437" s="59">
        <v>1174</v>
      </c>
      <c r="H4437" s="71" t="str">
        <f t="shared" si="98"/>
        <v xml:space="preserve"> </v>
      </c>
      <c r="I4437" s="11">
        <v>22.657580919931998</v>
      </c>
      <c r="J4437" s="3">
        <v>6.5587734241910001</v>
      </c>
      <c r="K4437" s="3">
        <v>5.0255536626920003</v>
      </c>
      <c r="L4437" s="3">
        <v>8.0068143100510003</v>
      </c>
      <c r="M4437" s="3">
        <v>2.4701873935259999</v>
      </c>
      <c r="N4437" s="3">
        <v>5.4514480408860004</v>
      </c>
      <c r="O4437" s="3">
        <v>7.2402044293019996</v>
      </c>
      <c r="P4437" s="3">
        <v>5.4514480408860004</v>
      </c>
      <c r="Q4437" s="3">
        <v>10.562180579215999</v>
      </c>
      <c r="R4437" s="3">
        <v>5.0255536626920003</v>
      </c>
      <c r="S4437" s="3">
        <v>3.9182282793869998</v>
      </c>
      <c r="T4437" s="3">
        <v>11.754684838159999</v>
      </c>
      <c r="U4437" s="3">
        <v>1.277683134583</v>
      </c>
      <c r="V4437" s="3">
        <v>4.6848381601359996</v>
      </c>
      <c r="W4437" s="3">
        <v>0.93696763202699995</v>
      </c>
      <c r="X4437" s="3">
        <v>43.185689948893</v>
      </c>
      <c r="Y4437" s="8">
        <v>4.9403747870529999</v>
      </c>
    </row>
    <row r="4438" spans="3:25" x14ac:dyDescent="0.2">
      <c r="C4438" s="90"/>
      <c r="D4438" s="87"/>
      <c r="E4438" s="1" t="s">
        <v>30</v>
      </c>
      <c r="F4438" s="2"/>
      <c r="G4438" s="59">
        <v>1349</v>
      </c>
      <c r="H4438" s="71" t="str">
        <f t="shared" si="98"/>
        <v xml:space="preserve"> </v>
      </c>
      <c r="I4438" s="11">
        <v>22.609340252039001</v>
      </c>
      <c r="J4438" s="3">
        <v>6.523350630096</v>
      </c>
      <c r="K4438" s="3">
        <v>5.2631578947369997</v>
      </c>
      <c r="L4438" s="3">
        <v>7.6352853965899996</v>
      </c>
      <c r="M4438" s="3">
        <v>2.2979985174199999</v>
      </c>
      <c r="N4438" s="3">
        <v>6.1527057079320002</v>
      </c>
      <c r="O4438" s="3">
        <v>7.1163825055599998</v>
      </c>
      <c r="P4438" s="3">
        <v>5.1890289103039997</v>
      </c>
      <c r="Q4438" s="3">
        <v>9.5626389918460006</v>
      </c>
      <c r="R4438" s="3">
        <v>4.521868050408</v>
      </c>
      <c r="S4438" s="3">
        <v>4.373610081542</v>
      </c>
      <c r="T4438" s="3">
        <v>11.860637509266001</v>
      </c>
      <c r="U4438" s="3">
        <v>1.630837657524</v>
      </c>
      <c r="V4438" s="3">
        <v>3.7805782060789999</v>
      </c>
      <c r="W4438" s="3">
        <v>1.037805782061</v>
      </c>
      <c r="X4438" s="3">
        <v>44.180874722016</v>
      </c>
      <c r="Y4438" s="8">
        <v>4.521868050408</v>
      </c>
    </row>
    <row r="4439" spans="3:25" x14ac:dyDescent="0.2">
      <c r="C4439" s="90"/>
      <c r="D4439" s="87"/>
      <c r="E4439" s="1" t="s">
        <v>31</v>
      </c>
      <c r="F4439" s="2"/>
      <c r="G4439" s="59">
        <v>2034</v>
      </c>
      <c r="H4439" s="71" t="str">
        <f t="shared" si="98"/>
        <v xml:space="preserve"> </v>
      </c>
      <c r="I4439" s="11">
        <v>24.090462143559002</v>
      </c>
      <c r="J4439" s="3">
        <v>7.0796460176989999</v>
      </c>
      <c r="K4439" s="3">
        <v>5.1622418879060001</v>
      </c>
      <c r="L4439" s="3">
        <v>7.8171091445430001</v>
      </c>
      <c r="M4439" s="3">
        <v>3.0973451327429999</v>
      </c>
      <c r="N4439" s="3">
        <v>7.276302851524</v>
      </c>
      <c r="O4439" s="3">
        <v>7.8662733529990003</v>
      </c>
      <c r="P4439" s="3">
        <v>5.4572271386429998</v>
      </c>
      <c r="Q4439" s="3">
        <v>8.5545722713860002</v>
      </c>
      <c r="R4439" s="3">
        <v>5.7030481809240001</v>
      </c>
      <c r="S4439" s="3">
        <v>4.2772861356930001</v>
      </c>
      <c r="T4439" s="3">
        <v>11.701081612586</v>
      </c>
      <c r="U4439" s="3">
        <v>2.310717797443</v>
      </c>
      <c r="V4439" s="3">
        <v>4.1297935103240002</v>
      </c>
      <c r="W4439" s="3">
        <v>1.1307767944939999</v>
      </c>
      <c r="X4439" s="3">
        <v>42.477876106194998</v>
      </c>
      <c r="Y4439" s="8">
        <v>4.3264503441490003</v>
      </c>
    </row>
    <row r="4440" spans="3:25" x14ac:dyDescent="0.2">
      <c r="C4440" s="90"/>
      <c r="D4440" s="87"/>
      <c r="E4440" s="1" t="s">
        <v>32</v>
      </c>
      <c r="F4440" s="2"/>
      <c r="G4440" s="59">
        <v>68</v>
      </c>
      <c r="H4440" s="71" t="str">
        <f t="shared" si="98"/>
        <v xml:space="preserve"> </v>
      </c>
      <c r="I4440" s="11">
        <v>20.588235294118</v>
      </c>
      <c r="J4440" s="3">
        <v>17.647058823529001</v>
      </c>
      <c r="K4440" s="3">
        <v>2.9411764705880001</v>
      </c>
      <c r="L4440" s="3">
        <v>1.4705882352940001</v>
      </c>
      <c r="M4440" s="3">
        <v>1.4705882352940001</v>
      </c>
      <c r="N4440" s="3">
        <v>13.235294117646999</v>
      </c>
      <c r="O4440" s="3">
        <v>11.764705882353001</v>
      </c>
      <c r="P4440" s="3">
        <v>2.9411764705880001</v>
      </c>
      <c r="Q4440" s="3">
        <v>7.352941176471</v>
      </c>
      <c r="R4440" s="3">
        <v>5.8823529411760003</v>
      </c>
      <c r="S4440" s="3">
        <v>8.8235294117649996</v>
      </c>
      <c r="T4440" s="3">
        <v>10.294117647059</v>
      </c>
      <c r="U4440" s="3">
        <v>1.4705882352940001</v>
      </c>
      <c r="V4440" s="3">
        <v>4.4117647058819998</v>
      </c>
      <c r="W4440" s="3">
        <v>1.4705882352940001</v>
      </c>
      <c r="X4440" s="3">
        <v>27.941176470588001</v>
      </c>
      <c r="Y4440" s="8">
        <v>8.8235294117649996</v>
      </c>
    </row>
    <row r="4441" spans="3:25" x14ac:dyDescent="0.2">
      <c r="C4441" s="90"/>
      <c r="D4441" s="87"/>
      <c r="E4441" s="1" t="s">
        <v>22</v>
      </c>
      <c r="F4441" s="2"/>
      <c r="G4441" s="59">
        <v>17</v>
      </c>
      <c r="H4441" s="71" t="str">
        <f t="shared" si="98"/>
        <v>*</v>
      </c>
      <c r="I4441" s="11">
        <v>23.529411764706001</v>
      </c>
      <c r="J4441" s="3">
        <v>17.647058823529001</v>
      </c>
      <c r="K4441" s="3">
        <v>11.764705882353001</v>
      </c>
      <c r="L4441" s="3">
        <v>17.647058823529001</v>
      </c>
      <c r="M4441" s="7">
        <v>0</v>
      </c>
      <c r="N4441" s="3">
        <v>11.764705882353001</v>
      </c>
      <c r="O4441" s="3">
        <v>23.529411764706001</v>
      </c>
      <c r="P4441" s="3">
        <v>5.8823529411760003</v>
      </c>
      <c r="Q4441" s="7">
        <v>0</v>
      </c>
      <c r="R4441" s="3">
        <v>17.647058823529001</v>
      </c>
      <c r="S4441" s="7">
        <v>0</v>
      </c>
      <c r="T4441" s="3">
        <v>5.8823529411760003</v>
      </c>
      <c r="U4441" s="3">
        <v>5.8823529411760003</v>
      </c>
      <c r="V4441" s="3">
        <v>11.764705882353001</v>
      </c>
      <c r="W4441" s="7">
        <v>0</v>
      </c>
      <c r="X4441" s="3">
        <v>29.411764705882</v>
      </c>
      <c r="Y4441" s="8">
        <v>5.8823529411760003</v>
      </c>
    </row>
    <row r="4442" spans="3:25" x14ac:dyDescent="0.2">
      <c r="C4442" s="91" t="s">
        <v>33</v>
      </c>
      <c r="D4442" s="86" t="s">
        <v>17</v>
      </c>
      <c r="E4442" s="6" t="s">
        <v>34</v>
      </c>
      <c r="F4442" s="5"/>
      <c r="G4442" s="58">
        <v>120</v>
      </c>
      <c r="H4442" s="70" t="str">
        <f t="shared" si="98"/>
        <v xml:space="preserve"> </v>
      </c>
      <c r="I4442" s="12">
        <v>14.166666666667</v>
      </c>
      <c r="J4442" s="4">
        <v>4.166666666667</v>
      </c>
      <c r="K4442" s="4">
        <v>7.5</v>
      </c>
      <c r="L4442" s="4">
        <v>8.333333333333</v>
      </c>
      <c r="M4442" s="4">
        <v>0.83333333333299997</v>
      </c>
      <c r="N4442" s="4">
        <v>5.833333333333</v>
      </c>
      <c r="O4442" s="4">
        <v>6.666666666667</v>
      </c>
      <c r="P4442" s="4">
        <v>8.333333333333</v>
      </c>
      <c r="Q4442" s="4">
        <v>8.333333333333</v>
      </c>
      <c r="R4442" s="4">
        <v>4.166666666667</v>
      </c>
      <c r="S4442" s="4">
        <v>5</v>
      </c>
      <c r="T4442" s="4">
        <v>18.333333333333002</v>
      </c>
      <c r="U4442" s="4">
        <v>2.5</v>
      </c>
      <c r="V4442" s="4">
        <v>5</v>
      </c>
      <c r="W4442" s="25">
        <v>0</v>
      </c>
      <c r="X4442" s="4">
        <v>42.5</v>
      </c>
      <c r="Y4442" s="13">
        <v>4.166666666667</v>
      </c>
    </row>
    <row r="4443" spans="3:25" x14ac:dyDescent="0.2">
      <c r="C4443" s="90"/>
      <c r="D4443" s="87"/>
      <c r="E4443" s="1" t="s">
        <v>35</v>
      </c>
      <c r="F4443" s="2"/>
      <c r="G4443" s="59">
        <v>932</v>
      </c>
      <c r="H4443" s="71" t="str">
        <f t="shared" si="98"/>
        <v xml:space="preserve"> </v>
      </c>
      <c r="I4443" s="11">
        <v>20.922746781116</v>
      </c>
      <c r="J4443" s="3">
        <v>5.6866952789700003</v>
      </c>
      <c r="K4443" s="3">
        <v>4.5064377682399996</v>
      </c>
      <c r="L4443" s="3">
        <v>7.296137339056</v>
      </c>
      <c r="M4443" s="3">
        <v>1.394849785408</v>
      </c>
      <c r="N4443" s="3">
        <v>5.9012875536480003</v>
      </c>
      <c r="O4443" s="3">
        <v>5.7939914163089998</v>
      </c>
      <c r="P4443" s="3">
        <v>5.0429184549360002</v>
      </c>
      <c r="Q4443" s="3">
        <v>7.5107296137340001</v>
      </c>
      <c r="R4443" s="3">
        <v>2.5751072961369998</v>
      </c>
      <c r="S4443" s="3">
        <v>3.111587982833</v>
      </c>
      <c r="T4443" s="3">
        <v>9.0128755364809994</v>
      </c>
      <c r="U4443" s="3">
        <v>1.287553648069</v>
      </c>
      <c r="V4443" s="3">
        <v>3.004291845494</v>
      </c>
      <c r="W4443" s="3">
        <v>0.85836909871199996</v>
      </c>
      <c r="X4443" s="3">
        <v>47.424892703863001</v>
      </c>
      <c r="Y4443" s="8">
        <v>6.1158798283260003</v>
      </c>
    </row>
    <row r="4444" spans="3:25" x14ac:dyDescent="0.2">
      <c r="C4444" s="90"/>
      <c r="D4444" s="87"/>
      <c r="E4444" s="1" t="s">
        <v>36</v>
      </c>
      <c r="F4444" s="2"/>
      <c r="G4444" s="59">
        <v>854</v>
      </c>
      <c r="H4444" s="71" t="str">
        <f t="shared" si="98"/>
        <v xml:space="preserve"> </v>
      </c>
      <c r="I4444" s="11">
        <v>23.887587822014002</v>
      </c>
      <c r="J4444" s="3">
        <v>6.5573770491800003</v>
      </c>
      <c r="K4444" s="3">
        <v>4.918032786885</v>
      </c>
      <c r="L4444" s="3">
        <v>8.1967213114750006</v>
      </c>
      <c r="M4444" s="3">
        <v>2.1077283372369999</v>
      </c>
      <c r="N4444" s="3">
        <v>7.0257611241219999</v>
      </c>
      <c r="O4444" s="3">
        <v>7.962529274005</v>
      </c>
      <c r="P4444" s="3">
        <v>4.3325526932080001</v>
      </c>
      <c r="Q4444" s="3">
        <v>8.4309133489459995</v>
      </c>
      <c r="R4444" s="3">
        <v>5.3864168618269996</v>
      </c>
      <c r="S4444" s="3">
        <v>4.0983606557380003</v>
      </c>
      <c r="T4444" s="3">
        <v>12.295081967212999</v>
      </c>
      <c r="U4444" s="3">
        <v>1.8735362997659999</v>
      </c>
      <c r="V4444" s="3">
        <v>3.512880562061</v>
      </c>
      <c r="W4444" s="3">
        <v>0.93676814988299995</v>
      </c>
      <c r="X4444" s="3">
        <v>40.749414519905997</v>
      </c>
      <c r="Y4444" s="8">
        <v>4.8009367681499997</v>
      </c>
    </row>
    <row r="4445" spans="3:25" ht="24" x14ac:dyDescent="0.2">
      <c r="C4445" s="90"/>
      <c r="D4445" s="87"/>
      <c r="E4445" s="1" t="s">
        <v>37</v>
      </c>
      <c r="F4445" s="2"/>
      <c r="G4445" s="59">
        <v>356</v>
      </c>
      <c r="H4445" s="71" t="str">
        <f t="shared" si="98"/>
        <v xml:space="preserve"> </v>
      </c>
      <c r="I4445" s="11">
        <v>30.056179775280999</v>
      </c>
      <c r="J4445" s="3">
        <v>11.23595505618</v>
      </c>
      <c r="K4445" s="3">
        <v>4.4943820224720001</v>
      </c>
      <c r="L4445" s="3">
        <v>6.7415730337079998</v>
      </c>
      <c r="M4445" s="3">
        <v>6.460674157303</v>
      </c>
      <c r="N4445" s="3">
        <v>8.4269662921350008</v>
      </c>
      <c r="O4445" s="3">
        <v>8.9887640449440003</v>
      </c>
      <c r="P4445" s="3">
        <v>5.8988764044939996</v>
      </c>
      <c r="Q4445" s="3">
        <v>8.9887640449440003</v>
      </c>
      <c r="R4445" s="3">
        <v>8.9887640449440003</v>
      </c>
      <c r="S4445" s="3">
        <v>5.3370786516850002</v>
      </c>
      <c r="T4445" s="3">
        <v>8.7078651685389996</v>
      </c>
      <c r="U4445" s="3">
        <v>3.0898876404490001</v>
      </c>
      <c r="V4445" s="3">
        <v>5.8988764044939996</v>
      </c>
      <c r="W4445" s="3">
        <v>1.6853932584269999</v>
      </c>
      <c r="X4445" s="3">
        <v>39.606741573034</v>
      </c>
      <c r="Y4445" s="8">
        <v>2.5280898876400002</v>
      </c>
    </row>
    <row r="4446" spans="3:25" x14ac:dyDescent="0.2">
      <c r="C4446" s="90"/>
      <c r="D4446" s="87"/>
      <c r="E4446" s="1" t="s">
        <v>38</v>
      </c>
      <c r="F4446" s="2"/>
      <c r="G4446" s="59">
        <v>157</v>
      </c>
      <c r="H4446" s="71" t="str">
        <f t="shared" si="98"/>
        <v xml:space="preserve"> </v>
      </c>
      <c r="I4446" s="11">
        <v>32.484076433120997</v>
      </c>
      <c r="J4446" s="3">
        <v>16.560509554140001</v>
      </c>
      <c r="K4446" s="3">
        <v>8.2802547770700006</v>
      </c>
      <c r="L4446" s="3">
        <v>5.0955414012739997</v>
      </c>
      <c r="M4446" s="3">
        <v>10.191082802547999</v>
      </c>
      <c r="N4446" s="3">
        <v>16.560509554140001</v>
      </c>
      <c r="O4446" s="3">
        <v>17.197452229299</v>
      </c>
      <c r="P4446" s="3">
        <v>9.5541401273889992</v>
      </c>
      <c r="Q4446" s="3">
        <v>13.375796178344</v>
      </c>
      <c r="R4446" s="3">
        <v>16.560509554140001</v>
      </c>
      <c r="S4446" s="3">
        <v>6.369426751592</v>
      </c>
      <c r="T4446" s="3">
        <v>17.834394904459</v>
      </c>
      <c r="U4446" s="3">
        <v>8.9171974522290007</v>
      </c>
      <c r="V4446" s="3">
        <v>7.6433121019110004</v>
      </c>
      <c r="W4446" s="3">
        <v>3.184713375796</v>
      </c>
      <c r="X4446" s="3">
        <v>25.477707006368998</v>
      </c>
      <c r="Y4446" s="8">
        <v>2.5477707006369998</v>
      </c>
    </row>
    <row r="4447" spans="3:25" x14ac:dyDescent="0.2">
      <c r="C4447" s="90"/>
      <c r="D4447" s="87"/>
      <c r="E4447" s="1" t="s">
        <v>22</v>
      </c>
      <c r="F4447" s="2"/>
      <c r="G4447" s="59">
        <v>16</v>
      </c>
      <c r="H4447" s="71" t="str">
        <f t="shared" si="98"/>
        <v>*</v>
      </c>
      <c r="I4447" s="11">
        <v>43.75</v>
      </c>
      <c r="J4447" s="3">
        <v>12.5</v>
      </c>
      <c r="K4447" s="3">
        <v>12.5</v>
      </c>
      <c r="L4447" s="3">
        <v>6.25</v>
      </c>
      <c r="M4447" s="3">
        <v>6.25</v>
      </c>
      <c r="N4447" s="3">
        <v>18.75</v>
      </c>
      <c r="O4447" s="3">
        <v>12.5</v>
      </c>
      <c r="P4447" s="7">
        <v>0</v>
      </c>
      <c r="Q4447" s="7">
        <v>0</v>
      </c>
      <c r="R4447" s="3">
        <v>18.75</v>
      </c>
      <c r="S4447" s="3">
        <v>6.25</v>
      </c>
      <c r="T4447" s="3">
        <v>12.5</v>
      </c>
      <c r="U4447" s="3">
        <v>12.5</v>
      </c>
      <c r="V4447" s="3">
        <v>6.25</v>
      </c>
      <c r="W4447" s="7">
        <v>0</v>
      </c>
      <c r="X4447" s="3">
        <v>31.25</v>
      </c>
      <c r="Y4447" s="8">
        <v>6.25</v>
      </c>
    </row>
    <row r="4448" spans="3:25" x14ac:dyDescent="0.2">
      <c r="C4448" s="91" t="s">
        <v>39</v>
      </c>
      <c r="D4448" s="86" t="s">
        <v>17</v>
      </c>
      <c r="E4448" s="6" t="s">
        <v>40</v>
      </c>
      <c r="F4448" s="5"/>
      <c r="G4448" s="58">
        <v>350</v>
      </c>
      <c r="H4448" s="70" t="str">
        <f t="shared" si="98"/>
        <v xml:space="preserve"> </v>
      </c>
      <c r="I4448" s="12">
        <v>20.285714285714</v>
      </c>
      <c r="J4448" s="4">
        <v>3.4285714285709998</v>
      </c>
      <c r="K4448" s="4">
        <v>4.5714285714290002</v>
      </c>
      <c r="L4448" s="4">
        <v>8.2857142857140005</v>
      </c>
      <c r="M4448" s="4">
        <v>1.142857142857</v>
      </c>
      <c r="N4448" s="4">
        <v>8.2857142857140005</v>
      </c>
      <c r="O4448" s="4">
        <v>6.8571428571429998</v>
      </c>
      <c r="P4448" s="4">
        <v>4.8571428571429998</v>
      </c>
      <c r="Q4448" s="4">
        <v>10.285714285714</v>
      </c>
      <c r="R4448" s="4">
        <v>5.1428571428570002</v>
      </c>
      <c r="S4448" s="4">
        <v>4.2857142857139996</v>
      </c>
      <c r="T4448" s="4">
        <v>11.714285714286</v>
      </c>
      <c r="U4448" s="4">
        <v>1.4285714285710001</v>
      </c>
      <c r="V4448" s="4">
        <v>3.1428571428569998</v>
      </c>
      <c r="W4448" s="4">
        <v>0.85714285714299998</v>
      </c>
      <c r="X4448" s="4">
        <v>43.714285714286</v>
      </c>
      <c r="Y4448" s="13">
        <v>5.1428571428570002</v>
      </c>
    </row>
    <row r="4449" spans="3:25" ht="24" x14ac:dyDescent="0.2">
      <c r="C4449" s="90"/>
      <c r="D4449" s="87"/>
      <c r="E4449" s="1" t="s">
        <v>41</v>
      </c>
      <c r="F4449" s="2"/>
      <c r="G4449" s="59">
        <v>1147</v>
      </c>
      <c r="H4449" s="71" t="str">
        <f t="shared" si="98"/>
        <v xml:space="preserve"> </v>
      </c>
      <c r="I4449" s="11">
        <v>23.539668700959002</v>
      </c>
      <c r="J4449" s="3">
        <v>5.1438535309500004</v>
      </c>
      <c r="K4449" s="3">
        <v>4.0104620749780002</v>
      </c>
      <c r="L4449" s="3">
        <v>7.6721883173499998</v>
      </c>
      <c r="M4449" s="3">
        <v>1.7436791630340001</v>
      </c>
      <c r="N4449" s="3">
        <v>5.3182214472540004</v>
      </c>
      <c r="O4449" s="3">
        <v>7.0619006102880002</v>
      </c>
      <c r="P4449" s="3">
        <v>5.3182214472540004</v>
      </c>
      <c r="Q4449" s="3">
        <v>6.9747166521360002</v>
      </c>
      <c r="R4449" s="3">
        <v>3.1386224934609999</v>
      </c>
      <c r="S4449" s="3">
        <v>2.877070619006</v>
      </c>
      <c r="T4449" s="3">
        <v>9.5030514385349996</v>
      </c>
      <c r="U4449" s="3">
        <v>0.959023539669</v>
      </c>
      <c r="V4449" s="3">
        <v>3.7489102005229999</v>
      </c>
      <c r="W4449" s="3">
        <v>0.87183958151700003</v>
      </c>
      <c r="X4449" s="3">
        <v>45.597210113339003</v>
      </c>
      <c r="Y4449" s="8">
        <v>5.4054054054050003</v>
      </c>
    </row>
    <row r="4450" spans="3:25" x14ac:dyDescent="0.2">
      <c r="C4450" s="90"/>
      <c r="D4450" s="87"/>
      <c r="E4450" s="1" t="s">
        <v>42</v>
      </c>
      <c r="F4450" s="2"/>
      <c r="G4450" s="59">
        <v>816</v>
      </c>
      <c r="H4450" s="71" t="str">
        <f t="shared" si="98"/>
        <v xml:space="preserve"> </v>
      </c>
      <c r="I4450" s="11">
        <v>26.838235294118</v>
      </c>
      <c r="J4450" s="3">
        <v>11.274509803921999</v>
      </c>
      <c r="K4450" s="3">
        <v>6.6176470588239997</v>
      </c>
      <c r="L4450" s="3">
        <v>7.352941176471</v>
      </c>
      <c r="M4450" s="3">
        <v>5.5147058823529997</v>
      </c>
      <c r="N4450" s="3">
        <v>10.049019607843</v>
      </c>
      <c r="O4450" s="3">
        <v>8.9460784313729995</v>
      </c>
      <c r="P4450" s="3">
        <v>6.0049019607840002</v>
      </c>
      <c r="Q4450" s="3">
        <v>9.8039215686270005</v>
      </c>
      <c r="R4450" s="3">
        <v>7.7205882352939996</v>
      </c>
      <c r="S4450" s="3">
        <v>5.5147058823529997</v>
      </c>
      <c r="T4450" s="3">
        <v>12.745098039216</v>
      </c>
      <c r="U4450" s="3">
        <v>4.2892156862749999</v>
      </c>
      <c r="V4450" s="3">
        <v>4.7794117647060004</v>
      </c>
      <c r="W4450" s="3">
        <v>1.593137254902</v>
      </c>
      <c r="X4450" s="3">
        <v>36.642156862744997</v>
      </c>
      <c r="Y4450" s="8">
        <v>3.553921568627</v>
      </c>
    </row>
    <row r="4451" spans="3:25" x14ac:dyDescent="0.2">
      <c r="C4451" s="90"/>
      <c r="D4451" s="87"/>
      <c r="E4451" s="1" t="s">
        <v>43</v>
      </c>
      <c r="F4451" s="2"/>
      <c r="G4451" s="59">
        <v>78</v>
      </c>
      <c r="H4451" s="71" t="str">
        <f t="shared" si="98"/>
        <v xml:space="preserve"> </v>
      </c>
      <c r="I4451" s="11">
        <v>12.820512820513001</v>
      </c>
      <c r="J4451" s="3">
        <v>19.230769230768999</v>
      </c>
      <c r="K4451" s="3">
        <v>5.1282051282049999</v>
      </c>
      <c r="L4451" s="3">
        <v>1.2820512820509999</v>
      </c>
      <c r="M4451" s="3">
        <v>2.564102564103</v>
      </c>
      <c r="N4451" s="3">
        <v>5.1282051282049999</v>
      </c>
      <c r="O4451" s="3">
        <v>8.9743589743589993</v>
      </c>
      <c r="P4451" s="3">
        <v>2.564102564103</v>
      </c>
      <c r="Q4451" s="3">
        <v>8.9743589743589993</v>
      </c>
      <c r="R4451" s="3">
        <v>16.666666666666998</v>
      </c>
      <c r="S4451" s="3">
        <v>3.8461538461539999</v>
      </c>
      <c r="T4451" s="3">
        <v>16.666666666666998</v>
      </c>
      <c r="U4451" s="3">
        <v>6.4102564102560002</v>
      </c>
      <c r="V4451" s="3">
        <v>2.564102564103</v>
      </c>
      <c r="W4451" s="7">
        <v>0</v>
      </c>
      <c r="X4451" s="3">
        <v>44.871794871794997</v>
      </c>
      <c r="Y4451" s="8">
        <v>3.8461538461539999</v>
      </c>
    </row>
    <row r="4452" spans="3:25" x14ac:dyDescent="0.2">
      <c r="C4452" s="90"/>
      <c r="D4452" s="87"/>
      <c r="E4452" s="1" t="s">
        <v>22</v>
      </c>
      <c r="F4452" s="2"/>
      <c r="G4452" s="59">
        <v>44</v>
      </c>
      <c r="H4452" s="71" t="str">
        <f t="shared" si="98"/>
        <v>*</v>
      </c>
      <c r="I4452" s="11">
        <v>25</v>
      </c>
      <c r="J4452" s="3">
        <v>9.0909090909089993</v>
      </c>
      <c r="K4452" s="3">
        <v>9.0909090909089993</v>
      </c>
      <c r="L4452" s="3">
        <v>6.8181818181820004</v>
      </c>
      <c r="M4452" s="3">
        <v>2.2727272727269998</v>
      </c>
      <c r="N4452" s="3">
        <v>11.363636363635999</v>
      </c>
      <c r="O4452" s="3">
        <v>13.636363636364001</v>
      </c>
      <c r="P4452" s="3">
        <v>2.2727272727269998</v>
      </c>
      <c r="Q4452" s="3">
        <v>4.5454545454549997</v>
      </c>
      <c r="R4452" s="3">
        <v>13.636363636364001</v>
      </c>
      <c r="S4452" s="3">
        <v>9.0909090909089993</v>
      </c>
      <c r="T4452" s="3">
        <v>11.363636363635999</v>
      </c>
      <c r="U4452" s="3">
        <v>4.5454545454549997</v>
      </c>
      <c r="V4452" s="3">
        <v>6.8181818181820004</v>
      </c>
      <c r="W4452" s="3">
        <v>2.2727272727269998</v>
      </c>
      <c r="X4452" s="3">
        <v>38.636363636364003</v>
      </c>
      <c r="Y4452" s="8">
        <v>11.363636363635999</v>
      </c>
    </row>
    <row r="4453" spans="3:25" x14ac:dyDescent="0.2">
      <c r="C4453" s="91" t="s">
        <v>44</v>
      </c>
      <c r="D4453" s="86" t="s">
        <v>17</v>
      </c>
      <c r="E4453" s="6" t="s">
        <v>45</v>
      </c>
      <c r="F4453" s="5"/>
      <c r="G4453" s="58">
        <v>1358</v>
      </c>
      <c r="H4453" s="70" t="str">
        <f t="shared" si="98"/>
        <v xml:space="preserve"> </v>
      </c>
      <c r="I4453" s="12">
        <v>20.103092783505002</v>
      </c>
      <c r="J4453" s="4">
        <v>4.4182621502210004</v>
      </c>
      <c r="K4453" s="4">
        <v>4.639175257732</v>
      </c>
      <c r="L4453" s="4">
        <v>6.7746686303389998</v>
      </c>
      <c r="M4453" s="4">
        <v>1.472754050074</v>
      </c>
      <c r="N4453" s="4">
        <v>5.1546391752579996</v>
      </c>
      <c r="O4453" s="4">
        <v>5.081001472754</v>
      </c>
      <c r="P4453" s="4">
        <v>4.7128129602359996</v>
      </c>
      <c r="Q4453" s="4">
        <v>7.4374079528720003</v>
      </c>
      <c r="R4453" s="4">
        <v>1.7673048600879999</v>
      </c>
      <c r="S4453" s="4">
        <v>3.3873343151689999</v>
      </c>
      <c r="T4453" s="4">
        <v>8.2474226804120008</v>
      </c>
      <c r="U4453" s="4">
        <v>1.1782032400589999</v>
      </c>
      <c r="V4453" s="4">
        <v>2.9455081001469998</v>
      </c>
      <c r="W4453" s="4">
        <v>0.81001472754100001</v>
      </c>
      <c r="X4453" s="4">
        <v>50.957290132548003</v>
      </c>
      <c r="Y4453" s="13">
        <v>4.4182621502210004</v>
      </c>
    </row>
    <row r="4454" spans="3:25" x14ac:dyDescent="0.2">
      <c r="C4454" s="90"/>
      <c r="D4454" s="87"/>
      <c r="E4454" s="1" t="s">
        <v>46</v>
      </c>
      <c r="F4454" s="2"/>
      <c r="G4454" s="59">
        <v>735</v>
      </c>
      <c r="H4454" s="71" t="str">
        <f t="shared" si="98"/>
        <v xml:space="preserve"> </v>
      </c>
      <c r="I4454" s="11">
        <v>29.251700680271998</v>
      </c>
      <c r="J4454" s="3">
        <v>9.3877551020409999</v>
      </c>
      <c r="K4454" s="3">
        <v>5.986394557823</v>
      </c>
      <c r="L4454" s="3">
        <v>9.1156462585030003</v>
      </c>
      <c r="M4454" s="3">
        <v>3.9455782312930001</v>
      </c>
      <c r="N4454" s="3">
        <v>8.1632653061219997</v>
      </c>
      <c r="O4454" s="3">
        <v>9.1156462585030003</v>
      </c>
      <c r="P4454" s="3">
        <v>5.986394557823</v>
      </c>
      <c r="Q4454" s="3">
        <v>9.9319727891159992</v>
      </c>
      <c r="R4454" s="3">
        <v>7.2108843537410001</v>
      </c>
      <c r="S4454" s="3">
        <v>4.7619047619049999</v>
      </c>
      <c r="T4454" s="3">
        <v>13.061224489796</v>
      </c>
      <c r="U4454" s="3">
        <v>2.7210884353739999</v>
      </c>
      <c r="V4454" s="3">
        <v>4.7619047619049999</v>
      </c>
      <c r="W4454" s="3">
        <v>1.496598639456</v>
      </c>
      <c r="X4454" s="3">
        <v>35.374149659864003</v>
      </c>
      <c r="Y4454" s="8">
        <v>3.5374149659860001</v>
      </c>
    </row>
    <row r="4455" spans="3:25" x14ac:dyDescent="0.2">
      <c r="C4455" s="90"/>
      <c r="D4455" s="87"/>
      <c r="E4455" s="1" t="s">
        <v>47</v>
      </c>
      <c r="F4455" s="2"/>
      <c r="G4455" s="59">
        <v>177</v>
      </c>
      <c r="H4455" s="71" t="str">
        <f t="shared" si="98"/>
        <v xml:space="preserve"> </v>
      </c>
      <c r="I4455" s="11">
        <v>36.158192090394998</v>
      </c>
      <c r="J4455" s="3">
        <v>11.299435028249</v>
      </c>
      <c r="K4455" s="3">
        <v>3.9548022598869998</v>
      </c>
      <c r="L4455" s="3">
        <v>7.9096045197739997</v>
      </c>
      <c r="M4455" s="3">
        <v>6.2146892655370003</v>
      </c>
      <c r="N4455" s="3">
        <v>11.864406779661</v>
      </c>
      <c r="O4455" s="3">
        <v>17.514124293784999</v>
      </c>
      <c r="P4455" s="3">
        <v>7.9096045197739997</v>
      </c>
      <c r="Q4455" s="3">
        <v>9.0395480225989999</v>
      </c>
      <c r="R4455" s="3">
        <v>16.949152542373</v>
      </c>
      <c r="S4455" s="3">
        <v>5.6497175141240001</v>
      </c>
      <c r="T4455" s="3">
        <v>19.774011299434999</v>
      </c>
      <c r="U4455" s="3">
        <v>5.0847457627120001</v>
      </c>
      <c r="V4455" s="3">
        <v>7.3446327683619996</v>
      </c>
      <c r="W4455" s="3">
        <v>1.129943502825</v>
      </c>
      <c r="X4455" s="3">
        <v>28.248587570621002</v>
      </c>
      <c r="Y4455" s="8">
        <v>1.129943502825</v>
      </c>
    </row>
    <row r="4456" spans="3:25" x14ac:dyDescent="0.2">
      <c r="C4456" s="90"/>
      <c r="D4456" s="87"/>
      <c r="E4456" s="1" t="s">
        <v>48</v>
      </c>
      <c r="F4456" s="2"/>
      <c r="G4456" s="59">
        <v>128</v>
      </c>
      <c r="H4456" s="71" t="str">
        <f t="shared" si="98"/>
        <v xml:space="preserve"> </v>
      </c>
      <c r="I4456" s="11">
        <v>20.3125</v>
      </c>
      <c r="J4456" s="3">
        <v>25</v>
      </c>
      <c r="K4456" s="3">
        <v>7.03125</v>
      </c>
      <c r="L4456" s="3">
        <v>5.46875</v>
      </c>
      <c r="M4456" s="3">
        <v>9.375</v>
      </c>
      <c r="N4456" s="3">
        <v>20.3125</v>
      </c>
      <c r="O4456" s="3">
        <v>17.96875</v>
      </c>
      <c r="P4456" s="3">
        <v>5.46875</v>
      </c>
      <c r="Q4456" s="3">
        <v>10.9375</v>
      </c>
      <c r="R4456" s="3">
        <v>21.875</v>
      </c>
      <c r="S4456" s="3">
        <v>7.03125</v>
      </c>
      <c r="T4456" s="3">
        <v>21.09375</v>
      </c>
      <c r="U4456" s="3">
        <v>9.375</v>
      </c>
      <c r="V4456" s="3">
        <v>7.8125</v>
      </c>
      <c r="W4456" s="3">
        <v>2.34375</v>
      </c>
      <c r="X4456" s="3">
        <v>18.75</v>
      </c>
      <c r="Y4456" s="8">
        <v>3.125</v>
      </c>
    </row>
    <row r="4457" spans="3:25" x14ac:dyDescent="0.2">
      <c r="C4457" s="90"/>
      <c r="D4457" s="87"/>
      <c r="E4457" s="1" t="s">
        <v>22</v>
      </c>
      <c r="F4457" s="2"/>
      <c r="G4457" s="59">
        <v>37</v>
      </c>
      <c r="H4457" s="71" t="str">
        <f t="shared" si="98"/>
        <v>*</v>
      </c>
      <c r="I4457" s="11">
        <v>8.1081081081080004</v>
      </c>
      <c r="J4457" s="3">
        <v>2.7027027027030002</v>
      </c>
      <c r="K4457" s="3">
        <v>2.7027027027030002</v>
      </c>
      <c r="L4457" s="3">
        <v>2.7027027027030002</v>
      </c>
      <c r="M4457" s="7">
        <v>0</v>
      </c>
      <c r="N4457" s="3">
        <v>10.810810810811001</v>
      </c>
      <c r="O4457" s="3">
        <v>2.7027027027030002</v>
      </c>
      <c r="P4457" s="3">
        <v>2.7027027027030002</v>
      </c>
      <c r="Q4457" s="3">
        <v>2.7027027027030002</v>
      </c>
      <c r="R4457" s="3">
        <v>2.7027027027030002</v>
      </c>
      <c r="S4457" s="7">
        <v>0</v>
      </c>
      <c r="T4457" s="3">
        <v>5.4054054054050003</v>
      </c>
      <c r="U4457" s="3">
        <v>2.7027027027030002</v>
      </c>
      <c r="V4457" s="7">
        <v>0</v>
      </c>
      <c r="W4457" s="7">
        <v>0</v>
      </c>
      <c r="X4457" s="3">
        <v>2.7027027027030002</v>
      </c>
      <c r="Y4457" s="8">
        <v>67.567567567568005</v>
      </c>
    </row>
    <row r="4458" spans="3:25" ht="24" x14ac:dyDescent="0.2">
      <c r="C4458" s="91" t="s">
        <v>49</v>
      </c>
      <c r="D4458" s="86" t="s">
        <v>17</v>
      </c>
      <c r="E4458" s="6" t="s">
        <v>50</v>
      </c>
      <c r="F4458" s="5"/>
      <c r="G4458" s="58">
        <v>141</v>
      </c>
      <c r="H4458" s="70" t="str">
        <f t="shared" si="98"/>
        <v xml:space="preserve"> </v>
      </c>
      <c r="I4458" s="12">
        <v>19.148936170212998</v>
      </c>
      <c r="J4458" s="4">
        <v>4.2553191489359996</v>
      </c>
      <c r="K4458" s="4">
        <v>6.3829787234040003</v>
      </c>
      <c r="L4458" s="4">
        <v>7.0921985815599999</v>
      </c>
      <c r="M4458" s="4">
        <v>2.8368794326239999</v>
      </c>
      <c r="N4458" s="4">
        <v>9.9290780141840003</v>
      </c>
      <c r="O4458" s="4">
        <v>11.347517730496</v>
      </c>
      <c r="P4458" s="4">
        <v>6.3829787234040003</v>
      </c>
      <c r="Q4458" s="4">
        <v>13.475177304964999</v>
      </c>
      <c r="R4458" s="4">
        <v>3.54609929078</v>
      </c>
      <c r="S4458" s="4">
        <v>4.2553191489359996</v>
      </c>
      <c r="T4458" s="4">
        <v>12.056737588652</v>
      </c>
      <c r="U4458" s="4">
        <v>2.8368794326239999</v>
      </c>
      <c r="V4458" s="4">
        <v>5.6737588652479998</v>
      </c>
      <c r="W4458" s="4">
        <v>2.1276595744679998</v>
      </c>
      <c r="X4458" s="4">
        <v>41.843971631206003</v>
      </c>
      <c r="Y4458" s="13">
        <v>5.6737588652479998</v>
      </c>
    </row>
    <row r="4459" spans="3:25" ht="36" x14ac:dyDescent="0.2">
      <c r="C4459" s="90"/>
      <c r="D4459" s="87"/>
      <c r="E4459" s="1" t="s">
        <v>51</v>
      </c>
      <c r="F4459" s="2"/>
      <c r="G4459" s="59">
        <v>349</v>
      </c>
      <c r="H4459" s="71" t="str">
        <f t="shared" si="98"/>
        <v xml:space="preserve"> </v>
      </c>
      <c r="I4459" s="11">
        <v>20.343839541546998</v>
      </c>
      <c r="J4459" s="3">
        <v>2.292263610315</v>
      </c>
      <c r="K4459" s="3">
        <v>4.5845272206300001</v>
      </c>
      <c r="L4459" s="3">
        <v>8.0229226361030008</v>
      </c>
      <c r="M4459" s="3">
        <v>1.1461318051580001</v>
      </c>
      <c r="N4459" s="3">
        <v>4.5845272206300001</v>
      </c>
      <c r="O4459" s="3">
        <v>5.7306590257880003</v>
      </c>
      <c r="P4459" s="3">
        <v>2.8653295128940002</v>
      </c>
      <c r="Q4459" s="3">
        <v>4.2979942693410003</v>
      </c>
      <c r="R4459" s="3">
        <v>1.7191977077359999</v>
      </c>
      <c r="S4459" s="3">
        <v>2.292263610315</v>
      </c>
      <c r="T4459" s="3">
        <v>9.1690544412610002</v>
      </c>
      <c r="U4459" s="3">
        <v>0.85959885386799995</v>
      </c>
      <c r="V4459" s="3">
        <v>2.0057306590259998</v>
      </c>
      <c r="W4459" s="3">
        <v>1.7191977077359999</v>
      </c>
      <c r="X4459" s="3">
        <v>52.148997134669997</v>
      </c>
      <c r="Y4459" s="8">
        <v>2.5787965616049999</v>
      </c>
    </row>
    <row r="4460" spans="3:25" ht="48" x14ac:dyDescent="0.2">
      <c r="C4460" s="90"/>
      <c r="D4460" s="87"/>
      <c r="E4460" s="1" t="s">
        <v>52</v>
      </c>
      <c r="F4460" s="2"/>
      <c r="G4460" s="59">
        <v>1860</v>
      </c>
      <c r="H4460" s="71" t="str">
        <f t="shared" si="98"/>
        <v xml:space="preserve"> </v>
      </c>
      <c r="I4460" s="11">
        <v>24.139784946237</v>
      </c>
      <c r="J4460" s="3">
        <v>5.0537634408600001</v>
      </c>
      <c r="K4460" s="3">
        <v>4.5161290322580001</v>
      </c>
      <c r="L4460" s="3">
        <v>8.0107526881719995</v>
      </c>
      <c r="M4460" s="3">
        <v>2.0967741935480002</v>
      </c>
      <c r="N4460" s="3">
        <v>6.5053763440859997</v>
      </c>
      <c r="O4460" s="3">
        <v>6.8817204301080004</v>
      </c>
      <c r="P4460" s="3">
        <v>5.3763440860219998</v>
      </c>
      <c r="Q4460" s="3">
        <v>8.1720430107530007</v>
      </c>
      <c r="R4460" s="3">
        <v>4.0860215053760003</v>
      </c>
      <c r="S4460" s="3">
        <v>4.0860215053760003</v>
      </c>
      <c r="T4460" s="3">
        <v>11.182795698925</v>
      </c>
      <c r="U4460" s="3">
        <v>1.6129032258060001</v>
      </c>
      <c r="V4460" s="3">
        <v>3.3870967741940001</v>
      </c>
      <c r="W4460" s="3">
        <v>0.860215053763</v>
      </c>
      <c r="X4460" s="3">
        <v>44.731182795698999</v>
      </c>
      <c r="Y4460" s="8">
        <v>4.408602150538</v>
      </c>
    </row>
    <row r="4461" spans="3:25" ht="24" x14ac:dyDescent="0.2">
      <c r="C4461" s="90"/>
      <c r="D4461" s="87"/>
      <c r="E4461" s="1" t="s">
        <v>53</v>
      </c>
      <c r="F4461" s="2"/>
      <c r="G4461" s="59">
        <v>719</v>
      </c>
      <c r="H4461" s="71" t="str">
        <f t="shared" si="98"/>
        <v xml:space="preserve"> </v>
      </c>
      <c r="I4461" s="11">
        <v>21.557719054242</v>
      </c>
      <c r="J4461" s="3">
        <v>2.6425591098750001</v>
      </c>
      <c r="K4461" s="3">
        <v>4.5897079276769999</v>
      </c>
      <c r="L4461" s="3">
        <v>8.2058414464530003</v>
      </c>
      <c r="M4461" s="3">
        <v>1.3908205841450001</v>
      </c>
      <c r="N4461" s="3">
        <v>5.5632823365790003</v>
      </c>
      <c r="O4461" s="3">
        <v>5.7023643949930003</v>
      </c>
      <c r="P4461" s="3">
        <v>3.7552155771910001</v>
      </c>
      <c r="Q4461" s="3">
        <v>5.2851182197500002</v>
      </c>
      <c r="R4461" s="3">
        <v>2.0862308762169999</v>
      </c>
      <c r="S4461" s="3">
        <v>2.9207232267040002</v>
      </c>
      <c r="T4461" s="3">
        <v>7.232267037552</v>
      </c>
      <c r="U4461" s="3">
        <v>0.83449235048699999</v>
      </c>
      <c r="V4461" s="3">
        <v>1.3908205841450001</v>
      </c>
      <c r="W4461" s="3">
        <v>1.25173852573</v>
      </c>
      <c r="X4461" s="3">
        <v>54.242002781640998</v>
      </c>
      <c r="Y4461" s="8">
        <v>2.6425591098750001</v>
      </c>
    </row>
    <row r="4462" spans="3:25" ht="48" x14ac:dyDescent="0.2">
      <c r="C4462" s="90"/>
      <c r="D4462" s="87"/>
      <c r="E4462" s="1" t="s">
        <v>54</v>
      </c>
      <c r="F4462" s="2"/>
      <c r="G4462" s="59">
        <v>404</v>
      </c>
      <c r="H4462" s="71" t="str">
        <f t="shared" si="98"/>
        <v xml:space="preserve"> </v>
      </c>
      <c r="I4462" s="11">
        <v>23.267326732672998</v>
      </c>
      <c r="J4462" s="3">
        <v>1.9801980198019999</v>
      </c>
      <c r="K4462" s="3">
        <v>4.7029702970300002</v>
      </c>
      <c r="L4462" s="3">
        <v>9.1584158415840005</v>
      </c>
      <c r="M4462" s="3">
        <v>1.485148514851</v>
      </c>
      <c r="N4462" s="3">
        <v>5.1980198019800001</v>
      </c>
      <c r="O4462" s="3">
        <v>6.4356435643559999</v>
      </c>
      <c r="P4462" s="3">
        <v>4.7029702970300002</v>
      </c>
      <c r="Q4462" s="3">
        <v>6.9306930693069999</v>
      </c>
      <c r="R4462" s="3">
        <v>2.2277227722770001</v>
      </c>
      <c r="S4462" s="3">
        <v>3.4653465346529999</v>
      </c>
      <c r="T4462" s="3">
        <v>7.6732673267329998</v>
      </c>
      <c r="U4462" s="3">
        <v>1.237623762376</v>
      </c>
      <c r="V4462" s="3">
        <v>2.4752475247520001</v>
      </c>
      <c r="W4462" s="3">
        <v>1.237623762376</v>
      </c>
      <c r="X4462" s="3">
        <v>48.267326732672998</v>
      </c>
      <c r="Y4462" s="8">
        <v>3.4653465346529999</v>
      </c>
    </row>
    <row r="4463" spans="3:25" ht="36" x14ac:dyDescent="0.2">
      <c r="C4463" s="90"/>
      <c r="D4463" s="87"/>
      <c r="E4463" s="1" t="s">
        <v>55</v>
      </c>
      <c r="F4463" s="2"/>
      <c r="G4463" s="59">
        <v>41</v>
      </c>
      <c r="H4463" s="71" t="str">
        <f t="shared" si="98"/>
        <v>*</v>
      </c>
      <c r="I4463" s="11">
        <v>19.512195121950999</v>
      </c>
      <c r="J4463" s="3">
        <v>4.8780487804880002</v>
      </c>
      <c r="K4463" s="3">
        <v>7.3170731707319998</v>
      </c>
      <c r="L4463" s="3">
        <v>7.3170731707319998</v>
      </c>
      <c r="M4463" s="3">
        <v>2.4390243902440001</v>
      </c>
      <c r="N4463" s="3">
        <v>12.195121951220001</v>
      </c>
      <c r="O4463" s="3">
        <v>7.3170731707319998</v>
      </c>
      <c r="P4463" s="3">
        <v>4.8780487804880002</v>
      </c>
      <c r="Q4463" s="3">
        <v>4.8780487804880002</v>
      </c>
      <c r="R4463" s="3">
        <v>2.4390243902440001</v>
      </c>
      <c r="S4463" s="3">
        <v>2.4390243902440001</v>
      </c>
      <c r="T4463" s="3">
        <v>9.7560975609760003</v>
      </c>
      <c r="U4463" s="3">
        <v>2.4390243902440001</v>
      </c>
      <c r="V4463" s="3">
        <v>4.8780487804880002</v>
      </c>
      <c r="W4463" s="3">
        <v>2.4390243902440001</v>
      </c>
      <c r="X4463" s="3">
        <v>58.536585365854002</v>
      </c>
      <c r="Y4463" s="8">
        <v>2.4390243902440001</v>
      </c>
    </row>
    <row r="4464" spans="3:25" ht="36" x14ac:dyDescent="0.2">
      <c r="C4464" s="90"/>
      <c r="D4464" s="87"/>
      <c r="E4464" s="1" t="s">
        <v>56</v>
      </c>
      <c r="F4464" s="2"/>
      <c r="G4464" s="59">
        <v>168</v>
      </c>
      <c r="H4464" s="71" t="str">
        <f t="shared" si="98"/>
        <v xml:space="preserve"> </v>
      </c>
      <c r="I4464" s="11">
        <v>26.190476190476002</v>
      </c>
      <c r="J4464" s="3">
        <v>2.3809523809519999</v>
      </c>
      <c r="K4464" s="3">
        <v>4.7619047619049999</v>
      </c>
      <c r="L4464" s="3">
        <v>9.5238095238099998</v>
      </c>
      <c r="M4464" s="3">
        <v>0.59523809523799998</v>
      </c>
      <c r="N4464" s="3">
        <v>10.119047619048001</v>
      </c>
      <c r="O4464" s="3">
        <v>7.1428571428570002</v>
      </c>
      <c r="P4464" s="3">
        <v>6.5476190476190004</v>
      </c>
      <c r="Q4464" s="3">
        <v>2.9761904761900002</v>
      </c>
      <c r="R4464" s="3">
        <v>1.785714285714</v>
      </c>
      <c r="S4464" s="3">
        <v>4.7619047619049999</v>
      </c>
      <c r="T4464" s="3">
        <v>7.7380952380950001</v>
      </c>
      <c r="U4464" s="3">
        <v>0.59523809523799998</v>
      </c>
      <c r="V4464" s="3">
        <v>1.190476190476</v>
      </c>
      <c r="W4464" s="3">
        <v>1.785714285714</v>
      </c>
      <c r="X4464" s="3">
        <v>45.238095238094999</v>
      </c>
      <c r="Y4464" s="8">
        <v>2.9761904761900002</v>
      </c>
    </row>
    <row r="4465" spans="3:25" ht="36" x14ac:dyDescent="0.2">
      <c r="C4465" s="90"/>
      <c r="D4465" s="87"/>
      <c r="E4465" s="1" t="s">
        <v>57</v>
      </c>
      <c r="F4465" s="2"/>
      <c r="G4465" s="59">
        <v>146</v>
      </c>
      <c r="H4465" s="71" t="str">
        <f t="shared" si="98"/>
        <v xml:space="preserve"> </v>
      </c>
      <c r="I4465" s="11">
        <v>23.287671232876999</v>
      </c>
      <c r="J4465" s="3">
        <v>1.369863013699</v>
      </c>
      <c r="K4465" s="3">
        <v>3.4246575342469998</v>
      </c>
      <c r="L4465" s="3">
        <v>7.5342465753420003</v>
      </c>
      <c r="M4465" s="3">
        <v>3.4246575342469998</v>
      </c>
      <c r="N4465" s="3">
        <v>7.5342465753420003</v>
      </c>
      <c r="O4465" s="3">
        <v>7.5342465753420003</v>
      </c>
      <c r="P4465" s="3">
        <v>2.7397260273969999</v>
      </c>
      <c r="Q4465" s="3">
        <v>6.8493150684930004</v>
      </c>
      <c r="R4465" s="3">
        <v>1.369863013699</v>
      </c>
      <c r="S4465" s="3">
        <v>3.4246575342469998</v>
      </c>
      <c r="T4465" s="3">
        <v>6.8493150684930004</v>
      </c>
      <c r="U4465" s="3">
        <v>1.369863013699</v>
      </c>
      <c r="V4465" s="3">
        <v>1.369863013699</v>
      </c>
      <c r="W4465" s="3">
        <v>0.68493150684899995</v>
      </c>
      <c r="X4465" s="3">
        <v>50.684931506848997</v>
      </c>
      <c r="Y4465" s="8">
        <v>3.4246575342469998</v>
      </c>
    </row>
    <row r="4466" spans="3:25" x14ac:dyDescent="0.2">
      <c r="C4466" s="90"/>
      <c r="D4466" s="87"/>
      <c r="E4466" s="1" t="s">
        <v>58</v>
      </c>
      <c r="F4466" s="2"/>
      <c r="G4466" s="59">
        <v>364</v>
      </c>
      <c r="H4466" s="71" t="str">
        <f t="shared" si="98"/>
        <v xml:space="preserve"> </v>
      </c>
      <c r="I4466" s="11">
        <v>20.879120879121</v>
      </c>
      <c r="J4466" s="3">
        <v>18.681318681318999</v>
      </c>
      <c r="K4466" s="3">
        <v>7.967032967033</v>
      </c>
      <c r="L4466" s="3">
        <v>6.8681318681320001</v>
      </c>
      <c r="M4466" s="3">
        <v>6.0439560439560003</v>
      </c>
      <c r="N4466" s="3">
        <v>12.637362637362999</v>
      </c>
      <c r="O4466" s="3">
        <v>12.912087912087999</v>
      </c>
      <c r="P4466" s="3">
        <v>5.4945054945049998</v>
      </c>
      <c r="Q4466" s="3">
        <v>10.164835164835001</v>
      </c>
      <c r="R4466" s="3">
        <v>14.285714285714</v>
      </c>
      <c r="S4466" s="3">
        <v>5.2197802197799996</v>
      </c>
      <c r="T4466" s="3">
        <v>13.736263736264</v>
      </c>
      <c r="U4466" s="3">
        <v>6.3186813186809996</v>
      </c>
      <c r="V4466" s="3">
        <v>7.6923076923079998</v>
      </c>
      <c r="W4466" s="3">
        <v>1.3736263736259999</v>
      </c>
      <c r="X4466" s="3">
        <v>31.593406593407</v>
      </c>
      <c r="Y4466" s="8">
        <v>5.2197802197799996</v>
      </c>
    </row>
    <row r="4467" spans="3:25" x14ac:dyDescent="0.2">
      <c r="C4467" s="90"/>
      <c r="D4467" s="87"/>
      <c r="E4467" s="1" t="s">
        <v>22</v>
      </c>
      <c r="F4467" s="2"/>
      <c r="G4467" s="59">
        <v>134</v>
      </c>
      <c r="H4467" s="71" t="str">
        <f t="shared" si="98"/>
        <v xml:space="preserve"> </v>
      </c>
      <c r="I4467" s="11">
        <v>22.388059701492999</v>
      </c>
      <c r="J4467" s="3">
        <v>10.447761194030001</v>
      </c>
      <c r="K4467" s="3">
        <v>2.985074626866</v>
      </c>
      <c r="L4467" s="3">
        <v>3.731343283582</v>
      </c>
      <c r="M4467" s="3">
        <v>5.9701492537309999</v>
      </c>
      <c r="N4467" s="3">
        <v>7.4626865671639999</v>
      </c>
      <c r="O4467" s="3">
        <v>6.7164179104480004</v>
      </c>
      <c r="P4467" s="3">
        <v>5.9701492537309999</v>
      </c>
      <c r="Q4467" s="3">
        <v>7.4626865671639999</v>
      </c>
      <c r="R4467" s="3">
        <v>5.2238805970150004</v>
      </c>
      <c r="S4467" s="3">
        <v>1.492537313433</v>
      </c>
      <c r="T4467" s="3">
        <v>8.9552238805969999</v>
      </c>
      <c r="U4467" s="3">
        <v>2.238805970149</v>
      </c>
      <c r="V4467" s="3">
        <v>3.731343283582</v>
      </c>
      <c r="W4467" s="3">
        <v>3.731343283582</v>
      </c>
      <c r="X4467" s="3">
        <v>35.820895522388</v>
      </c>
      <c r="Y4467" s="8">
        <v>10.447761194030001</v>
      </c>
    </row>
    <row r="4468" spans="3:25" ht="24" x14ac:dyDescent="0.2">
      <c r="C4468" s="90"/>
      <c r="D4468" s="87"/>
      <c r="E4468" s="1" t="s">
        <v>59</v>
      </c>
      <c r="F4468" s="2"/>
      <c r="G4468" s="59">
        <v>1920</v>
      </c>
      <c r="H4468" s="71" t="str">
        <f t="shared" si="98"/>
        <v xml:space="preserve"> </v>
      </c>
      <c r="I4468" s="11">
        <v>24.375</v>
      </c>
      <c r="J4468" s="3">
        <v>5.052083333333</v>
      </c>
      <c r="K4468" s="3">
        <v>4.6875</v>
      </c>
      <c r="L4468" s="3">
        <v>7.864583333333</v>
      </c>
      <c r="M4468" s="3">
        <v>2.135416666667</v>
      </c>
      <c r="N4468" s="3">
        <v>6.40625</v>
      </c>
      <c r="O4468" s="3">
        <v>6.875</v>
      </c>
      <c r="P4468" s="3">
        <v>5.260416666667</v>
      </c>
      <c r="Q4468" s="3">
        <v>8.177083333333</v>
      </c>
      <c r="R4468" s="3">
        <v>4.010416666667</v>
      </c>
      <c r="S4468" s="3">
        <v>4.010416666667</v>
      </c>
      <c r="T4468" s="3">
        <v>10.885416666667</v>
      </c>
      <c r="U4468" s="3">
        <v>1.5625</v>
      </c>
      <c r="V4468" s="3">
        <v>3.333333333333</v>
      </c>
      <c r="W4468" s="3">
        <v>0.88541666666700003</v>
      </c>
      <c r="X4468" s="3">
        <v>44.791666666666998</v>
      </c>
      <c r="Y4468" s="8">
        <v>4.375</v>
      </c>
    </row>
    <row r="4469" spans="3:25" ht="24" x14ac:dyDescent="0.2">
      <c r="C4469" s="90"/>
      <c r="D4469" s="87"/>
      <c r="E4469" s="1" t="s">
        <v>60</v>
      </c>
      <c r="F4469" s="2"/>
      <c r="G4469" s="59">
        <v>479</v>
      </c>
      <c r="H4469" s="71" t="str">
        <f t="shared" si="98"/>
        <v xml:space="preserve"> </v>
      </c>
      <c r="I4469" s="11">
        <v>22.964509394572001</v>
      </c>
      <c r="J4469" s="3">
        <v>2.2964509394569999</v>
      </c>
      <c r="K4469" s="3">
        <v>5.0104384133610003</v>
      </c>
      <c r="L4469" s="3">
        <v>8.3507306889350001</v>
      </c>
      <c r="M4469" s="3">
        <v>1.25260960334</v>
      </c>
      <c r="N4469" s="3">
        <v>5.8455114822549996</v>
      </c>
      <c r="O4469" s="3">
        <v>6.6805845511479998</v>
      </c>
      <c r="P4469" s="3">
        <v>5.0104384133610003</v>
      </c>
      <c r="Q4469" s="3">
        <v>6.0542797494779999</v>
      </c>
      <c r="R4469" s="3">
        <v>2.0876826722340001</v>
      </c>
      <c r="S4469" s="3">
        <v>3.757828810021</v>
      </c>
      <c r="T4469" s="3">
        <v>7.7244258872650002</v>
      </c>
      <c r="U4469" s="3">
        <v>1.043841336117</v>
      </c>
      <c r="V4469" s="3">
        <v>2.0876826722340001</v>
      </c>
      <c r="W4469" s="3">
        <v>1.043841336117</v>
      </c>
      <c r="X4469" s="3">
        <v>48.643006263048001</v>
      </c>
      <c r="Y4469" s="8">
        <v>3.757828810021</v>
      </c>
    </row>
    <row r="4470" spans="3:25" ht="24" x14ac:dyDescent="0.2">
      <c r="C4470" s="91" t="s">
        <v>61</v>
      </c>
      <c r="D4470" s="86" t="s">
        <v>17</v>
      </c>
      <c r="E4470" s="6" t="s">
        <v>62</v>
      </c>
      <c r="F4470" s="5"/>
      <c r="G4470" s="58">
        <v>354</v>
      </c>
      <c r="H4470" s="70" t="str">
        <f t="shared" si="98"/>
        <v xml:space="preserve"> </v>
      </c>
      <c r="I4470" s="12">
        <v>18.644067796609999</v>
      </c>
      <c r="J4470" s="4">
        <v>5.6497175141240001</v>
      </c>
      <c r="K4470" s="4">
        <v>6.2146892655370003</v>
      </c>
      <c r="L4470" s="4">
        <v>7.062146892655</v>
      </c>
      <c r="M4470" s="4">
        <v>0.84745762711899997</v>
      </c>
      <c r="N4470" s="4">
        <v>7.9096045197739997</v>
      </c>
      <c r="O4470" s="4">
        <v>5.6497175141240001</v>
      </c>
      <c r="P4470" s="4">
        <v>3.6723163841809998</v>
      </c>
      <c r="Q4470" s="4">
        <v>10.734463276835999</v>
      </c>
      <c r="R4470" s="4">
        <v>4.8022598870059996</v>
      </c>
      <c r="S4470" s="4">
        <v>3.6723163841809998</v>
      </c>
      <c r="T4470" s="4">
        <v>13.559322033898001</v>
      </c>
      <c r="U4470" s="4">
        <v>1.412429378531</v>
      </c>
      <c r="V4470" s="4">
        <v>6.2146892655370003</v>
      </c>
      <c r="W4470" s="4">
        <v>0.56497175141199996</v>
      </c>
      <c r="X4470" s="4">
        <v>44.632768361582002</v>
      </c>
      <c r="Y4470" s="13">
        <v>3.6723163841809998</v>
      </c>
    </row>
    <row r="4471" spans="3:25" ht="24" x14ac:dyDescent="0.2">
      <c r="C4471" s="90"/>
      <c r="D4471" s="87"/>
      <c r="E4471" s="1" t="s">
        <v>63</v>
      </c>
      <c r="F4471" s="2"/>
      <c r="G4471" s="59">
        <v>645</v>
      </c>
      <c r="H4471" s="71" t="str">
        <f t="shared" si="98"/>
        <v xml:space="preserve"> </v>
      </c>
      <c r="I4471" s="11">
        <v>21.860465116278998</v>
      </c>
      <c r="J4471" s="3">
        <v>3.8759689922480001</v>
      </c>
      <c r="K4471" s="3">
        <v>5.1162790697669998</v>
      </c>
      <c r="L4471" s="3">
        <v>8.5271317829460003</v>
      </c>
      <c r="M4471" s="3">
        <v>2.0155038759689998</v>
      </c>
      <c r="N4471" s="3">
        <v>4.6511627906979998</v>
      </c>
      <c r="O4471" s="3">
        <v>6.8217054263570001</v>
      </c>
      <c r="P4471" s="3">
        <v>4.9612403100779998</v>
      </c>
      <c r="Q4471" s="3">
        <v>8.0620155038759993</v>
      </c>
      <c r="R4471" s="3">
        <v>2.4806201550389999</v>
      </c>
      <c r="S4471" s="3">
        <v>3.720930232558</v>
      </c>
      <c r="T4471" s="3">
        <v>9.3023255813949994</v>
      </c>
      <c r="U4471" s="3">
        <v>1.2403100775189999</v>
      </c>
      <c r="V4471" s="3">
        <v>3.8759689922480001</v>
      </c>
      <c r="W4471" s="3">
        <v>0.62015503876</v>
      </c>
      <c r="X4471" s="3">
        <v>46.511627906976997</v>
      </c>
      <c r="Y4471" s="8">
        <v>5.2713178294569998</v>
      </c>
    </row>
    <row r="4472" spans="3:25" ht="36" x14ac:dyDescent="0.2">
      <c r="C4472" s="90"/>
      <c r="D4472" s="87"/>
      <c r="E4472" s="1" t="s">
        <v>64</v>
      </c>
      <c r="F4472" s="2"/>
      <c r="G4472" s="59">
        <v>166</v>
      </c>
      <c r="H4472" s="71" t="str">
        <f t="shared" si="98"/>
        <v xml:space="preserve"> </v>
      </c>
      <c r="I4472" s="11">
        <v>21.084337349398002</v>
      </c>
      <c r="J4472" s="3">
        <v>6.6265060240959999</v>
      </c>
      <c r="K4472" s="3">
        <v>8.4337349397590007</v>
      </c>
      <c r="L4472" s="3">
        <v>12.650602409638999</v>
      </c>
      <c r="M4472" s="3">
        <v>4.2168674698800004</v>
      </c>
      <c r="N4472" s="3">
        <v>5.4216867469879997</v>
      </c>
      <c r="O4472" s="3">
        <v>7.8313253012050001</v>
      </c>
      <c r="P4472" s="3">
        <v>7.2289156626509996</v>
      </c>
      <c r="Q4472" s="3">
        <v>8.4337349397590007</v>
      </c>
      <c r="R4472" s="3">
        <v>1.8072289156629999</v>
      </c>
      <c r="S4472" s="3">
        <v>6.0240963855420002</v>
      </c>
      <c r="T4472" s="3">
        <v>9.0361445783129994</v>
      </c>
      <c r="U4472" s="3">
        <v>1.8072289156629999</v>
      </c>
      <c r="V4472" s="3">
        <v>3.0120481927710001</v>
      </c>
      <c r="W4472" s="3">
        <v>1.8072289156629999</v>
      </c>
      <c r="X4472" s="3">
        <v>50</v>
      </c>
      <c r="Y4472" s="8">
        <v>3.0120481927710001</v>
      </c>
    </row>
    <row r="4473" spans="3:25" ht="36" x14ac:dyDescent="0.2">
      <c r="C4473" s="90"/>
      <c r="D4473" s="87"/>
      <c r="E4473" s="1" t="s">
        <v>65</v>
      </c>
      <c r="F4473" s="2"/>
      <c r="G4473" s="59">
        <v>110</v>
      </c>
      <c r="H4473" s="71" t="str">
        <f t="shared" si="98"/>
        <v xml:space="preserve"> </v>
      </c>
      <c r="I4473" s="11">
        <v>20</v>
      </c>
      <c r="J4473" s="3">
        <v>5.4545454545450003</v>
      </c>
      <c r="K4473" s="3">
        <v>6.363636363636</v>
      </c>
      <c r="L4473" s="3">
        <v>8.1818181818180005</v>
      </c>
      <c r="M4473" s="3">
        <v>1.818181818182</v>
      </c>
      <c r="N4473" s="3">
        <v>3.636363636364</v>
      </c>
      <c r="O4473" s="3">
        <v>7.2727272727269998</v>
      </c>
      <c r="P4473" s="3">
        <v>1.818181818182</v>
      </c>
      <c r="Q4473" s="3">
        <v>6.363636363636</v>
      </c>
      <c r="R4473" s="3">
        <v>2.7272727272730002</v>
      </c>
      <c r="S4473" s="3">
        <v>2.7272727272730002</v>
      </c>
      <c r="T4473" s="3">
        <v>9.0909090909089993</v>
      </c>
      <c r="U4473" s="3">
        <v>0.90909090909099999</v>
      </c>
      <c r="V4473" s="3">
        <v>1.818181818182</v>
      </c>
      <c r="W4473" s="3">
        <v>2.7272727272730002</v>
      </c>
      <c r="X4473" s="3">
        <v>48.181818181818002</v>
      </c>
      <c r="Y4473" s="8">
        <v>8.1818181818180005</v>
      </c>
    </row>
    <row r="4474" spans="3:25" ht="36" x14ac:dyDescent="0.2">
      <c r="C4474" s="90"/>
      <c r="D4474" s="87"/>
      <c r="E4474" s="1" t="s">
        <v>66</v>
      </c>
      <c r="F4474" s="2"/>
      <c r="G4474" s="59">
        <v>239</v>
      </c>
      <c r="H4474" s="71" t="str">
        <f t="shared" si="98"/>
        <v xml:space="preserve"> </v>
      </c>
      <c r="I4474" s="11">
        <v>19.665271966527001</v>
      </c>
      <c r="J4474" s="3">
        <v>2.092050209205</v>
      </c>
      <c r="K4474" s="3">
        <v>4.6025104602509996</v>
      </c>
      <c r="L4474" s="3">
        <v>10.041841004184</v>
      </c>
      <c r="M4474" s="3">
        <v>2.092050209205</v>
      </c>
      <c r="N4474" s="3">
        <v>6.694560669456</v>
      </c>
      <c r="O4474" s="3">
        <v>5.439330543933</v>
      </c>
      <c r="P4474" s="3">
        <v>4.1841004184099999</v>
      </c>
      <c r="Q4474" s="3">
        <v>11.297071129707</v>
      </c>
      <c r="R4474" s="3">
        <v>2.092050209205</v>
      </c>
      <c r="S4474" s="3">
        <v>3.7656903765690002</v>
      </c>
      <c r="T4474" s="3">
        <v>7.9497907949790001</v>
      </c>
      <c r="U4474" s="3">
        <v>1.673640167364</v>
      </c>
      <c r="V4474" s="3">
        <v>2.9288702928869998</v>
      </c>
      <c r="W4474" s="3">
        <v>0.836820083682</v>
      </c>
      <c r="X4474" s="3">
        <v>51.882845188285003</v>
      </c>
      <c r="Y4474" s="8">
        <v>1.673640167364</v>
      </c>
    </row>
    <row r="4475" spans="3:25" ht="24" x14ac:dyDescent="0.2">
      <c r="C4475" s="90"/>
      <c r="D4475" s="87"/>
      <c r="E4475" s="1" t="s">
        <v>67</v>
      </c>
      <c r="F4475" s="2"/>
      <c r="G4475" s="59">
        <v>143</v>
      </c>
      <c r="H4475" s="71" t="str">
        <f t="shared" si="98"/>
        <v xml:space="preserve"> </v>
      </c>
      <c r="I4475" s="11">
        <v>20.279720279719999</v>
      </c>
      <c r="J4475" s="3">
        <v>4.1958041958040004</v>
      </c>
      <c r="K4475" s="3">
        <v>6.9930069930069996</v>
      </c>
      <c r="L4475" s="3">
        <v>8.3916083916080009</v>
      </c>
      <c r="M4475" s="3">
        <v>1.398601398601</v>
      </c>
      <c r="N4475" s="3">
        <v>5.594405594406</v>
      </c>
      <c r="O4475" s="3">
        <v>4.8951048951049998</v>
      </c>
      <c r="P4475" s="3">
        <v>3.4965034965030002</v>
      </c>
      <c r="Q4475" s="3">
        <v>7.6923076923079998</v>
      </c>
      <c r="R4475" s="3">
        <v>2.0979020979020002</v>
      </c>
      <c r="S4475" s="3">
        <v>4.8951048951049998</v>
      </c>
      <c r="T4475" s="3">
        <v>7.6923076923079998</v>
      </c>
      <c r="U4475" s="3">
        <v>2.797202797203</v>
      </c>
      <c r="V4475" s="3">
        <v>3.4965034965030002</v>
      </c>
      <c r="W4475" s="3">
        <v>1.398601398601</v>
      </c>
      <c r="X4475" s="3">
        <v>54.545454545455001</v>
      </c>
      <c r="Y4475" s="8">
        <v>3.4965034965030002</v>
      </c>
    </row>
    <row r="4476" spans="3:25" ht="24" x14ac:dyDescent="0.2">
      <c r="C4476" s="90"/>
      <c r="D4476" s="87"/>
      <c r="E4476" s="1" t="s">
        <v>68</v>
      </c>
      <c r="F4476" s="2"/>
      <c r="G4476" s="59">
        <v>56</v>
      </c>
      <c r="H4476" s="71" t="str">
        <f t="shared" si="98"/>
        <v xml:space="preserve"> </v>
      </c>
      <c r="I4476" s="11">
        <v>16.071428571428999</v>
      </c>
      <c r="J4476" s="3">
        <v>10.714285714286</v>
      </c>
      <c r="K4476" s="3">
        <v>12.5</v>
      </c>
      <c r="L4476" s="3">
        <v>17.857142857143</v>
      </c>
      <c r="M4476" s="3">
        <v>1.785714285714</v>
      </c>
      <c r="N4476" s="3">
        <v>5.3571428571429998</v>
      </c>
      <c r="O4476" s="3">
        <v>8.9285714285710007</v>
      </c>
      <c r="P4476" s="3">
        <v>3.5714285714290002</v>
      </c>
      <c r="Q4476" s="3">
        <v>14.285714285714</v>
      </c>
      <c r="R4476" s="3">
        <v>8.9285714285710007</v>
      </c>
      <c r="S4476" s="3">
        <v>3.5714285714290002</v>
      </c>
      <c r="T4476" s="3">
        <v>16.071428571428999</v>
      </c>
      <c r="U4476" s="3">
        <v>5.3571428571429998</v>
      </c>
      <c r="V4476" s="3">
        <v>5.3571428571429998</v>
      </c>
      <c r="W4476" s="3">
        <v>3.5714285714290002</v>
      </c>
      <c r="X4476" s="3">
        <v>46.428571428570997</v>
      </c>
      <c r="Y4476" s="8">
        <v>3.5714285714290002</v>
      </c>
    </row>
    <row r="4477" spans="3:25" ht="24" x14ac:dyDescent="0.2">
      <c r="C4477" s="90"/>
      <c r="D4477" s="87"/>
      <c r="E4477" s="1" t="s">
        <v>69</v>
      </c>
      <c r="F4477" s="2"/>
      <c r="G4477" s="59">
        <v>51</v>
      </c>
      <c r="H4477" s="71" t="str">
        <f t="shared" si="98"/>
        <v xml:space="preserve"> </v>
      </c>
      <c r="I4477" s="11">
        <v>17.647058823529001</v>
      </c>
      <c r="J4477" s="3">
        <v>3.9215686274510002</v>
      </c>
      <c r="K4477" s="3">
        <v>3.9215686274510002</v>
      </c>
      <c r="L4477" s="3">
        <v>3.9215686274510002</v>
      </c>
      <c r="M4477" s="3">
        <v>1.9607843137250001</v>
      </c>
      <c r="N4477" s="3">
        <v>7.8431372549020004</v>
      </c>
      <c r="O4477" s="3">
        <v>3.9215686274510002</v>
      </c>
      <c r="P4477" s="3">
        <v>7.8431372549020004</v>
      </c>
      <c r="Q4477" s="3">
        <v>3.9215686274510002</v>
      </c>
      <c r="R4477" s="3">
        <v>1.9607843137250001</v>
      </c>
      <c r="S4477" s="3">
        <v>1.9607843137250001</v>
      </c>
      <c r="T4477" s="3">
        <v>7.8431372549020004</v>
      </c>
      <c r="U4477" s="3">
        <v>1.9607843137250001</v>
      </c>
      <c r="V4477" s="3">
        <v>1.9607843137250001</v>
      </c>
      <c r="W4477" s="3">
        <v>3.9215686274510002</v>
      </c>
      <c r="X4477" s="3">
        <v>58.823529411765001</v>
      </c>
      <c r="Y4477" s="8">
        <v>7.8431372549020004</v>
      </c>
    </row>
    <row r="4478" spans="3:25" ht="24" x14ac:dyDescent="0.2">
      <c r="C4478" s="90"/>
      <c r="D4478" s="87"/>
      <c r="E4478" s="1" t="s">
        <v>70</v>
      </c>
      <c r="F4478" s="2"/>
      <c r="G4478" s="59">
        <v>312</v>
      </c>
      <c r="H4478" s="71" t="str">
        <f t="shared" si="98"/>
        <v xml:space="preserve"> </v>
      </c>
      <c r="I4478" s="11">
        <v>20.512820512821001</v>
      </c>
      <c r="J4478" s="3">
        <v>3.8461538461539999</v>
      </c>
      <c r="K4478" s="3">
        <v>6.7307692307689999</v>
      </c>
      <c r="L4478" s="3">
        <v>8.9743589743589993</v>
      </c>
      <c r="M4478" s="3">
        <v>2.564102564103</v>
      </c>
      <c r="N4478" s="3">
        <v>6.7307692307689999</v>
      </c>
      <c r="O4478" s="3">
        <v>8.333333333333</v>
      </c>
      <c r="P4478" s="3">
        <v>5.4487179487180004</v>
      </c>
      <c r="Q4478" s="3">
        <v>8.333333333333</v>
      </c>
      <c r="R4478" s="3">
        <v>2.884615384615</v>
      </c>
      <c r="S4478" s="3">
        <v>4.166666666667</v>
      </c>
      <c r="T4478" s="3">
        <v>9.2948717948719999</v>
      </c>
      <c r="U4478" s="3">
        <v>2.2435897435899999</v>
      </c>
      <c r="V4478" s="3">
        <v>4.166666666667</v>
      </c>
      <c r="W4478" s="3">
        <v>0.96153846153800004</v>
      </c>
      <c r="X4478" s="3">
        <v>46.474358974358999</v>
      </c>
      <c r="Y4478" s="8">
        <v>4.4871794871789996</v>
      </c>
    </row>
    <row r="4479" spans="3:25" x14ac:dyDescent="0.2">
      <c r="C4479" s="90"/>
      <c r="D4479" s="87"/>
      <c r="E4479" s="1" t="s">
        <v>32</v>
      </c>
      <c r="F4479" s="2"/>
      <c r="G4479" s="59">
        <v>51</v>
      </c>
      <c r="H4479" s="71" t="str">
        <f t="shared" si="98"/>
        <v xml:space="preserve"> </v>
      </c>
      <c r="I4479" s="11">
        <v>21.568627450979999</v>
      </c>
      <c r="J4479" s="3">
        <v>17.647058823529001</v>
      </c>
      <c r="K4479" s="3">
        <v>5.8823529411760003</v>
      </c>
      <c r="L4479" s="3">
        <v>5.8823529411760003</v>
      </c>
      <c r="M4479" s="3">
        <v>3.9215686274510002</v>
      </c>
      <c r="N4479" s="3">
        <v>9.8039215686270005</v>
      </c>
      <c r="O4479" s="3">
        <v>9.8039215686270005</v>
      </c>
      <c r="P4479" s="3">
        <v>3.9215686274510002</v>
      </c>
      <c r="Q4479" s="3">
        <v>7.8431372549020004</v>
      </c>
      <c r="R4479" s="3">
        <v>9.8039215686270005</v>
      </c>
      <c r="S4479" s="3">
        <v>7.8431372549020004</v>
      </c>
      <c r="T4479" s="3">
        <v>7.8431372549020004</v>
      </c>
      <c r="U4479" s="3">
        <v>3.9215686274510002</v>
      </c>
      <c r="V4479" s="3">
        <v>3.9215686274510002</v>
      </c>
      <c r="W4479" s="3">
        <v>3.9215686274510002</v>
      </c>
      <c r="X4479" s="3">
        <v>47.058823529412003</v>
      </c>
      <c r="Y4479" s="14">
        <v>0</v>
      </c>
    </row>
    <row r="4480" spans="3:25" ht="24" x14ac:dyDescent="0.2">
      <c r="C4480" s="90"/>
      <c r="D4480" s="87"/>
      <c r="E4480" s="1" t="s">
        <v>71</v>
      </c>
      <c r="F4480" s="2"/>
      <c r="G4480" s="59">
        <v>1237</v>
      </c>
      <c r="H4480" s="71" t="str">
        <f t="shared" si="98"/>
        <v xml:space="preserve"> </v>
      </c>
      <c r="I4480" s="11">
        <v>20.614389652385</v>
      </c>
      <c r="J4480" s="3">
        <v>5.1738075990299999</v>
      </c>
      <c r="K4480" s="3">
        <v>5.0929668552949998</v>
      </c>
      <c r="L4480" s="3">
        <v>8.0840743734840004</v>
      </c>
      <c r="M4480" s="3">
        <v>2.0210185933710001</v>
      </c>
      <c r="N4480" s="3">
        <v>5.8205335489090002</v>
      </c>
      <c r="O4480" s="3">
        <v>6.2247372675830004</v>
      </c>
      <c r="P4480" s="3">
        <v>4.6887631366209996</v>
      </c>
      <c r="Q4480" s="3">
        <v>8.4074373484240006</v>
      </c>
      <c r="R4480" s="3">
        <v>2.829426030719</v>
      </c>
      <c r="S4480" s="3">
        <v>3.556992724333</v>
      </c>
      <c r="T4480" s="3">
        <v>9.6200485044460002</v>
      </c>
      <c r="U4480" s="3">
        <v>1.6168148746969999</v>
      </c>
      <c r="V4480" s="3">
        <v>3.637833468068</v>
      </c>
      <c r="W4480" s="3">
        <v>0.56588520614399995</v>
      </c>
      <c r="X4480" s="3">
        <v>46.806790622473997</v>
      </c>
      <c r="Y4480" s="8">
        <v>4.4462409054160004</v>
      </c>
    </row>
    <row r="4481" spans="3:25" ht="24" x14ac:dyDescent="0.2">
      <c r="C4481" s="90"/>
      <c r="D4481" s="87"/>
      <c r="E4481" s="1" t="s">
        <v>72</v>
      </c>
      <c r="F4481" s="2"/>
      <c r="G4481" s="59">
        <v>1015</v>
      </c>
      <c r="H4481" s="71" t="str">
        <f t="shared" si="98"/>
        <v xml:space="preserve"> </v>
      </c>
      <c r="I4481" s="11">
        <v>27.684729064039001</v>
      </c>
      <c r="J4481" s="3">
        <v>9.6551724137930002</v>
      </c>
      <c r="K4481" s="3">
        <v>5.1231527093600002</v>
      </c>
      <c r="L4481" s="3">
        <v>6.7980295566500004</v>
      </c>
      <c r="M4481" s="3">
        <v>3.8423645320199999</v>
      </c>
      <c r="N4481" s="3">
        <v>8.9655172413790005</v>
      </c>
      <c r="O4481" s="3">
        <v>9.1625615763549995</v>
      </c>
      <c r="P4481" s="3">
        <v>5.8128078817729998</v>
      </c>
      <c r="Q4481" s="3">
        <v>8.3743842364530003</v>
      </c>
      <c r="R4481" s="3">
        <v>8.1773399014779997</v>
      </c>
      <c r="S4481" s="3">
        <v>4.4334975369459997</v>
      </c>
      <c r="T4481" s="3">
        <v>12.610837438423999</v>
      </c>
      <c r="U4481" s="3">
        <v>3.1527093596059999</v>
      </c>
      <c r="V4481" s="3">
        <v>4.532019704433</v>
      </c>
      <c r="W4481" s="3">
        <v>1.379310344828</v>
      </c>
      <c r="X4481" s="3">
        <v>38.916256157634997</v>
      </c>
      <c r="Y4481" s="8">
        <v>3.6453201970440001</v>
      </c>
    </row>
    <row r="4482" spans="3:25" x14ac:dyDescent="0.2">
      <c r="C4482" s="90"/>
      <c r="D4482" s="87"/>
      <c r="E4482" s="1" t="s">
        <v>22</v>
      </c>
      <c r="F4482" s="2"/>
      <c r="G4482" s="59">
        <v>183</v>
      </c>
      <c r="H4482" s="71" t="str">
        <f t="shared" si="98"/>
        <v xml:space="preserve"> </v>
      </c>
      <c r="I4482" s="11">
        <v>24.590163934425998</v>
      </c>
      <c r="J4482" s="3">
        <v>10.928961748634</v>
      </c>
      <c r="K4482" s="3">
        <v>4.918032786885</v>
      </c>
      <c r="L4482" s="3">
        <v>6.5573770491800003</v>
      </c>
      <c r="M4482" s="3">
        <v>4.371584699454</v>
      </c>
      <c r="N4482" s="3">
        <v>9.83606557377</v>
      </c>
      <c r="O4482" s="3">
        <v>11.475409836066</v>
      </c>
      <c r="P4482" s="3">
        <v>7.1038251366120004</v>
      </c>
      <c r="Q4482" s="3">
        <v>8.7431693989069998</v>
      </c>
      <c r="R4482" s="3">
        <v>9.83606557377</v>
      </c>
      <c r="S4482" s="3">
        <v>6.0109289617490003</v>
      </c>
      <c r="T4482" s="3">
        <v>13.661202185792</v>
      </c>
      <c r="U4482" s="3">
        <v>3.2786885245900002</v>
      </c>
      <c r="V4482" s="3">
        <v>3.8251366120219998</v>
      </c>
      <c r="W4482" s="3">
        <v>3.2786885245900002</v>
      </c>
      <c r="X4482" s="3">
        <v>28.961748633879999</v>
      </c>
      <c r="Y4482" s="8">
        <v>13.661202185792</v>
      </c>
    </row>
    <row r="4483" spans="3:25" x14ac:dyDescent="0.2">
      <c r="C4483" s="91" t="s">
        <v>73</v>
      </c>
      <c r="D4483" s="86" t="s">
        <v>17</v>
      </c>
      <c r="E4483" s="6" t="s">
        <v>74</v>
      </c>
      <c r="F4483" s="5"/>
      <c r="G4483" s="58">
        <v>247</v>
      </c>
      <c r="H4483" s="70" t="str">
        <f t="shared" si="98"/>
        <v xml:space="preserve"> </v>
      </c>
      <c r="I4483" s="12">
        <v>21.052631578947</v>
      </c>
      <c r="J4483" s="4">
        <v>7.2874493927130004</v>
      </c>
      <c r="K4483" s="4">
        <v>6.882591093117</v>
      </c>
      <c r="L4483" s="4">
        <v>8.0971659919029992</v>
      </c>
      <c r="M4483" s="4">
        <v>2.834008097166</v>
      </c>
      <c r="N4483" s="4">
        <v>5.668016194332</v>
      </c>
      <c r="O4483" s="4">
        <v>12.145748987854001</v>
      </c>
      <c r="P4483" s="4">
        <v>6.0728744939270003</v>
      </c>
      <c r="Q4483" s="4">
        <v>14.17004048583</v>
      </c>
      <c r="R4483" s="4">
        <v>6.882591093117</v>
      </c>
      <c r="S4483" s="4">
        <v>5.668016194332</v>
      </c>
      <c r="T4483" s="4">
        <v>8.9068825910929998</v>
      </c>
      <c r="U4483" s="4">
        <v>1.619433198381</v>
      </c>
      <c r="V4483" s="4">
        <v>4.8582995951420003</v>
      </c>
      <c r="W4483" s="4">
        <v>1.214574898785</v>
      </c>
      <c r="X4483" s="4">
        <v>36.842105263157997</v>
      </c>
      <c r="Y4483" s="13">
        <v>7.6923076923079998</v>
      </c>
    </row>
    <row r="4484" spans="3:25" x14ac:dyDescent="0.2">
      <c r="C4484" s="90"/>
      <c r="D4484" s="87"/>
      <c r="E4484" s="1" t="s">
        <v>75</v>
      </c>
      <c r="F4484" s="2"/>
      <c r="G4484" s="59">
        <v>531</v>
      </c>
      <c r="H4484" s="71" t="str">
        <f t="shared" si="98"/>
        <v xml:space="preserve"> </v>
      </c>
      <c r="I4484" s="11">
        <v>21.468926553671999</v>
      </c>
      <c r="J4484" s="3">
        <v>3.9548022598869998</v>
      </c>
      <c r="K4484" s="3">
        <v>4.8964218455740003</v>
      </c>
      <c r="L4484" s="3">
        <v>9.7928436911490007</v>
      </c>
      <c r="M4484" s="3">
        <v>2.25988700565</v>
      </c>
      <c r="N4484" s="3">
        <v>6.2146892655370003</v>
      </c>
      <c r="O4484" s="3">
        <v>6.7796610169490004</v>
      </c>
      <c r="P4484" s="3">
        <v>4.5197740112989999</v>
      </c>
      <c r="Q4484" s="3">
        <v>8.4745762711860007</v>
      </c>
      <c r="R4484" s="3">
        <v>3.0131826741999999</v>
      </c>
      <c r="S4484" s="3">
        <v>3.3898305084749998</v>
      </c>
      <c r="T4484" s="3">
        <v>9.6045197740110009</v>
      </c>
      <c r="U4484" s="3">
        <v>0.94161958568699999</v>
      </c>
      <c r="V4484" s="3">
        <v>3.201506591337</v>
      </c>
      <c r="W4484" s="3">
        <v>1.3182674199619999</v>
      </c>
      <c r="X4484" s="3">
        <v>46.704331450094003</v>
      </c>
      <c r="Y4484" s="8">
        <v>3.201506591337</v>
      </c>
    </row>
    <row r="4485" spans="3:25" x14ac:dyDescent="0.2">
      <c r="C4485" s="90"/>
      <c r="D4485" s="87"/>
      <c r="E4485" s="1" t="s">
        <v>76</v>
      </c>
      <c r="F4485" s="2"/>
      <c r="G4485" s="59">
        <v>58</v>
      </c>
      <c r="H4485" s="71" t="str">
        <f t="shared" si="98"/>
        <v xml:space="preserve"> </v>
      </c>
      <c r="I4485" s="11">
        <v>27.586206896552</v>
      </c>
      <c r="J4485" s="3">
        <v>3.4482758620689999</v>
      </c>
      <c r="K4485" s="3">
        <v>6.8965517241379999</v>
      </c>
      <c r="L4485" s="3">
        <v>13.793103448276</v>
      </c>
      <c r="M4485" s="3">
        <v>1.7241379310339999</v>
      </c>
      <c r="N4485" s="3">
        <v>5.1724137931029999</v>
      </c>
      <c r="O4485" s="3">
        <v>3.4482758620689999</v>
      </c>
      <c r="P4485" s="3">
        <v>6.8965517241379999</v>
      </c>
      <c r="Q4485" s="3">
        <v>15.517241379310001</v>
      </c>
      <c r="R4485" s="3">
        <v>3.4482758620689999</v>
      </c>
      <c r="S4485" s="3">
        <v>3.4482758620689999</v>
      </c>
      <c r="T4485" s="3">
        <v>10.344827586207</v>
      </c>
      <c r="U4485" s="3">
        <v>1.7241379310339999</v>
      </c>
      <c r="V4485" s="3">
        <v>1.7241379310339999</v>
      </c>
      <c r="W4485" s="3">
        <v>1.7241379310339999</v>
      </c>
      <c r="X4485" s="3">
        <v>46.551724137930997</v>
      </c>
      <c r="Y4485" s="8">
        <v>5.1724137931029999</v>
      </c>
    </row>
    <row r="4486" spans="3:25" x14ac:dyDescent="0.2">
      <c r="C4486" s="90"/>
      <c r="D4486" s="87"/>
      <c r="E4486" s="1" t="s">
        <v>77</v>
      </c>
      <c r="F4486" s="2"/>
      <c r="G4486" s="59">
        <v>400</v>
      </c>
      <c r="H4486" s="71" t="str">
        <f t="shared" si="98"/>
        <v xml:space="preserve"> </v>
      </c>
      <c r="I4486" s="11">
        <v>18.75</v>
      </c>
      <c r="J4486" s="3">
        <v>5.5</v>
      </c>
      <c r="K4486" s="3">
        <v>5.25</v>
      </c>
      <c r="L4486" s="3">
        <v>6.5</v>
      </c>
      <c r="M4486" s="3">
        <v>1.5</v>
      </c>
      <c r="N4486" s="3">
        <v>7</v>
      </c>
      <c r="O4486" s="3">
        <v>5.75</v>
      </c>
      <c r="P4486" s="3">
        <v>4.75</v>
      </c>
      <c r="Q4486" s="3">
        <v>12</v>
      </c>
      <c r="R4486" s="3">
        <v>4.75</v>
      </c>
      <c r="S4486" s="3">
        <v>3.75</v>
      </c>
      <c r="T4486" s="3">
        <v>14.75</v>
      </c>
      <c r="U4486" s="3">
        <v>1.75</v>
      </c>
      <c r="V4486" s="3">
        <v>6.25</v>
      </c>
      <c r="W4486" s="3">
        <v>0.5</v>
      </c>
      <c r="X4486" s="3">
        <v>43.5</v>
      </c>
      <c r="Y4486" s="8">
        <v>4.25</v>
      </c>
    </row>
    <row r="4487" spans="3:25" ht="24" x14ac:dyDescent="0.2">
      <c r="C4487" s="90"/>
      <c r="D4487" s="87"/>
      <c r="E4487" s="1" t="s">
        <v>78</v>
      </c>
      <c r="F4487" s="2"/>
      <c r="G4487" s="59">
        <v>422</v>
      </c>
      <c r="H4487" s="71" t="str">
        <f t="shared" si="98"/>
        <v xml:space="preserve"> </v>
      </c>
      <c r="I4487" s="11">
        <v>21.327014218009001</v>
      </c>
      <c r="J4487" s="3">
        <v>3.554502369668</v>
      </c>
      <c r="K4487" s="3">
        <v>5.2132701421799998</v>
      </c>
      <c r="L4487" s="3">
        <v>6.8720379146920001</v>
      </c>
      <c r="M4487" s="3">
        <v>1.184834123223</v>
      </c>
      <c r="N4487" s="3">
        <v>4.0284360189569997</v>
      </c>
      <c r="O4487" s="3">
        <v>6.398104265403</v>
      </c>
      <c r="P4487" s="3">
        <v>4.7393364928909998</v>
      </c>
      <c r="Q4487" s="3">
        <v>7.5829383886260002</v>
      </c>
      <c r="R4487" s="3">
        <v>3.3175355450240001</v>
      </c>
      <c r="S4487" s="3">
        <v>3.554502369668</v>
      </c>
      <c r="T4487" s="3">
        <v>9.9526066350709996</v>
      </c>
      <c r="U4487" s="3">
        <v>1.658767772512</v>
      </c>
      <c r="V4487" s="3">
        <v>2.843601895735</v>
      </c>
      <c r="W4487" s="3">
        <v>0.473933649289</v>
      </c>
      <c r="X4487" s="3">
        <v>47.630331753554998</v>
      </c>
      <c r="Y4487" s="8">
        <v>5.4502369668249999</v>
      </c>
    </row>
    <row r="4488" spans="3:25" ht="24" x14ac:dyDescent="0.2">
      <c r="C4488" s="90"/>
      <c r="D4488" s="87"/>
      <c r="E4488" s="1" t="s">
        <v>79</v>
      </c>
      <c r="F4488" s="2"/>
      <c r="G4488" s="59">
        <v>102</v>
      </c>
      <c r="H4488" s="71" t="str">
        <f t="shared" si="98"/>
        <v xml:space="preserve"> </v>
      </c>
      <c r="I4488" s="11">
        <v>15.686274509804001</v>
      </c>
      <c r="J4488" s="3">
        <v>6.8627450980390003</v>
      </c>
      <c r="K4488" s="3">
        <v>4.9019607843140003</v>
      </c>
      <c r="L4488" s="3">
        <v>7.8431372549020004</v>
      </c>
      <c r="M4488" s="3">
        <v>0.98039215686299996</v>
      </c>
      <c r="N4488" s="3">
        <v>7.8431372549020004</v>
      </c>
      <c r="O4488" s="3">
        <v>4.9019607843140003</v>
      </c>
      <c r="P4488" s="3">
        <v>5.8823529411760003</v>
      </c>
      <c r="Q4488" s="3">
        <v>5.8823529411760003</v>
      </c>
      <c r="R4488" s="3">
        <v>3.9215686274510002</v>
      </c>
      <c r="S4488" s="3">
        <v>2.9411764705880001</v>
      </c>
      <c r="T4488" s="3">
        <v>12.745098039216</v>
      </c>
      <c r="U4488" s="3">
        <v>0.98039215686299996</v>
      </c>
      <c r="V4488" s="3">
        <v>3.9215686274510002</v>
      </c>
      <c r="W4488" s="3">
        <v>1.9607843137250001</v>
      </c>
      <c r="X4488" s="3">
        <v>49.019607843137003</v>
      </c>
      <c r="Y4488" s="8">
        <v>4.9019607843140003</v>
      </c>
    </row>
    <row r="4489" spans="3:25" ht="24" x14ac:dyDescent="0.2">
      <c r="C4489" s="90"/>
      <c r="D4489" s="87"/>
      <c r="E4489" s="1" t="s">
        <v>80</v>
      </c>
      <c r="F4489" s="2"/>
      <c r="G4489" s="59">
        <v>44</v>
      </c>
      <c r="H4489" s="71" t="str">
        <f t="shared" si="98"/>
        <v>*</v>
      </c>
      <c r="I4489" s="11">
        <v>13.636363636364001</v>
      </c>
      <c r="J4489" s="3">
        <v>2.2727272727269998</v>
      </c>
      <c r="K4489" s="3">
        <v>6.8181818181820004</v>
      </c>
      <c r="L4489" s="3">
        <v>9.0909090909089993</v>
      </c>
      <c r="M4489" s="3">
        <v>4.5454545454549997</v>
      </c>
      <c r="N4489" s="3">
        <v>2.2727272727269998</v>
      </c>
      <c r="O4489" s="3">
        <v>9.0909090909089993</v>
      </c>
      <c r="P4489" s="3">
        <v>4.5454545454549997</v>
      </c>
      <c r="Q4489" s="3">
        <v>6.8181818181820004</v>
      </c>
      <c r="R4489" s="3">
        <v>2.2727272727269998</v>
      </c>
      <c r="S4489" s="3">
        <v>2.2727272727269998</v>
      </c>
      <c r="T4489" s="3">
        <v>6.8181818181820004</v>
      </c>
      <c r="U4489" s="3">
        <v>2.2727272727269998</v>
      </c>
      <c r="V4489" s="3">
        <v>2.2727272727269998</v>
      </c>
      <c r="W4489" s="3">
        <v>4.5454545454549997</v>
      </c>
      <c r="X4489" s="3">
        <v>70.454545454544999</v>
      </c>
      <c r="Y4489" s="14">
        <v>0</v>
      </c>
    </row>
    <row r="4490" spans="3:25" ht="24" x14ac:dyDescent="0.2">
      <c r="C4490" s="90"/>
      <c r="D4490" s="87"/>
      <c r="E4490" s="1" t="s">
        <v>81</v>
      </c>
      <c r="F4490" s="2"/>
      <c r="G4490" s="59">
        <v>99</v>
      </c>
      <c r="H4490" s="71" t="str">
        <f t="shared" ref="H4490:H4553" si="99">IF(G4490&lt;49,"*"," ")</f>
        <v xml:space="preserve"> </v>
      </c>
      <c r="I4490" s="11">
        <v>31.313131313130999</v>
      </c>
      <c r="J4490" s="3">
        <v>7.0707070707069999</v>
      </c>
      <c r="K4490" s="3">
        <v>8.0808080808079996</v>
      </c>
      <c r="L4490" s="3">
        <v>10.101010101010001</v>
      </c>
      <c r="M4490" s="3">
        <v>3.0303030303030001</v>
      </c>
      <c r="N4490" s="3">
        <v>7.0707070707069999</v>
      </c>
      <c r="O4490" s="3">
        <v>8.0808080808079996</v>
      </c>
      <c r="P4490" s="3">
        <v>7.0707070707069999</v>
      </c>
      <c r="Q4490" s="3">
        <v>7.0707070707069999</v>
      </c>
      <c r="R4490" s="3">
        <v>5.0505050505050004</v>
      </c>
      <c r="S4490" s="3">
        <v>4.0404040404039998</v>
      </c>
      <c r="T4490" s="3">
        <v>10.101010101010001</v>
      </c>
      <c r="U4490" s="3">
        <v>3.0303030303030001</v>
      </c>
      <c r="V4490" s="3">
        <v>5.0505050505050004</v>
      </c>
      <c r="W4490" s="3">
        <v>3.0303030303030001</v>
      </c>
      <c r="X4490" s="3">
        <v>44.444444444444002</v>
      </c>
      <c r="Y4490" s="8">
        <v>3.0303030303030001</v>
      </c>
    </row>
    <row r="4491" spans="3:25" ht="24" x14ac:dyDescent="0.2">
      <c r="C4491" s="90"/>
      <c r="D4491" s="87"/>
      <c r="E4491" s="1" t="s">
        <v>82</v>
      </c>
      <c r="F4491" s="2"/>
      <c r="G4491" s="59">
        <v>128</v>
      </c>
      <c r="H4491" s="71" t="str">
        <f t="shared" si="99"/>
        <v xml:space="preserve"> </v>
      </c>
      <c r="I4491" s="11">
        <v>22.65625</v>
      </c>
      <c r="J4491" s="3">
        <v>2.34375</v>
      </c>
      <c r="K4491" s="3">
        <v>5.46875</v>
      </c>
      <c r="L4491" s="3">
        <v>9.375</v>
      </c>
      <c r="M4491" s="3">
        <v>1.5625</v>
      </c>
      <c r="N4491" s="3">
        <v>4.6875</v>
      </c>
      <c r="O4491" s="3">
        <v>3.90625</v>
      </c>
      <c r="P4491" s="3">
        <v>3.90625</v>
      </c>
      <c r="Q4491" s="3">
        <v>11.71875</v>
      </c>
      <c r="R4491" s="3">
        <v>1.5625</v>
      </c>
      <c r="S4491" s="3">
        <v>3.90625</v>
      </c>
      <c r="T4491" s="3">
        <v>10.9375</v>
      </c>
      <c r="U4491" s="3">
        <v>1.5625</v>
      </c>
      <c r="V4491" s="3">
        <v>2.34375</v>
      </c>
      <c r="W4491" s="3">
        <v>1.5625</v>
      </c>
      <c r="X4491" s="3">
        <v>46.09375</v>
      </c>
      <c r="Y4491" s="8">
        <v>4.6875</v>
      </c>
    </row>
    <row r="4492" spans="3:25" x14ac:dyDescent="0.2">
      <c r="C4492" s="90"/>
      <c r="D4492" s="87"/>
      <c r="E4492" s="1" t="s">
        <v>83</v>
      </c>
      <c r="F4492" s="2"/>
      <c r="G4492" s="59">
        <v>47</v>
      </c>
      <c r="H4492" s="71" t="str">
        <f t="shared" si="99"/>
        <v>*</v>
      </c>
      <c r="I4492" s="11">
        <v>14.893617021277</v>
      </c>
      <c r="J4492" s="3">
        <v>6.3829787234040003</v>
      </c>
      <c r="K4492" s="3">
        <v>6.3829787234040003</v>
      </c>
      <c r="L4492" s="3">
        <v>10.638297872340001</v>
      </c>
      <c r="M4492" s="3">
        <v>4.2553191489359996</v>
      </c>
      <c r="N4492" s="3">
        <v>10.638297872340001</v>
      </c>
      <c r="O4492" s="3">
        <v>4.2553191489359996</v>
      </c>
      <c r="P4492" s="3">
        <v>4.2553191489359996</v>
      </c>
      <c r="Q4492" s="3">
        <v>6.3829787234040003</v>
      </c>
      <c r="R4492" s="3">
        <v>4.2553191489359996</v>
      </c>
      <c r="S4492" s="3">
        <v>6.3829787234040003</v>
      </c>
      <c r="T4492" s="3">
        <v>4.2553191489359996</v>
      </c>
      <c r="U4492" s="3">
        <v>2.1276595744679998</v>
      </c>
      <c r="V4492" s="3">
        <v>4.2553191489359996</v>
      </c>
      <c r="W4492" s="3">
        <v>2.1276595744679998</v>
      </c>
      <c r="X4492" s="3">
        <v>55.319148936170002</v>
      </c>
      <c r="Y4492" s="8">
        <v>6.3829787234040003</v>
      </c>
    </row>
    <row r="4493" spans="3:25" ht="24" x14ac:dyDescent="0.2">
      <c r="C4493" s="90"/>
      <c r="D4493" s="87"/>
      <c r="E4493" s="1" t="s">
        <v>84</v>
      </c>
      <c r="F4493" s="2"/>
      <c r="G4493" s="59">
        <v>151</v>
      </c>
      <c r="H4493" s="71" t="str">
        <f t="shared" si="99"/>
        <v xml:space="preserve"> </v>
      </c>
      <c r="I4493" s="11">
        <v>24.503311258278</v>
      </c>
      <c r="J4493" s="3">
        <v>1.324503311258</v>
      </c>
      <c r="K4493" s="3">
        <v>7.2847682119210004</v>
      </c>
      <c r="L4493" s="3">
        <v>9.9337748344369992</v>
      </c>
      <c r="M4493" s="3">
        <v>1.324503311258</v>
      </c>
      <c r="N4493" s="3">
        <v>8.6092715231790002</v>
      </c>
      <c r="O4493" s="3">
        <v>7.9470198675499999</v>
      </c>
      <c r="P4493" s="3">
        <v>6.622516556291</v>
      </c>
      <c r="Q4493" s="3">
        <v>5.2980132450330002</v>
      </c>
      <c r="R4493" s="3">
        <v>3.311258278146</v>
      </c>
      <c r="S4493" s="3">
        <v>4.6357615894039998</v>
      </c>
      <c r="T4493" s="3">
        <v>8.6092715231790002</v>
      </c>
      <c r="U4493" s="3">
        <v>2.6490066225170001</v>
      </c>
      <c r="V4493" s="3">
        <v>3.9735099337749999</v>
      </c>
      <c r="W4493" s="3">
        <v>1.324503311258</v>
      </c>
      <c r="X4493" s="3">
        <v>45.695364238411003</v>
      </c>
      <c r="Y4493" s="8">
        <v>3.311258278146</v>
      </c>
    </row>
    <row r="4494" spans="3:25" ht="24" x14ac:dyDescent="0.2">
      <c r="C4494" s="90"/>
      <c r="D4494" s="87"/>
      <c r="E4494" s="1" t="s">
        <v>85</v>
      </c>
      <c r="F4494" s="2"/>
      <c r="G4494" s="59">
        <v>60</v>
      </c>
      <c r="H4494" s="71" t="str">
        <f t="shared" si="99"/>
        <v xml:space="preserve"> </v>
      </c>
      <c r="I4494" s="11">
        <v>28.333333333333002</v>
      </c>
      <c r="J4494" s="3">
        <v>10</v>
      </c>
      <c r="K4494" s="3">
        <v>11.666666666667</v>
      </c>
      <c r="L4494" s="3">
        <v>8.333333333333</v>
      </c>
      <c r="M4494" s="3">
        <v>6.666666666667</v>
      </c>
      <c r="N4494" s="3">
        <v>6.666666666667</v>
      </c>
      <c r="O4494" s="3">
        <v>11.666666666667</v>
      </c>
      <c r="P4494" s="3">
        <v>8.333333333333</v>
      </c>
      <c r="Q4494" s="3">
        <v>8.333333333333</v>
      </c>
      <c r="R4494" s="3">
        <v>1.666666666667</v>
      </c>
      <c r="S4494" s="3">
        <v>8.333333333333</v>
      </c>
      <c r="T4494" s="3">
        <v>10</v>
      </c>
      <c r="U4494" s="3">
        <v>8.333333333333</v>
      </c>
      <c r="V4494" s="3">
        <v>5</v>
      </c>
      <c r="W4494" s="3">
        <v>6.666666666667</v>
      </c>
      <c r="X4494" s="3">
        <v>40</v>
      </c>
      <c r="Y4494" s="8">
        <v>6.666666666667</v>
      </c>
    </row>
    <row r="4495" spans="3:25" x14ac:dyDescent="0.2">
      <c r="C4495" s="90"/>
      <c r="D4495" s="87"/>
      <c r="E4495" s="1" t="s">
        <v>32</v>
      </c>
      <c r="F4495" s="2"/>
      <c r="G4495" s="59">
        <v>49</v>
      </c>
      <c r="H4495" s="71" t="s">
        <v>673</v>
      </c>
      <c r="I4495" s="11">
        <v>26.530612244897998</v>
      </c>
      <c r="J4495" s="3">
        <v>14.285714285714</v>
      </c>
      <c r="K4495" s="3">
        <v>10.204081632653001</v>
      </c>
      <c r="L4495" s="3">
        <v>12.244897959184</v>
      </c>
      <c r="M4495" s="3">
        <v>4.0816326530609999</v>
      </c>
      <c r="N4495" s="3">
        <v>10.204081632653001</v>
      </c>
      <c r="O4495" s="3">
        <v>14.285714285714</v>
      </c>
      <c r="P4495" s="3">
        <v>6.1224489795919999</v>
      </c>
      <c r="Q4495" s="3">
        <v>8.1632653061219997</v>
      </c>
      <c r="R4495" s="3">
        <v>10.204081632653001</v>
      </c>
      <c r="S4495" s="3">
        <v>6.1224489795919999</v>
      </c>
      <c r="T4495" s="3">
        <v>14.285714285714</v>
      </c>
      <c r="U4495" s="3">
        <v>4.0816326530609999</v>
      </c>
      <c r="V4495" s="3">
        <v>8.1632653061219997</v>
      </c>
      <c r="W4495" s="3">
        <v>10.204081632653001</v>
      </c>
      <c r="X4495" s="3">
        <v>26.530612244897998</v>
      </c>
      <c r="Y4495" s="8">
        <v>4.0816326530609999</v>
      </c>
    </row>
    <row r="4496" spans="3:25" ht="24" x14ac:dyDescent="0.2">
      <c r="C4496" s="90"/>
      <c r="D4496" s="87"/>
      <c r="E4496" s="1" t="s">
        <v>86</v>
      </c>
      <c r="F4496" s="2"/>
      <c r="G4496" s="59">
        <v>1336</v>
      </c>
      <c r="H4496" s="71" t="str">
        <f t="shared" si="99"/>
        <v xml:space="preserve"> </v>
      </c>
      <c r="I4496" s="11">
        <v>22.155688622753999</v>
      </c>
      <c r="J4496" s="3">
        <v>5.6137724550900003</v>
      </c>
      <c r="K4496" s="3">
        <v>5.0149700598800004</v>
      </c>
      <c r="L4496" s="3">
        <v>8.1586826347310009</v>
      </c>
      <c r="M4496" s="3">
        <v>1.8712574850299999</v>
      </c>
      <c r="N4496" s="3">
        <v>6.062874251497</v>
      </c>
      <c r="O4496" s="3">
        <v>6.5868263473050002</v>
      </c>
      <c r="P4496" s="3">
        <v>5.0898203592810001</v>
      </c>
      <c r="Q4496" s="3">
        <v>8.0089820359279997</v>
      </c>
      <c r="R4496" s="3">
        <v>3.7425149700599998</v>
      </c>
      <c r="S4496" s="3">
        <v>3.592814371257</v>
      </c>
      <c r="T4496" s="3">
        <v>9.9550898203589995</v>
      </c>
      <c r="U4496" s="3">
        <v>1.5718562874249999</v>
      </c>
      <c r="V4496" s="3">
        <v>3.7425149700599998</v>
      </c>
      <c r="W4496" s="3">
        <v>1.27245508982</v>
      </c>
      <c r="X4496" s="3">
        <v>44.535928143713001</v>
      </c>
      <c r="Y4496" s="8">
        <v>4.7155688622750001</v>
      </c>
    </row>
    <row r="4497" spans="3:25" ht="24" x14ac:dyDescent="0.2">
      <c r="C4497" s="90"/>
      <c r="D4497" s="87"/>
      <c r="E4497" s="1" t="s">
        <v>87</v>
      </c>
      <c r="F4497" s="2"/>
      <c r="G4497" s="59">
        <v>311</v>
      </c>
      <c r="H4497" s="71" t="str">
        <f t="shared" si="99"/>
        <v xml:space="preserve"> </v>
      </c>
      <c r="I4497" s="11">
        <v>31.189710610932</v>
      </c>
      <c r="J4497" s="3">
        <v>5.7877813504819997</v>
      </c>
      <c r="K4497" s="3">
        <v>4.8231511254020001</v>
      </c>
      <c r="L4497" s="3">
        <v>8.3601286173629994</v>
      </c>
      <c r="M4497" s="3">
        <v>3.858520900322</v>
      </c>
      <c r="N4497" s="3">
        <v>7.3954983922829998</v>
      </c>
      <c r="O4497" s="3">
        <v>7.3954983922829998</v>
      </c>
      <c r="P4497" s="3">
        <v>7.3954983922829998</v>
      </c>
      <c r="Q4497" s="3">
        <v>7.3954983922829998</v>
      </c>
      <c r="R4497" s="3">
        <v>3.5369774919610002</v>
      </c>
      <c r="S4497" s="3">
        <v>6.1093247588419999</v>
      </c>
      <c r="T4497" s="3">
        <v>10.289389067524001</v>
      </c>
      <c r="U4497" s="3">
        <v>1.929260450161</v>
      </c>
      <c r="V4497" s="3">
        <v>2.8938906752409999</v>
      </c>
      <c r="W4497" s="3">
        <v>0.96463022507999996</v>
      </c>
      <c r="X4497" s="3">
        <v>42.443729903536997</v>
      </c>
      <c r="Y4497" s="8">
        <v>4.1800643086819997</v>
      </c>
    </row>
    <row r="4498" spans="3:25" ht="24" x14ac:dyDescent="0.2">
      <c r="C4498" s="90"/>
      <c r="D4498" s="87"/>
      <c r="E4498" s="1" t="s">
        <v>88</v>
      </c>
      <c r="F4498" s="2"/>
      <c r="G4498" s="59">
        <v>620</v>
      </c>
      <c r="H4498" s="71" t="str">
        <f t="shared" si="99"/>
        <v xml:space="preserve"> </v>
      </c>
      <c r="I4498" s="11">
        <v>24.838709677419001</v>
      </c>
      <c r="J4498" s="3">
        <v>10.483870967742</v>
      </c>
      <c r="K4498" s="3">
        <v>5.8064516129030004</v>
      </c>
      <c r="L4498" s="3">
        <v>5.8064516129030004</v>
      </c>
      <c r="M4498" s="3">
        <v>3.8709677419349999</v>
      </c>
      <c r="N4498" s="3">
        <v>10.483870967742</v>
      </c>
      <c r="O4498" s="3">
        <v>10.322580645161</v>
      </c>
      <c r="P4498" s="3">
        <v>4.3548387096769998</v>
      </c>
      <c r="Q4498" s="3">
        <v>9.8387096774190006</v>
      </c>
      <c r="R4498" s="3">
        <v>9.6774193548389995</v>
      </c>
      <c r="S4498" s="3">
        <v>3.5483870967739999</v>
      </c>
      <c r="T4498" s="3">
        <v>12.903225806451999</v>
      </c>
      <c r="U4498" s="3">
        <v>3.8709677419349999</v>
      </c>
      <c r="V4498" s="3">
        <v>4.8387096774189997</v>
      </c>
      <c r="W4498" s="3">
        <v>0.80645161290300005</v>
      </c>
      <c r="X4498" s="3">
        <v>39.516129032258</v>
      </c>
      <c r="Y4498" s="8">
        <v>2.9032258064519998</v>
      </c>
    </row>
    <row r="4499" spans="3:25" x14ac:dyDescent="0.2">
      <c r="C4499" s="90"/>
      <c r="D4499" s="87"/>
      <c r="E4499" s="1" t="s">
        <v>22</v>
      </c>
      <c r="F4499" s="2"/>
      <c r="G4499" s="59">
        <v>168</v>
      </c>
      <c r="H4499" s="71" t="str">
        <f t="shared" si="99"/>
        <v xml:space="preserve"> </v>
      </c>
      <c r="I4499" s="11">
        <v>20.238095238094999</v>
      </c>
      <c r="J4499" s="3">
        <v>14.285714285714</v>
      </c>
      <c r="K4499" s="3">
        <v>3.5714285714290002</v>
      </c>
      <c r="L4499" s="3">
        <v>5.9523809523809996</v>
      </c>
      <c r="M4499" s="3">
        <v>6.5476190476190004</v>
      </c>
      <c r="N4499" s="3">
        <v>7.1428571428570002</v>
      </c>
      <c r="O4499" s="3">
        <v>9.5238095238099998</v>
      </c>
      <c r="P4499" s="3">
        <v>7.1428571428570002</v>
      </c>
      <c r="Q4499" s="3">
        <v>8.333333333333</v>
      </c>
      <c r="R4499" s="3">
        <v>8.9285714285710007</v>
      </c>
      <c r="S4499" s="3">
        <v>6.5476190476190004</v>
      </c>
      <c r="T4499" s="3">
        <v>16.071428571428999</v>
      </c>
      <c r="U4499" s="3">
        <v>4.166666666667</v>
      </c>
      <c r="V4499" s="3">
        <v>5.3571428571429998</v>
      </c>
      <c r="W4499" s="3">
        <v>1.190476190476</v>
      </c>
      <c r="X4499" s="3">
        <v>32.738095238094999</v>
      </c>
      <c r="Y4499" s="8">
        <v>13.690476190476</v>
      </c>
    </row>
    <row r="4500" spans="3:25" ht="24" x14ac:dyDescent="0.2">
      <c r="C4500" s="91" t="s">
        <v>89</v>
      </c>
      <c r="D4500" s="86" t="s">
        <v>17</v>
      </c>
      <c r="E4500" s="6" t="s">
        <v>90</v>
      </c>
      <c r="F4500" s="5"/>
      <c r="G4500" s="58">
        <v>166</v>
      </c>
      <c r="H4500" s="70" t="str">
        <f t="shared" si="99"/>
        <v xml:space="preserve"> </v>
      </c>
      <c r="I4500" s="12">
        <v>19.277108433734998</v>
      </c>
      <c r="J4500" s="4">
        <v>5.4216867469879997</v>
      </c>
      <c r="K4500" s="4">
        <v>5.4216867469879997</v>
      </c>
      <c r="L4500" s="4">
        <v>7.2289156626509996</v>
      </c>
      <c r="M4500" s="4">
        <v>1.8072289156629999</v>
      </c>
      <c r="N4500" s="4">
        <v>6.0240963855420002</v>
      </c>
      <c r="O4500" s="4">
        <v>7.8313253012050001</v>
      </c>
      <c r="P4500" s="4">
        <v>6.0240963855420002</v>
      </c>
      <c r="Q4500" s="4">
        <v>9.638554216867</v>
      </c>
      <c r="R4500" s="4">
        <v>4.2168674698800004</v>
      </c>
      <c r="S4500" s="4">
        <v>2.409638554217</v>
      </c>
      <c r="T4500" s="4">
        <v>17.469879518071998</v>
      </c>
      <c r="U4500" s="4">
        <v>1.204819277108</v>
      </c>
      <c r="V4500" s="4">
        <v>7.2289156626509996</v>
      </c>
      <c r="W4500" s="4">
        <v>0.60240963855399998</v>
      </c>
      <c r="X4500" s="4">
        <v>46.385542168675002</v>
      </c>
      <c r="Y4500" s="13">
        <v>2.409638554217</v>
      </c>
    </row>
    <row r="4501" spans="3:25" ht="48" x14ac:dyDescent="0.2">
      <c r="C4501" s="90"/>
      <c r="D4501" s="87"/>
      <c r="E4501" s="1" t="s">
        <v>91</v>
      </c>
      <c r="F4501" s="2"/>
      <c r="G4501" s="59">
        <v>97</v>
      </c>
      <c r="H4501" s="71" t="str">
        <f t="shared" si="99"/>
        <v xml:space="preserve"> </v>
      </c>
      <c r="I4501" s="11">
        <v>17.525773195875999</v>
      </c>
      <c r="J4501" s="3">
        <v>7.2164948453609998</v>
      </c>
      <c r="K4501" s="3">
        <v>8.2474226804120008</v>
      </c>
      <c r="L4501" s="3">
        <v>11.340206185567</v>
      </c>
      <c r="M4501" s="3">
        <v>4.1237113402060004</v>
      </c>
      <c r="N4501" s="3">
        <v>6.1855670103089997</v>
      </c>
      <c r="O4501" s="3">
        <v>6.1855670103089997</v>
      </c>
      <c r="P4501" s="3">
        <v>5.1546391752579996</v>
      </c>
      <c r="Q4501" s="3">
        <v>9.278350515464</v>
      </c>
      <c r="R4501" s="3">
        <v>3.0927835051549999</v>
      </c>
      <c r="S4501" s="3">
        <v>5.1546391752579996</v>
      </c>
      <c r="T4501" s="3">
        <v>11.340206185567</v>
      </c>
      <c r="U4501" s="3">
        <v>2.0618556701030002</v>
      </c>
      <c r="V4501" s="3">
        <v>3.0927835051549999</v>
      </c>
      <c r="W4501" s="3">
        <v>3.0927835051549999</v>
      </c>
      <c r="X4501" s="3">
        <v>39.175257731959</v>
      </c>
      <c r="Y4501" s="8">
        <v>9.278350515464</v>
      </c>
    </row>
    <row r="4502" spans="3:25" ht="36" x14ac:dyDescent="0.2">
      <c r="C4502" s="90"/>
      <c r="D4502" s="87"/>
      <c r="E4502" s="1" t="s">
        <v>92</v>
      </c>
      <c r="F4502" s="2"/>
      <c r="G4502" s="59">
        <v>88</v>
      </c>
      <c r="H4502" s="71" t="str">
        <f t="shared" si="99"/>
        <v xml:space="preserve"> </v>
      </c>
      <c r="I4502" s="11">
        <v>18.181818181817999</v>
      </c>
      <c r="J4502" s="3">
        <v>6.8181818181820004</v>
      </c>
      <c r="K4502" s="3">
        <v>5.6818181818179996</v>
      </c>
      <c r="L4502" s="3">
        <v>6.8181818181820004</v>
      </c>
      <c r="M4502" s="3">
        <v>1.136363636364</v>
      </c>
      <c r="N4502" s="3">
        <v>3.4090909090910002</v>
      </c>
      <c r="O4502" s="3">
        <v>4.5454545454549997</v>
      </c>
      <c r="P4502" s="3">
        <v>2.2727272727269998</v>
      </c>
      <c r="Q4502" s="3">
        <v>6.8181818181820004</v>
      </c>
      <c r="R4502" s="3">
        <v>2.2727272727269998</v>
      </c>
      <c r="S4502" s="3">
        <v>2.2727272727269998</v>
      </c>
      <c r="T4502" s="3">
        <v>11.363636363635999</v>
      </c>
      <c r="U4502" s="3">
        <v>2.2727272727269998</v>
      </c>
      <c r="V4502" s="3">
        <v>1.136363636364</v>
      </c>
      <c r="W4502" s="3">
        <v>2.2727272727269998</v>
      </c>
      <c r="X4502" s="3">
        <v>50</v>
      </c>
      <c r="Y4502" s="8">
        <v>4.5454545454549997</v>
      </c>
    </row>
    <row r="4503" spans="3:25" ht="48" x14ac:dyDescent="0.2">
      <c r="C4503" s="90"/>
      <c r="D4503" s="87"/>
      <c r="E4503" s="1" t="s">
        <v>93</v>
      </c>
      <c r="F4503" s="2"/>
      <c r="G4503" s="59">
        <v>157</v>
      </c>
      <c r="H4503" s="71" t="str">
        <f t="shared" si="99"/>
        <v xml:space="preserve"> </v>
      </c>
      <c r="I4503" s="11">
        <v>23.566878980892</v>
      </c>
      <c r="J4503" s="3">
        <v>2.5477707006369998</v>
      </c>
      <c r="K4503" s="3">
        <v>5.0955414012739997</v>
      </c>
      <c r="L4503" s="3">
        <v>12.101910828025</v>
      </c>
      <c r="M4503" s="3">
        <v>2.5477707006369998</v>
      </c>
      <c r="N4503" s="3">
        <v>10.828025477707</v>
      </c>
      <c r="O4503" s="3">
        <v>12.101910828025</v>
      </c>
      <c r="P4503" s="3">
        <v>10.828025477707</v>
      </c>
      <c r="Q4503" s="3">
        <v>12.101910828025</v>
      </c>
      <c r="R4503" s="3">
        <v>6.369426751592</v>
      </c>
      <c r="S4503" s="3">
        <v>6.369426751592</v>
      </c>
      <c r="T4503" s="3">
        <v>13.375796178344</v>
      </c>
      <c r="U4503" s="3">
        <v>3.184713375796</v>
      </c>
      <c r="V4503" s="3">
        <v>3.8216560509550002</v>
      </c>
      <c r="W4503" s="3">
        <v>1.2738853503180001</v>
      </c>
      <c r="X4503" s="3">
        <v>43.949044585986996</v>
      </c>
      <c r="Y4503" s="8">
        <v>1.9108280254779999</v>
      </c>
    </row>
    <row r="4504" spans="3:25" x14ac:dyDescent="0.2">
      <c r="C4504" s="90"/>
      <c r="D4504" s="87"/>
      <c r="E4504" s="1" t="s">
        <v>94</v>
      </c>
      <c r="F4504" s="2"/>
      <c r="G4504" s="59">
        <v>9</v>
      </c>
      <c r="H4504" s="71" t="str">
        <f t="shared" si="99"/>
        <v>*</v>
      </c>
      <c r="I4504" s="11">
        <v>55.555555555555998</v>
      </c>
      <c r="J4504" s="3">
        <v>11.111111111111001</v>
      </c>
      <c r="K4504" s="3">
        <v>22.222222222222001</v>
      </c>
      <c r="L4504" s="3">
        <v>11.111111111111001</v>
      </c>
      <c r="M4504" s="3">
        <v>22.222222222222001</v>
      </c>
      <c r="N4504" s="3">
        <v>33.333333333333002</v>
      </c>
      <c r="O4504" s="3">
        <v>11.111111111111001</v>
      </c>
      <c r="P4504" s="3">
        <v>11.111111111111001</v>
      </c>
      <c r="Q4504" s="3">
        <v>11.111111111111001</v>
      </c>
      <c r="R4504" s="3">
        <v>22.222222222222001</v>
      </c>
      <c r="S4504" s="3">
        <v>22.222222222222001</v>
      </c>
      <c r="T4504" s="3">
        <v>22.222222222222001</v>
      </c>
      <c r="U4504" s="3">
        <v>22.222222222222001</v>
      </c>
      <c r="V4504" s="3">
        <v>11.111111111111001</v>
      </c>
      <c r="W4504" s="3">
        <v>22.222222222222001</v>
      </c>
      <c r="X4504" s="3">
        <v>22.222222222222001</v>
      </c>
      <c r="Y4504" s="14">
        <v>0</v>
      </c>
    </row>
    <row r="4505" spans="3:25" x14ac:dyDescent="0.2">
      <c r="C4505" s="90"/>
      <c r="D4505" s="87"/>
      <c r="E4505" s="1" t="s">
        <v>95</v>
      </c>
      <c r="F4505" s="2"/>
      <c r="G4505" s="59">
        <v>5</v>
      </c>
      <c r="H4505" s="71" t="str">
        <f t="shared" si="99"/>
        <v>*</v>
      </c>
      <c r="I4505" s="11">
        <v>40</v>
      </c>
      <c r="J4505" s="3">
        <v>20</v>
      </c>
      <c r="K4505" s="3">
        <v>40</v>
      </c>
      <c r="L4505" s="3">
        <v>20</v>
      </c>
      <c r="M4505" s="3">
        <v>20</v>
      </c>
      <c r="N4505" s="3">
        <v>20</v>
      </c>
      <c r="O4505" s="3">
        <v>20</v>
      </c>
      <c r="P4505" s="3">
        <v>20</v>
      </c>
      <c r="Q4505" s="3">
        <v>20</v>
      </c>
      <c r="R4505" s="3">
        <v>20</v>
      </c>
      <c r="S4505" s="3">
        <v>20</v>
      </c>
      <c r="T4505" s="3">
        <v>60</v>
      </c>
      <c r="U4505" s="3">
        <v>20</v>
      </c>
      <c r="V4505" s="3">
        <v>20</v>
      </c>
      <c r="W4505" s="3">
        <v>20</v>
      </c>
      <c r="X4505" s="3">
        <v>40</v>
      </c>
      <c r="Y4505" s="14">
        <v>0</v>
      </c>
    </row>
    <row r="4506" spans="3:25" x14ac:dyDescent="0.2">
      <c r="C4506" s="90"/>
      <c r="D4506" s="87"/>
      <c r="E4506" s="1" t="s">
        <v>32</v>
      </c>
      <c r="F4506" s="2"/>
      <c r="G4506" s="59">
        <v>41</v>
      </c>
      <c r="H4506" s="71" t="str">
        <f t="shared" si="99"/>
        <v>*</v>
      </c>
      <c r="I4506" s="11">
        <v>24.390243902439</v>
      </c>
      <c r="J4506" s="3">
        <v>9.7560975609760003</v>
      </c>
      <c r="K4506" s="3">
        <v>2.4390243902440001</v>
      </c>
      <c r="L4506" s="3">
        <v>7.3170731707319998</v>
      </c>
      <c r="M4506" s="3">
        <v>7.3170731707319998</v>
      </c>
      <c r="N4506" s="3">
        <v>14.634146341463</v>
      </c>
      <c r="O4506" s="3">
        <v>7.3170731707319998</v>
      </c>
      <c r="P4506" s="3">
        <v>7.3170731707319998</v>
      </c>
      <c r="Q4506" s="3">
        <v>9.7560975609760003</v>
      </c>
      <c r="R4506" s="3">
        <v>2.4390243902440001</v>
      </c>
      <c r="S4506" s="3">
        <v>7.3170731707319998</v>
      </c>
      <c r="T4506" s="3">
        <v>9.7560975609760003</v>
      </c>
      <c r="U4506" s="3">
        <v>4.8780487804880002</v>
      </c>
      <c r="V4506" s="3">
        <v>7.3170731707319998</v>
      </c>
      <c r="W4506" s="3">
        <v>4.8780487804880002</v>
      </c>
      <c r="X4506" s="3">
        <v>41.463414634145998</v>
      </c>
      <c r="Y4506" s="14">
        <v>0</v>
      </c>
    </row>
    <row r="4507" spans="3:25" ht="24" x14ac:dyDescent="0.2">
      <c r="C4507" s="90"/>
      <c r="D4507" s="87"/>
      <c r="E4507" s="1" t="s">
        <v>96</v>
      </c>
      <c r="F4507" s="2"/>
      <c r="G4507" s="59">
        <v>455</v>
      </c>
      <c r="H4507" s="71" t="str">
        <f t="shared" si="99"/>
        <v xml:space="preserve"> </v>
      </c>
      <c r="I4507" s="11">
        <v>20.879120879121</v>
      </c>
      <c r="J4507" s="3">
        <v>4.8351648351650001</v>
      </c>
      <c r="K4507" s="3">
        <v>5.0549450549449997</v>
      </c>
      <c r="L4507" s="3">
        <v>9.0109890109890003</v>
      </c>
      <c r="M4507" s="3">
        <v>2.417582417582</v>
      </c>
      <c r="N4507" s="3">
        <v>7.4725274725270001</v>
      </c>
      <c r="O4507" s="3">
        <v>7.9120879120880003</v>
      </c>
      <c r="P4507" s="3">
        <v>5.934065934066</v>
      </c>
      <c r="Q4507" s="3">
        <v>9.4505494505489995</v>
      </c>
      <c r="R4507" s="3">
        <v>3.516483516484</v>
      </c>
      <c r="S4507" s="3">
        <v>4.1758241758240002</v>
      </c>
      <c r="T4507" s="3">
        <v>13.406593406593</v>
      </c>
      <c r="U4507" s="3">
        <v>1.9780219780220001</v>
      </c>
      <c r="V4507" s="3">
        <v>4.3956043956039998</v>
      </c>
      <c r="W4507" s="3">
        <v>1.318681318681</v>
      </c>
      <c r="X4507" s="3">
        <v>43.956043956043999</v>
      </c>
      <c r="Y4507" s="8">
        <v>3.2967032967029999</v>
      </c>
    </row>
    <row r="4508" spans="3:25" ht="24" x14ac:dyDescent="0.2">
      <c r="C4508" s="90"/>
      <c r="D4508" s="87"/>
      <c r="E4508" s="1" t="s">
        <v>87</v>
      </c>
      <c r="F4508" s="2"/>
      <c r="G4508" s="59">
        <v>623</v>
      </c>
      <c r="H4508" s="71" t="str">
        <f t="shared" si="99"/>
        <v xml:space="preserve"> </v>
      </c>
      <c r="I4508" s="11">
        <v>27.126805778491001</v>
      </c>
      <c r="J4508" s="3">
        <v>4.0128410914929997</v>
      </c>
      <c r="K4508" s="3">
        <v>5.9390048154089996</v>
      </c>
      <c r="L4508" s="3">
        <v>8.3467094703050009</v>
      </c>
      <c r="M4508" s="3">
        <v>2.2471910112360001</v>
      </c>
      <c r="N4508" s="3">
        <v>6.420545746388</v>
      </c>
      <c r="O4508" s="3">
        <v>6.9020866773679996</v>
      </c>
      <c r="P4508" s="3">
        <v>4.8154093097909998</v>
      </c>
      <c r="Q4508" s="3">
        <v>7.7046548956659997</v>
      </c>
      <c r="R4508" s="3">
        <v>2.728731942215</v>
      </c>
      <c r="S4508" s="3">
        <v>4.3338683788120003</v>
      </c>
      <c r="T4508" s="3">
        <v>11.23595505618</v>
      </c>
      <c r="U4508" s="3">
        <v>1.605136436597</v>
      </c>
      <c r="V4508" s="3">
        <v>3.8523274478329999</v>
      </c>
      <c r="W4508" s="3">
        <v>0.96308186195800005</v>
      </c>
      <c r="X4508" s="3">
        <v>45.425361155697999</v>
      </c>
      <c r="Y4508" s="8">
        <v>3.0497592295349998</v>
      </c>
    </row>
    <row r="4509" spans="3:25" ht="24" x14ac:dyDescent="0.2">
      <c r="C4509" s="90"/>
      <c r="D4509" s="87"/>
      <c r="E4509" s="1" t="s">
        <v>88</v>
      </c>
      <c r="F4509" s="2"/>
      <c r="G4509" s="59">
        <v>1112</v>
      </c>
      <c r="H4509" s="71" t="str">
        <f t="shared" si="99"/>
        <v xml:space="preserve"> </v>
      </c>
      <c r="I4509" s="11">
        <v>23.741007194245</v>
      </c>
      <c r="J4509" s="3">
        <v>10.161870503596999</v>
      </c>
      <c r="K4509" s="3">
        <v>4.7661870503600001</v>
      </c>
      <c r="L4509" s="3">
        <v>6.6546762589929997</v>
      </c>
      <c r="M4509" s="3">
        <v>3.5971223021580001</v>
      </c>
      <c r="N4509" s="3">
        <v>7.7338129496399999</v>
      </c>
      <c r="O4509" s="3">
        <v>8.5431654676260003</v>
      </c>
      <c r="P4509" s="3">
        <v>5.3956834532369999</v>
      </c>
      <c r="Q4509" s="3">
        <v>8.4532374100719991</v>
      </c>
      <c r="R4509" s="3">
        <v>8.093525179856</v>
      </c>
      <c r="S4509" s="3">
        <v>3.3273381294959998</v>
      </c>
      <c r="T4509" s="3">
        <v>10.521582733813</v>
      </c>
      <c r="U4509" s="3">
        <v>2.9676258992809998</v>
      </c>
      <c r="V4509" s="3">
        <v>4.046762589928</v>
      </c>
      <c r="W4509" s="3">
        <v>0.98920863309399998</v>
      </c>
      <c r="X4509" s="3">
        <v>41.636690647481998</v>
      </c>
      <c r="Y4509" s="8">
        <v>3.9568345323740002</v>
      </c>
    </row>
    <row r="4510" spans="3:25" x14ac:dyDescent="0.2">
      <c r="C4510" s="90"/>
      <c r="D4510" s="87"/>
      <c r="E4510" s="1" t="s">
        <v>22</v>
      </c>
      <c r="F4510" s="2"/>
      <c r="G4510" s="59">
        <v>245</v>
      </c>
      <c r="H4510" s="71" t="str">
        <f t="shared" si="99"/>
        <v xml:space="preserve"> </v>
      </c>
      <c r="I4510" s="11">
        <v>21.632653061224001</v>
      </c>
      <c r="J4510" s="3">
        <v>8.9795918367350005</v>
      </c>
      <c r="K4510" s="3">
        <v>4.4897959183670002</v>
      </c>
      <c r="L4510" s="3">
        <v>5.7142857142860004</v>
      </c>
      <c r="M4510" s="3">
        <v>2.8571428571430002</v>
      </c>
      <c r="N4510" s="3">
        <v>8.5714285714289993</v>
      </c>
      <c r="O4510" s="3">
        <v>6.9387755102039996</v>
      </c>
      <c r="P4510" s="3">
        <v>5.3061224489800001</v>
      </c>
      <c r="Q4510" s="3">
        <v>8.1632653061219997</v>
      </c>
      <c r="R4510" s="3">
        <v>5.3061224489800001</v>
      </c>
      <c r="S4510" s="3">
        <v>6.9387755102039996</v>
      </c>
      <c r="T4510" s="3">
        <v>9.7959183673469994</v>
      </c>
      <c r="U4510" s="3">
        <v>2.4489795918369999</v>
      </c>
      <c r="V4510" s="3">
        <v>3.673469387755</v>
      </c>
      <c r="W4510" s="3">
        <v>1.632653061224</v>
      </c>
      <c r="X4510" s="3">
        <v>33.061224489795997</v>
      </c>
      <c r="Y4510" s="8">
        <v>15.918367346939</v>
      </c>
    </row>
    <row r="4511" spans="3:25" x14ac:dyDescent="0.2">
      <c r="C4511" s="91" t="s">
        <v>97</v>
      </c>
      <c r="D4511" s="86" t="s">
        <v>17</v>
      </c>
      <c r="E4511" s="6" t="s">
        <v>98</v>
      </c>
      <c r="F4511" s="5"/>
      <c r="G4511" s="58">
        <v>83</v>
      </c>
      <c r="H4511" s="70" t="str">
        <f t="shared" si="99"/>
        <v xml:space="preserve"> </v>
      </c>
      <c r="I4511" s="12">
        <v>15.66265060241</v>
      </c>
      <c r="J4511" s="4">
        <v>1.204819277108</v>
      </c>
      <c r="K4511" s="4">
        <v>4.819277108434</v>
      </c>
      <c r="L4511" s="4">
        <v>4.819277108434</v>
      </c>
      <c r="M4511" s="25">
        <v>0</v>
      </c>
      <c r="N4511" s="4">
        <v>8.4337349397590007</v>
      </c>
      <c r="O4511" s="4">
        <v>6.0240963855420002</v>
      </c>
      <c r="P4511" s="4">
        <v>6.0240963855420002</v>
      </c>
      <c r="Q4511" s="4">
        <v>4.819277108434</v>
      </c>
      <c r="R4511" s="4">
        <v>2.409638554217</v>
      </c>
      <c r="S4511" s="4">
        <v>3.6144578313250002</v>
      </c>
      <c r="T4511" s="4">
        <v>9.638554216867</v>
      </c>
      <c r="U4511" s="4">
        <v>1.204819277108</v>
      </c>
      <c r="V4511" s="4">
        <v>3.6144578313250002</v>
      </c>
      <c r="W4511" s="25">
        <v>0</v>
      </c>
      <c r="X4511" s="4">
        <v>51.807228915663003</v>
      </c>
      <c r="Y4511" s="13">
        <v>4.819277108434</v>
      </c>
    </row>
    <row r="4512" spans="3:25" x14ac:dyDescent="0.2">
      <c r="C4512" s="90"/>
      <c r="D4512" s="87"/>
      <c r="E4512" s="1" t="s">
        <v>99</v>
      </c>
      <c r="F4512" s="2"/>
      <c r="G4512" s="59">
        <v>401</v>
      </c>
      <c r="H4512" s="71" t="str">
        <f t="shared" si="99"/>
        <v xml:space="preserve"> </v>
      </c>
      <c r="I4512" s="11">
        <v>21.945137157106998</v>
      </c>
      <c r="J4512" s="3">
        <v>5.2369077306729999</v>
      </c>
      <c r="K4512" s="3">
        <v>3.990024937656</v>
      </c>
      <c r="L4512" s="3">
        <v>8.4788029925190003</v>
      </c>
      <c r="M4512" s="3">
        <v>1.745635910224</v>
      </c>
      <c r="N4512" s="3">
        <v>6.733167082294</v>
      </c>
      <c r="O4512" s="3">
        <v>5.7356608478800002</v>
      </c>
      <c r="P4512" s="3">
        <v>3.2418952618449999</v>
      </c>
      <c r="Q4512" s="3">
        <v>7.4812967581049996</v>
      </c>
      <c r="R4512" s="3">
        <v>2.2443890274310001</v>
      </c>
      <c r="S4512" s="3">
        <v>2.4937655860349999</v>
      </c>
      <c r="T4512" s="3">
        <v>6.9825436408980002</v>
      </c>
      <c r="U4512" s="3">
        <v>0.99750623441399999</v>
      </c>
      <c r="V4512" s="3">
        <v>1.995012468828</v>
      </c>
      <c r="W4512" s="3">
        <v>0.498753117207</v>
      </c>
      <c r="X4512" s="3">
        <v>48.628428927681</v>
      </c>
      <c r="Y4512" s="8">
        <v>4.7381546134660004</v>
      </c>
    </row>
    <row r="4513" spans="3:25" x14ac:dyDescent="0.2">
      <c r="C4513" s="90"/>
      <c r="D4513" s="87"/>
      <c r="E4513" s="1" t="s">
        <v>100</v>
      </c>
      <c r="F4513" s="2"/>
      <c r="G4513" s="59">
        <v>686</v>
      </c>
      <c r="H4513" s="71" t="str">
        <f t="shared" si="99"/>
        <v xml:space="preserve"> </v>
      </c>
      <c r="I4513" s="11">
        <v>24.489795918367001</v>
      </c>
      <c r="J4513" s="3">
        <v>6.4139941690960001</v>
      </c>
      <c r="K4513" s="3">
        <v>6.7055393586010004</v>
      </c>
      <c r="L4513" s="3">
        <v>9.4752186588920004</v>
      </c>
      <c r="M4513" s="3">
        <v>2.040816326531</v>
      </c>
      <c r="N4513" s="3">
        <v>4.6647230320700004</v>
      </c>
      <c r="O4513" s="3">
        <v>6.9970845481049997</v>
      </c>
      <c r="P4513" s="3">
        <v>5.9766763848400002</v>
      </c>
      <c r="Q4513" s="3">
        <v>6.851311953353</v>
      </c>
      <c r="R4513" s="3">
        <v>3.3527696793000001</v>
      </c>
      <c r="S4513" s="3">
        <v>3.7900874635570001</v>
      </c>
      <c r="T4513" s="3">
        <v>10.64139941691</v>
      </c>
      <c r="U4513" s="3">
        <v>2.3323615160350002</v>
      </c>
      <c r="V4513" s="3">
        <v>4.0816326530609999</v>
      </c>
      <c r="W4513" s="3">
        <v>1.1661807580170001</v>
      </c>
      <c r="X4513" s="3">
        <v>43.440233236151997</v>
      </c>
      <c r="Y4513" s="8">
        <v>4.2274052478130004</v>
      </c>
    </row>
    <row r="4514" spans="3:25" x14ac:dyDescent="0.2">
      <c r="C4514" s="90"/>
      <c r="D4514" s="87"/>
      <c r="E4514" s="1" t="s">
        <v>101</v>
      </c>
      <c r="F4514" s="2"/>
      <c r="G4514" s="59">
        <v>1118</v>
      </c>
      <c r="H4514" s="71" t="str">
        <f t="shared" si="99"/>
        <v xml:space="preserve"> </v>
      </c>
      <c r="I4514" s="11">
        <v>25.044722719140999</v>
      </c>
      <c r="J4514" s="3">
        <v>9.2128801431130007</v>
      </c>
      <c r="K4514" s="3">
        <v>4.8300536672629999</v>
      </c>
      <c r="L4514" s="3">
        <v>6.2611806797850003</v>
      </c>
      <c r="M4514" s="3">
        <v>4.1144901610020002</v>
      </c>
      <c r="N4514" s="3">
        <v>8.7656529516989998</v>
      </c>
      <c r="O4514" s="3">
        <v>9.2128801431130007</v>
      </c>
      <c r="P4514" s="3">
        <v>5.4561717352420001</v>
      </c>
      <c r="Q4514" s="3">
        <v>10.017889087657</v>
      </c>
      <c r="R4514" s="3">
        <v>8.1395348837209998</v>
      </c>
      <c r="S4514" s="3">
        <v>4.4722719141320004</v>
      </c>
      <c r="T4514" s="3">
        <v>13.059033989267</v>
      </c>
      <c r="U4514" s="3">
        <v>2.7728085867619998</v>
      </c>
      <c r="V4514" s="3">
        <v>4.5617173524150001</v>
      </c>
      <c r="W4514" s="3">
        <v>1.252236135957</v>
      </c>
      <c r="X4514" s="3">
        <v>39.355992844364998</v>
      </c>
      <c r="Y4514" s="8">
        <v>3.7567084078709998</v>
      </c>
    </row>
    <row r="4515" spans="3:25" x14ac:dyDescent="0.2">
      <c r="C4515" s="90"/>
      <c r="D4515" s="87"/>
      <c r="E4515" s="1" t="s">
        <v>22</v>
      </c>
      <c r="F4515" s="2"/>
      <c r="G4515" s="59">
        <v>147</v>
      </c>
      <c r="H4515" s="71" t="str">
        <f t="shared" si="99"/>
        <v xml:space="preserve"> </v>
      </c>
      <c r="I4515" s="11">
        <v>21.768707482993001</v>
      </c>
      <c r="J4515" s="3">
        <v>8.8435374149660007</v>
      </c>
      <c r="K4515" s="3">
        <v>2.7210884353739999</v>
      </c>
      <c r="L4515" s="3">
        <v>5.4421768707479998</v>
      </c>
      <c r="M4515" s="3">
        <v>3.4013605442179999</v>
      </c>
      <c r="N4515" s="3">
        <v>11.564625850340001</v>
      </c>
      <c r="O4515" s="3">
        <v>8.1632653061219997</v>
      </c>
      <c r="P4515" s="3">
        <v>6.8027210884349998</v>
      </c>
      <c r="Q4515" s="3">
        <v>8.1632653061219997</v>
      </c>
      <c r="R4515" s="3">
        <v>7.4829931972789998</v>
      </c>
      <c r="S4515" s="3">
        <v>7.4829931972789998</v>
      </c>
      <c r="T4515" s="3">
        <v>11.564625850340001</v>
      </c>
      <c r="U4515" s="3">
        <v>4.0816326530609999</v>
      </c>
      <c r="V4515" s="3">
        <v>5.4421768707479998</v>
      </c>
      <c r="W4515" s="3">
        <v>2.040816326531</v>
      </c>
      <c r="X4515" s="3">
        <v>34.693877551020002</v>
      </c>
      <c r="Y4515" s="8">
        <v>15.646258503401</v>
      </c>
    </row>
    <row r="4516" spans="3:25" x14ac:dyDescent="0.2">
      <c r="C4516" s="91" t="s">
        <v>102</v>
      </c>
      <c r="D4516" s="86" t="s">
        <v>17</v>
      </c>
      <c r="E4516" s="6" t="s">
        <v>103</v>
      </c>
      <c r="F4516" s="5"/>
      <c r="G4516" s="58">
        <v>562</v>
      </c>
      <c r="H4516" s="70" t="str">
        <f t="shared" si="99"/>
        <v xml:space="preserve"> </v>
      </c>
      <c r="I4516" s="12">
        <v>13.345195729537</v>
      </c>
      <c r="J4516" s="4">
        <v>4.0925266903909998</v>
      </c>
      <c r="K4516" s="4">
        <v>3.7366548042700001</v>
      </c>
      <c r="L4516" s="4">
        <v>4.448398576512</v>
      </c>
      <c r="M4516" s="4">
        <v>0.533807829181</v>
      </c>
      <c r="N4516" s="4">
        <v>4.0925266903909998</v>
      </c>
      <c r="O4516" s="4">
        <v>3.7366548042700001</v>
      </c>
      <c r="P4516" s="4">
        <v>1.9572953736650001</v>
      </c>
      <c r="Q4516" s="4">
        <v>5.6939501779360002</v>
      </c>
      <c r="R4516" s="4">
        <v>1.9572953736650001</v>
      </c>
      <c r="S4516" s="4">
        <v>3.55871886121</v>
      </c>
      <c r="T4516" s="4">
        <v>9.786476868327</v>
      </c>
      <c r="U4516" s="4">
        <v>1.0676156583630001</v>
      </c>
      <c r="V4516" s="4">
        <v>3.3807829181489999</v>
      </c>
      <c r="W4516" s="4">
        <v>0.88967971530199996</v>
      </c>
      <c r="X4516" s="4">
        <v>58.362989323843003</v>
      </c>
      <c r="Y4516" s="13">
        <v>5.1601423487540004</v>
      </c>
    </row>
    <row r="4517" spans="3:25" x14ac:dyDescent="0.2">
      <c r="C4517" s="90"/>
      <c r="D4517" s="87"/>
      <c r="E4517" s="1" t="s">
        <v>104</v>
      </c>
      <c r="F4517" s="2"/>
      <c r="G4517" s="59">
        <v>1221</v>
      </c>
      <c r="H4517" s="71" t="str">
        <f t="shared" si="99"/>
        <v xml:space="preserve"> </v>
      </c>
      <c r="I4517" s="11">
        <v>23.259623259623002</v>
      </c>
      <c r="J4517" s="3">
        <v>5.9787059787060004</v>
      </c>
      <c r="K4517" s="3">
        <v>4.5045045045050003</v>
      </c>
      <c r="L4517" s="3">
        <v>8.0262080262079998</v>
      </c>
      <c r="M4517" s="3">
        <v>1.3104013104009999</v>
      </c>
      <c r="N4517" s="3">
        <v>6.6339066339070003</v>
      </c>
      <c r="O4517" s="3">
        <v>6.5520065520069997</v>
      </c>
      <c r="P4517" s="3">
        <v>6.0606060606060002</v>
      </c>
      <c r="Q4517" s="3">
        <v>8.5176085176090002</v>
      </c>
      <c r="R4517" s="3">
        <v>3.7674037674040002</v>
      </c>
      <c r="S4517" s="3">
        <v>3.9312039312040001</v>
      </c>
      <c r="T4517" s="3">
        <v>10.401310401310001</v>
      </c>
      <c r="U4517" s="3">
        <v>1.9656019656020001</v>
      </c>
      <c r="V4517" s="3">
        <v>2.8665028665030001</v>
      </c>
      <c r="W4517" s="3">
        <v>0.73710073710099999</v>
      </c>
      <c r="X4517" s="3">
        <v>43.652743652744</v>
      </c>
      <c r="Y4517" s="8">
        <v>4.0950040950039996</v>
      </c>
    </row>
    <row r="4518" spans="3:25" x14ac:dyDescent="0.2">
      <c r="C4518" s="90"/>
      <c r="D4518" s="87"/>
      <c r="E4518" s="1" t="s">
        <v>105</v>
      </c>
      <c r="F4518" s="2"/>
      <c r="G4518" s="59">
        <v>430</v>
      </c>
      <c r="H4518" s="71" t="str">
        <f t="shared" si="99"/>
        <v xml:space="preserve"> </v>
      </c>
      <c r="I4518" s="11">
        <v>41.162790697673998</v>
      </c>
      <c r="J4518" s="3">
        <v>14.418604651162999</v>
      </c>
      <c r="K4518" s="3">
        <v>8.1395348837209998</v>
      </c>
      <c r="L4518" s="3">
        <v>9.5348837209300008</v>
      </c>
      <c r="M4518" s="3">
        <v>8.3720930232559994</v>
      </c>
      <c r="N4518" s="3">
        <v>10.93023255814</v>
      </c>
      <c r="O4518" s="3">
        <v>16.976744186047</v>
      </c>
      <c r="P4518" s="3">
        <v>8.1395348837209998</v>
      </c>
      <c r="Q4518" s="3">
        <v>11.627906976744001</v>
      </c>
      <c r="R4518" s="3">
        <v>13.720930232558</v>
      </c>
      <c r="S4518" s="3">
        <v>4.6511627906979998</v>
      </c>
      <c r="T4518" s="3">
        <v>15.116279069767</v>
      </c>
      <c r="U4518" s="3">
        <v>4.8837209302330002</v>
      </c>
      <c r="V4518" s="3">
        <v>6.9767441860470001</v>
      </c>
      <c r="W4518" s="3">
        <v>2.0930232558139998</v>
      </c>
      <c r="X4518" s="3">
        <v>22.558139534883999</v>
      </c>
      <c r="Y4518" s="8">
        <v>2.5581395348839999</v>
      </c>
    </row>
    <row r="4519" spans="3:25" x14ac:dyDescent="0.2">
      <c r="C4519" s="90"/>
      <c r="D4519" s="87"/>
      <c r="E4519" s="1" t="s">
        <v>106</v>
      </c>
      <c r="F4519" s="2"/>
      <c r="G4519" s="59">
        <v>63</v>
      </c>
      <c r="H4519" s="71" t="str">
        <f t="shared" si="99"/>
        <v xml:space="preserve"> </v>
      </c>
      <c r="I4519" s="11">
        <v>30.158730158729998</v>
      </c>
      <c r="J4519" s="3">
        <v>17.460317460317</v>
      </c>
      <c r="K4519" s="3">
        <v>6.3492063492059998</v>
      </c>
      <c r="L4519" s="3">
        <v>3.1746031746029999</v>
      </c>
      <c r="M4519" s="3">
        <v>14.285714285714</v>
      </c>
      <c r="N4519" s="3">
        <v>25.396825396825001</v>
      </c>
      <c r="O4519" s="3">
        <v>9.5238095238099998</v>
      </c>
      <c r="P4519" s="3">
        <v>3.1746031746029999</v>
      </c>
      <c r="Q4519" s="3">
        <v>12.698412698413</v>
      </c>
      <c r="R4519" s="3">
        <v>12.698412698413</v>
      </c>
      <c r="S4519" s="3">
        <v>4.7619047619049999</v>
      </c>
      <c r="T4519" s="3">
        <v>9.5238095238099998</v>
      </c>
      <c r="U4519" s="3">
        <v>6.3492063492059998</v>
      </c>
      <c r="V4519" s="3">
        <v>9.5238095238099998</v>
      </c>
      <c r="W4519" s="3">
        <v>1.587301587302</v>
      </c>
      <c r="X4519" s="3">
        <v>19.047619047619001</v>
      </c>
      <c r="Y4519" s="8">
        <v>7.9365079365079998</v>
      </c>
    </row>
    <row r="4520" spans="3:25" x14ac:dyDescent="0.2">
      <c r="C4520" s="90"/>
      <c r="D4520" s="87"/>
      <c r="E4520" s="1" t="s">
        <v>22</v>
      </c>
      <c r="F4520" s="2"/>
      <c r="G4520" s="59">
        <v>159</v>
      </c>
      <c r="H4520" s="71" t="str">
        <f t="shared" si="99"/>
        <v xml:space="preserve"> </v>
      </c>
      <c r="I4520" s="11">
        <v>16.352201257861999</v>
      </c>
      <c r="J4520" s="3">
        <v>8.1761006289309996</v>
      </c>
      <c r="K4520" s="3">
        <v>5.660377358491</v>
      </c>
      <c r="L4520" s="3">
        <v>9.4339622641510008</v>
      </c>
      <c r="M4520" s="3">
        <v>5.0314465408810003</v>
      </c>
      <c r="N4520" s="3">
        <v>8.8050314465409993</v>
      </c>
      <c r="O4520" s="3">
        <v>6.9182389937110003</v>
      </c>
      <c r="P4520" s="3">
        <v>5.0314465408810003</v>
      </c>
      <c r="Q4520" s="3">
        <v>6.9182389937110003</v>
      </c>
      <c r="R4520" s="3">
        <v>7.547169811321</v>
      </c>
      <c r="S4520" s="3">
        <v>5.660377358491</v>
      </c>
      <c r="T4520" s="3">
        <v>11.949685534591</v>
      </c>
      <c r="U4520" s="3">
        <v>1.88679245283</v>
      </c>
      <c r="V4520" s="3">
        <v>5.0314465408810003</v>
      </c>
      <c r="W4520" s="3">
        <v>1.88679245283</v>
      </c>
      <c r="X4520" s="3">
        <v>35.849056603774002</v>
      </c>
      <c r="Y4520" s="8">
        <v>13.836477987421</v>
      </c>
    </row>
    <row r="4521" spans="3:25" x14ac:dyDescent="0.2">
      <c r="C4521" s="90"/>
      <c r="D4521" s="87"/>
      <c r="E4521" s="1" t="s">
        <v>107</v>
      </c>
      <c r="F4521" s="2"/>
      <c r="G4521" s="59">
        <v>1783</v>
      </c>
      <c r="H4521" s="71" t="str">
        <f t="shared" si="99"/>
        <v xml:space="preserve"> </v>
      </c>
      <c r="I4521" s="11">
        <v>20.134604598989998</v>
      </c>
      <c r="J4521" s="3">
        <v>5.3841839596190004</v>
      </c>
      <c r="K4521" s="3">
        <v>4.262478968031</v>
      </c>
      <c r="L4521" s="3">
        <v>6.8984856982610001</v>
      </c>
      <c r="M4521" s="3">
        <v>1.065619742008</v>
      </c>
      <c r="N4521" s="3">
        <v>5.8328659562540004</v>
      </c>
      <c r="O4521" s="3">
        <v>5.6646102075150004</v>
      </c>
      <c r="P4521" s="3">
        <v>4.7672462142459997</v>
      </c>
      <c r="Q4521" s="3">
        <v>7.6275939427930002</v>
      </c>
      <c r="R4521" s="3">
        <v>3.1968592260239999</v>
      </c>
      <c r="S4521" s="3">
        <v>3.8137969713970001</v>
      </c>
      <c r="T4521" s="3">
        <v>10.207515423444001</v>
      </c>
      <c r="U4521" s="3">
        <v>1.6825574873810001</v>
      </c>
      <c r="V4521" s="3">
        <v>3.0286034772849999</v>
      </c>
      <c r="W4521" s="3">
        <v>0.78519349411100003</v>
      </c>
      <c r="X4521" s="3">
        <v>48.289399887830001</v>
      </c>
      <c r="Y4521" s="8">
        <v>4.4307347167689999</v>
      </c>
    </row>
    <row r="4522" spans="3:25" x14ac:dyDescent="0.2">
      <c r="C4522" s="90"/>
      <c r="D4522" s="87"/>
      <c r="E4522" s="1" t="s">
        <v>108</v>
      </c>
      <c r="F4522" s="2"/>
      <c r="G4522" s="59">
        <v>493</v>
      </c>
      <c r="H4522" s="71" t="str">
        <f t="shared" si="99"/>
        <v xml:space="preserve"> </v>
      </c>
      <c r="I4522" s="11">
        <v>39.756592292089003</v>
      </c>
      <c r="J4522" s="3">
        <v>14.807302231236999</v>
      </c>
      <c r="K4522" s="3">
        <v>7.9107505070990003</v>
      </c>
      <c r="L4522" s="3">
        <v>8.7221095334690002</v>
      </c>
      <c r="M4522" s="3">
        <v>9.1277890466529996</v>
      </c>
      <c r="N4522" s="3">
        <v>12.778904665314</v>
      </c>
      <c r="O4522" s="3">
        <v>16.024340770790999</v>
      </c>
      <c r="P4522" s="3">
        <v>7.505070993915</v>
      </c>
      <c r="Q4522" s="3">
        <v>11.764705882353001</v>
      </c>
      <c r="R4522" s="3">
        <v>13.590263691683999</v>
      </c>
      <c r="S4522" s="3">
        <v>4.6653144016230002</v>
      </c>
      <c r="T4522" s="3">
        <v>14.401622718053</v>
      </c>
      <c r="U4522" s="3">
        <v>5.0709939148069996</v>
      </c>
      <c r="V4522" s="3">
        <v>7.3022312373230003</v>
      </c>
      <c r="W4522" s="3">
        <v>2.028397565923</v>
      </c>
      <c r="X4522" s="3">
        <v>22.109533468559999</v>
      </c>
      <c r="Y4522" s="8">
        <v>3.2454361054769998</v>
      </c>
    </row>
    <row r="4523" spans="3:25" x14ac:dyDescent="0.2">
      <c r="C4523" s="91" t="s">
        <v>109</v>
      </c>
      <c r="D4523" s="86" t="s">
        <v>17</v>
      </c>
      <c r="E4523" s="6" t="s">
        <v>110</v>
      </c>
      <c r="F4523" s="5"/>
      <c r="G4523" s="58">
        <v>551</v>
      </c>
      <c r="H4523" s="70" t="str">
        <f t="shared" si="99"/>
        <v xml:space="preserve"> </v>
      </c>
      <c r="I4523" s="12">
        <v>24.319419237750001</v>
      </c>
      <c r="J4523" s="4">
        <v>4.7186932849360002</v>
      </c>
      <c r="K4523" s="4">
        <v>4.7186932849360002</v>
      </c>
      <c r="L4523" s="4">
        <v>9.0744101633389995</v>
      </c>
      <c r="M4523" s="4">
        <v>1.451905626134</v>
      </c>
      <c r="N4523" s="4">
        <v>4.9001814882029997</v>
      </c>
      <c r="O4523" s="4">
        <v>4.7186932849360002</v>
      </c>
      <c r="P4523" s="4">
        <v>4.3557168784030003</v>
      </c>
      <c r="Q4523" s="4">
        <v>6.5335753176039999</v>
      </c>
      <c r="R4523" s="4">
        <v>1.451905626134</v>
      </c>
      <c r="S4523" s="4">
        <v>4.9001814882029997</v>
      </c>
      <c r="T4523" s="4">
        <v>9.0744101633389995</v>
      </c>
      <c r="U4523" s="4">
        <v>1.2704174228680001</v>
      </c>
      <c r="V4523" s="4">
        <v>1.996370235935</v>
      </c>
      <c r="W4523" s="4">
        <v>0.36297640653399998</v>
      </c>
      <c r="X4523" s="4">
        <v>49.183303085299002</v>
      </c>
      <c r="Y4523" s="13">
        <v>3.8112522686029999</v>
      </c>
    </row>
    <row r="4524" spans="3:25" ht="24" x14ac:dyDescent="0.2">
      <c r="C4524" s="90"/>
      <c r="D4524" s="87"/>
      <c r="E4524" s="1" t="s">
        <v>111</v>
      </c>
      <c r="F4524" s="2"/>
      <c r="G4524" s="59">
        <v>298</v>
      </c>
      <c r="H4524" s="71" t="str">
        <f t="shared" si="99"/>
        <v xml:space="preserve"> </v>
      </c>
      <c r="I4524" s="11">
        <v>18.456375838926</v>
      </c>
      <c r="J4524" s="3">
        <v>5.0335570469800004</v>
      </c>
      <c r="K4524" s="3">
        <v>5.704697986577</v>
      </c>
      <c r="L4524" s="3">
        <v>8.3892617449659994</v>
      </c>
      <c r="M4524" s="3">
        <v>1.677852348993</v>
      </c>
      <c r="N4524" s="3">
        <v>4.6979865771810001</v>
      </c>
      <c r="O4524" s="3">
        <v>5.3691275167789998</v>
      </c>
      <c r="P4524" s="3">
        <v>5.3691275167789998</v>
      </c>
      <c r="Q4524" s="3">
        <v>6.3758389261739996</v>
      </c>
      <c r="R4524" s="3">
        <v>3.0201342281880001</v>
      </c>
      <c r="S4524" s="3">
        <v>4.3624161073829999</v>
      </c>
      <c r="T4524" s="3">
        <v>12.080536912752001</v>
      </c>
      <c r="U4524" s="3">
        <v>0.67114093959700005</v>
      </c>
      <c r="V4524" s="3">
        <v>3.0201342281880001</v>
      </c>
      <c r="W4524" s="3">
        <v>1.677852348993</v>
      </c>
      <c r="X4524" s="3">
        <v>52.348993288590997</v>
      </c>
      <c r="Y4524" s="8">
        <v>3.0201342281880001</v>
      </c>
    </row>
    <row r="4525" spans="3:25" ht="24" x14ac:dyDescent="0.2">
      <c r="C4525" s="90"/>
      <c r="D4525" s="87"/>
      <c r="E4525" s="1" t="s">
        <v>112</v>
      </c>
      <c r="F4525" s="2"/>
      <c r="G4525" s="59">
        <v>954</v>
      </c>
      <c r="H4525" s="71" t="str">
        <f t="shared" si="99"/>
        <v xml:space="preserve"> </v>
      </c>
      <c r="I4525" s="11">
        <v>20.125786163522001</v>
      </c>
      <c r="J4525" s="3">
        <v>3.878406708595</v>
      </c>
      <c r="K4525" s="3">
        <v>4.82180293501</v>
      </c>
      <c r="L4525" s="3">
        <v>6.4989517819709999</v>
      </c>
      <c r="M4525" s="3">
        <v>1.153039832285</v>
      </c>
      <c r="N4525" s="3">
        <v>4.82180293501</v>
      </c>
      <c r="O4525" s="3">
        <v>4.9266247379449997</v>
      </c>
      <c r="P4525" s="3">
        <v>4.4025157232699996</v>
      </c>
      <c r="Q4525" s="3">
        <v>8.071278825996</v>
      </c>
      <c r="R4525" s="3">
        <v>2.3060796645699999</v>
      </c>
      <c r="S4525" s="3">
        <v>3.0398322851150001</v>
      </c>
      <c r="T4525" s="3">
        <v>9.5387840670860005</v>
      </c>
      <c r="U4525" s="3">
        <v>1.5723270440249999</v>
      </c>
      <c r="V4525" s="3">
        <v>3.2494758909849999</v>
      </c>
      <c r="W4525" s="3">
        <v>0.62893081761000003</v>
      </c>
      <c r="X4525" s="3">
        <v>50.209643605869999</v>
      </c>
      <c r="Y4525" s="8">
        <v>4.6121593291399998</v>
      </c>
    </row>
    <row r="4526" spans="3:25" x14ac:dyDescent="0.2">
      <c r="C4526" s="90"/>
      <c r="D4526" s="87"/>
      <c r="E4526" s="1" t="s">
        <v>113</v>
      </c>
      <c r="F4526" s="2"/>
      <c r="G4526" s="59">
        <v>616</v>
      </c>
      <c r="H4526" s="71" t="str">
        <f t="shared" si="99"/>
        <v xml:space="preserve"> </v>
      </c>
      <c r="I4526" s="11">
        <v>13.798701298700999</v>
      </c>
      <c r="J4526" s="3">
        <v>5.0324675324679999</v>
      </c>
      <c r="K4526" s="3">
        <v>3.896103896104</v>
      </c>
      <c r="L4526" s="3">
        <v>4.5454545454549997</v>
      </c>
      <c r="M4526" s="3">
        <v>0.487012987013</v>
      </c>
      <c r="N4526" s="3">
        <v>3.5714285714290002</v>
      </c>
      <c r="O4526" s="3">
        <v>4.8701298701300004</v>
      </c>
      <c r="P4526" s="3">
        <v>3.2467532467529998</v>
      </c>
      <c r="Q4526" s="3">
        <v>6.0064935064940004</v>
      </c>
      <c r="R4526" s="3">
        <v>2.4350649350650002</v>
      </c>
      <c r="S4526" s="3">
        <v>3.2467532467529998</v>
      </c>
      <c r="T4526" s="3">
        <v>8.4415584415579996</v>
      </c>
      <c r="U4526" s="3">
        <v>2.1103896103899999</v>
      </c>
      <c r="V4526" s="3">
        <v>2.5974025974030002</v>
      </c>
      <c r="W4526" s="3">
        <v>0.81168831168800004</v>
      </c>
      <c r="X4526" s="3">
        <v>57.305194805195001</v>
      </c>
      <c r="Y4526" s="8">
        <v>4.3831168831170002</v>
      </c>
    </row>
    <row r="4527" spans="3:25" x14ac:dyDescent="0.2">
      <c r="C4527" s="90"/>
      <c r="D4527" s="87"/>
      <c r="E4527" s="1" t="s">
        <v>114</v>
      </c>
      <c r="F4527" s="2"/>
      <c r="G4527" s="59">
        <v>986</v>
      </c>
      <c r="H4527" s="71" t="str">
        <f t="shared" si="99"/>
        <v xml:space="preserve"> </v>
      </c>
      <c r="I4527" s="11">
        <v>17.647058823529001</v>
      </c>
      <c r="J4527" s="3">
        <v>4.7667342799189996</v>
      </c>
      <c r="K4527" s="3">
        <v>4.9695740365110002</v>
      </c>
      <c r="L4527" s="3">
        <v>6.3894523326570001</v>
      </c>
      <c r="M4527" s="3">
        <v>0.81135902636900004</v>
      </c>
      <c r="N4527" s="3">
        <v>5.1724137931029999</v>
      </c>
      <c r="O4527" s="3">
        <v>4.9695740365110002</v>
      </c>
      <c r="P4527" s="3">
        <v>4.3610547667340001</v>
      </c>
      <c r="Q4527" s="3">
        <v>7.4036511156189997</v>
      </c>
      <c r="R4527" s="3">
        <v>3.7525354969569999</v>
      </c>
      <c r="S4527" s="3">
        <v>4.056795131846</v>
      </c>
      <c r="T4527" s="3">
        <v>11.561866125761</v>
      </c>
      <c r="U4527" s="3">
        <v>1.8255578093310001</v>
      </c>
      <c r="V4527" s="3">
        <v>2.9411764705880001</v>
      </c>
      <c r="W4527" s="3">
        <v>1.014198782961</v>
      </c>
      <c r="X4527" s="3">
        <v>49.290060851927002</v>
      </c>
      <c r="Y4527" s="8">
        <v>5.6795131845839997</v>
      </c>
    </row>
    <row r="4528" spans="3:25" ht="24" x14ac:dyDescent="0.2">
      <c r="C4528" s="90"/>
      <c r="D4528" s="87"/>
      <c r="E4528" s="1" t="s">
        <v>115</v>
      </c>
      <c r="F4528" s="2"/>
      <c r="G4528" s="59">
        <v>938</v>
      </c>
      <c r="H4528" s="71" t="str">
        <f t="shared" si="99"/>
        <v xml:space="preserve"> </v>
      </c>
      <c r="I4528" s="11">
        <v>21.321961620469001</v>
      </c>
      <c r="J4528" s="3">
        <v>4.477611940299</v>
      </c>
      <c r="K4528" s="3">
        <v>3.8379530916840001</v>
      </c>
      <c r="L4528" s="3">
        <v>8.2089552238810004</v>
      </c>
      <c r="M4528" s="3">
        <v>0.95948827292100003</v>
      </c>
      <c r="N4528" s="3">
        <v>4.7974413646059997</v>
      </c>
      <c r="O4528" s="3">
        <v>5.7569296375269996</v>
      </c>
      <c r="P4528" s="3">
        <v>5.4371002132199999</v>
      </c>
      <c r="Q4528" s="3">
        <v>7.6759061833690003</v>
      </c>
      <c r="R4528" s="3">
        <v>2.8784648187630002</v>
      </c>
      <c r="S4528" s="3">
        <v>3.4115138592749998</v>
      </c>
      <c r="T4528" s="3">
        <v>10.660980810234999</v>
      </c>
      <c r="U4528" s="3">
        <v>1.279317697228</v>
      </c>
      <c r="V4528" s="3">
        <v>3.6247334754799998</v>
      </c>
      <c r="W4528" s="3">
        <v>0.74626865671599996</v>
      </c>
      <c r="X4528" s="3">
        <v>48.614072494669998</v>
      </c>
      <c r="Y4528" s="8">
        <v>4.7974413646059997</v>
      </c>
    </row>
    <row r="4529" spans="3:25" ht="24" x14ac:dyDescent="0.2">
      <c r="C4529" s="90"/>
      <c r="D4529" s="87"/>
      <c r="E4529" s="1" t="s">
        <v>116</v>
      </c>
      <c r="F4529" s="2"/>
      <c r="G4529" s="59">
        <v>771</v>
      </c>
      <c r="H4529" s="71" t="str">
        <f t="shared" si="99"/>
        <v xml:space="preserve"> </v>
      </c>
      <c r="I4529" s="11">
        <v>21.400778210117</v>
      </c>
      <c r="J4529" s="3">
        <v>7.0038910505840004</v>
      </c>
      <c r="K4529" s="3">
        <v>4.5395590142669997</v>
      </c>
      <c r="L4529" s="3">
        <v>7.5226977950710001</v>
      </c>
      <c r="M4529" s="3">
        <v>1.556420233463</v>
      </c>
      <c r="N4529" s="3">
        <v>6.8741893644619996</v>
      </c>
      <c r="O4529" s="3">
        <v>6.3553826199739998</v>
      </c>
      <c r="P4529" s="3">
        <v>5.3177691309990003</v>
      </c>
      <c r="Q4529" s="3">
        <v>9.3385214007779993</v>
      </c>
      <c r="R4529" s="3">
        <v>4.4098573281449998</v>
      </c>
      <c r="S4529" s="3">
        <v>4.5395590142669997</v>
      </c>
      <c r="T4529" s="3">
        <v>11.284046692606999</v>
      </c>
      <c r="U4529" s="3">
        <v>1.8158236057070001</v>
      </c>
      <c r="V4529" s="3">
        <v>4.02075226978</v>
      </c>
      <c r="W4529" s="3">
        <v>0.64850843060999996</v>
      </c>
      <c r="X4529" s="3">
        <v>44.747081712061998</v>
      </c>
      <c r="Y4529" s="8">
        <v>4.6692607003889997</v>
      </c>
    </row>
    <row r="4530" spans="3:25" ht="24" x14ac:dyDescent="0.2">
      <c r="C4530" s="90"/>
      <c r="D4530" s="87"/>
      <c r="E4530" s="1" t="s">
        <v>117</v>
      </c>
      <c r="F4530" s="2"/>
      <c r="G4530" s="59">
        <v>223</v>
      </c>
      <c r="H4530" s="71" t="str">
        <f t="shared" si="99"/>
        <v xml:space="preserve"> </v>
      </c>
      <c r="I4530" s="11">
        <v>19.730941704035999</v>
      </c>
      <c r="J4530" s="3">
        <v>4.4843049327350002</v>
      </c>
      <c r="K4530" s="3">
        <v>7.1748878923769999</v>
      </c>
      <c r="L4530" s="3">
        <v>7.6233183856500002</v>
      </c>
      <c r="M4530" s="3">
        <v>1.7937219730939999</v>
      </c>
      <c r="N4530" s="3">
        <v>7.1748878923769999</v>
      </c>
      <c r="O4530" s="3">
        <v>6.7264573991030003</v>
      </c>
      <c r="P4530" s="3">
        <v>3.139013452915</v>
      </c>
      <c r="Q4530" s="3">
        <v>10.313901345291001</v>
      </c>
      <c r="R4530" s="3">
        <v>2.690582959641</v>
      </c>
      <c r="S4530" s="3">
        <v>4.4843049327350002</v>
      </c>
      <c r="T4530" s="3">
        <v>10.313901345291001</v>
      </c>
      <c r="U4530" s="3">
        <v>1.3452914798210001</v>
      </c>
      <c r="V4530" s="3">
        <v>2.2421524663680001</v>
      </c>
      <c r="W4530" s="3">
        <v>1.3452914798210001</v>
      </c>
      <c r="X4530" s="3">
        <v>46.636771300447997</v>
      </c>
      <c r="Y4530" s="8">
        <v>6.27802690583</v>
      </c>
    </row>
    <row r="4531" spans="3:25" x14ac:dyDescent="0.2">
      <c r="C4531" s="90"/>
      <c r="D4531" s="87"/>
      <c r="E4531" s="1" t="s">
        <v>118</v>
      </c>
      <c r="F4531" s="2"/>
      <c r="G4531" s="59">
        <v>710</v>
      </c>
      <c r="H4531" s="71" t="str">
        <f t="shared" si="99"/>
        <v xml:space="preserve"> </v>
      </c>
      <c r="I4531" s="11">
        <v>16.619718309859</v>
      </c>
      <c r="J4531" s="3">
        <v>3.9436619718310002</v>
      </c>
      <c r="K4531" s="3">
        <v>4.507042253521</v>
      </c>
      <c r="L4531" s="3">
        <v>6.3380281690139997</v>
      </c>
      <c r="M4531" s="3">
        <v>1.12676056338</v>
      </c>
      <c r="N4531" s="3">
        <v>4.507042253521</v>
      </c>
      <c r="O4531" s="3">
        <v>4.7887323943659998</v>
      </c>
      <c r="P4531" s="3">
        <v>5.0704225352109997</v>
      </c>
      <c r="Q4531" s="3">
        <v>7.1830985915490002</v>
      </c>
      <c r="R4531" s="3">
        <v>1.267605633803</v>
      </c>
      <c r="S4531" s="3">
        <v>3.380281690141</v>
      </c>
      <c r="T4531" s="3">
        <v>9.8591549295770005</v>
      </c>
      <c r="U4531" s="3">
        <v>1.4084507042250001</v>
      </c>
      <c r="V4531" s="3">
        <v>2.6760563380279998</v>
      </c>
      <c r="W4531" s="3">
        <v>0.84507042253499998</v>
      </c>
      <c r="X4531" s="3">
        <v>51.549295774648002</v>
      </c>
      <c r="Y4531" s="8">
        <v>4.9295774647890003</v>
      </c>
    </row>
    <row r="4532" spans="3:25" x14ac:dyDescent="0.2">
      <c r="C4532" s="90"/>
      <c r="D4532" s="87"/>
      <c r="E4532" s="1" t="s">
        <v>119</v>
      </c>
      <c r="F4532" s="2"/>
      <c r="G4532" s="59">
        <v>565</v>
      </c>
      <c r="H4532" s="71" t="str">
        <f t="shared" si="99"/>
        <v xml:space="preserve"> </v>
      </c>
      <c r="I4532" s="11">
        <v>20.884955752212001</v>
      </c>
      <c r="J4532" s="3">
        <v>4.2477876106189996</v>
      </c>
      <c r="K4532" s="3">
        <v>4.424778761062</v>
      </c>
      <c r="L4532" s="3">
        <v>7.4336283185839998</v>
      </c>
      <c r="M4532" s="3">
        <v>1.41592920354</v>
      </c>
      <c r="N4532" s="3">
        <v>5.4867256637170003</v>
      </c>
      <c r="O4532" s="3">
        <v>6.3716814159290003</v>
      </c>
      <c r="P4532" s="3">
        <v>6.5486725663719998</v>
      </c>
      <c r="Q4532" s="3">
        <v>8.6725663716810004</v>
      </c>
      <c r="R4532" s="3">
        <v>1.9469026548670001</v>
      </c>
      <c r="S4532" s="3">
        <v>4.9557522123890001</v>
      </c>
      <c r="T4532" s="3">
        <v>10.619469026549</v>
      </c>
      <c r="U4532" s="3">
        <v>1.41592920354</v>
      </c>
      <c r="V4532" s="3">
        <v>3.3628318584070001</v>
      </c>
      <c r="W4532" s="3">
        <v>1.0619469026549999</v>
      </c>
      <c r="X4532" s="3">
        <v>49.026548672566001</v>
      </c>
      <c r="Y4532" s="8">
        <v>4.6017699115040003</v>
      </c>
    </row>
    <row r="4533" spans="3:25" x14ac:dyDescent="0.2">
      <c r="C4533" s="90"/>
      <c r="D4533" s="87"/>
      <c r="E4533" s="1" t="s">
        <v>120</v>
      </c>
      <c r="F4533" s="2"/>
      <c r="G4533" s="59">
        <v>443</v>
      </c>
      <c r="H4533" s="71" t="str">
        <f t="shared" si="99"/>
        <v xml:space="preserve"> </v>
      </c>
      <c r="I4533" s="11">
        <v>24.153498871332001</v>
      </c>
      <c r="J4533" s="3">
        <v>4.9661399548530003</v>
      </c>
      <c r="K4533" s="3">
        <v>4.9661399548530003</v>
      </c>
      <c r="L4533" s="3">
        <v>9.0293453724599999</v>
      </c>
      <c r="M4533" s="3">
        <v>1.5801354401809999</v>
      </c>
      <c r="N4533" s="3">
        <v>5.643340857788</v>
      </c>
      <c r="O4533" s="3">
        <v>5.4176072234759998</v>
      </c>
      <c r="P4533" s="3">
        <v>6.7720090293449999</v>
      </c>
      <c r="Q4533" s="3">
        <v>7.6749435665909997</v>
      </c>
      <c r="R4533" s="3">
        <v>2.4830699774270002</v>
      </c>
      <c r="S4533" s="3">
        <v>4.7404063205420002</v>
      </c>
      <c r="T4533" s="3">
        <v>10.835214446953</v>
      </c>
      <c r="U4533" s="3">
        <v>2.257336343115</v>
      </c>
      <c r="V4533" s="3">
        <v>3.1602708803609998</v>
      </c>
      <c r="W4533" s="3">
        <v>1.128668171558</v>
      </c>
      <c r="X4533" s="3">
        <v>43.340857787810002</v>
      </c>
      <c r="Y4533" s="8">
        <v>4.51467268623</v>
      </c>
    </row>
    <row r="4534" spans="3:25" x14ac:dyDescent="0.2">
      <c r="C4534" s="90"/>
      <c r="D4534" s="87"/>
      <c r="E4534" s="1" t="s">
        <v>121</v>
      </c>
      <c r="F4534" s="2"/>
      <c r="G4534" s="59">
        <v>977</v>
      </c>
      <c r="H4534" s="71" t="str">
        <f t="shared" si="99"/>
        <v xml:space="preserve"> </v>
      </c>
      <c r="I4534" s="11">
        <v>19.344933469806001</v>
      </c>
      <c r="J4534" s="3">
        <v>5.731832139202</v>
      </c>
      <c r="K4534" s="3">
        <v>3.787103377687</v>
      </c>
      <c r="L4534" s="3">
        <v>6.8577277379729997</v>
      </c>
      <c r="M4534" s="3">
        <v>1.3306038894579999</v>
      </c>
      <c r="N4534" s="3">
        <v>6.4483111566020002</v>
      </c>
      <c r="O4534" s="3">
        <v>5.1177072671439996</v>
      </c>
      <c r="P4534" s="3">
        <v>5.1177072671439996</v>
      </c>
      <c r="Q4534" s="3">
        <v>7.6765609007159998</v>
      </c>
      <c r="R4534" s="3">
        <v>3.9918116683729998</v>
      </c>
      <c r="S4534" s="3">
        <v>4.2988741044010004</v>
      </c>
      <c r="T4534" s="3">
        <v>12.282497441146001</v>
      </c>
      <c r="U4534" s="3">
        <v>2.1494370522009998</v>
      </c>
      <c r="V4534" s="3">
        <v>3.1729785056290001</v>
      </c>
      <c r="W4534" s="3">
        <v>0.51177072671400003</v>
      </c>
      <c r="X4534" s="3">
        <v>47.697031729785003</v>
      </c>
      <c r="Y4534" s="8">
        <v>4.708290685773</v>
      </c>
    </row>
    <row r="4535" spans="3:25" x14ac:dyDescent="0.2">
      <c r="C4535" s="90"/>
      <c r="D4535" s="87"/>
      <c r="E4535" s="1" t="s">
        <v>122</v>
      </c>
      <c r="F4535" s="2"/>
      <c r="G4535" s="59">
        <v>179</v>
      </c>
      <c r="H4535" s="71" t="str">
        <f t="shared" si="99"/>
        <v xml:space="preserve"> </v>
      </c>
      <c r="I4535" s="11">
        <v>22.346368715084001</v>
      </c>
      <c r="J4535" s="3">
        <v>5.0279329608939998</v>
      </c>
      <c r="K4535" s="3">
        <v>8.9385474860340004</v>
      </c>
      <c r="L4535" s="3">
        <v>11.173184357542</v>
      </c>
      <c r="M4535" s="3">
        <v>1.675977653631</v>
      </c>
      <c r="N4535" s="3">
        <v>6.7039106145250003</v>
      </c>
      <c r="O4535" s="3">
        <v>6.7039106145250003</v>
      </c>
      <c r="P4535" s="3">
        <v>3.3519553072630002</v>
      </c>
      <c r="Q4535" s="3">
        <v>8.3798882681559999</v>
      </c>
      <c r="R4535" s="3">
        <v>5.0279329608939998</v>
      </c>
      <c r="S4535" s="3">
        <v>7.2625698324019998</v>
      </c>
      <c r="T4535" s="3">
        <v>13.407821229050001</v>
      </c>
      <c r="U4535" s="3">
        <v>2.2346368715080001</v>
      </c>
      <c r="V4535" s="3">
        <v>3.3519553072630002</v>
      </c>
      <c r="W4535" s="3">
        <v>1.675977653631</v>
      </c>
      <c r="X4535" s="3">
        <v>46.368715083799003</v>
      </c>
      <c r="Y4535" s="8">
        <v>6.1452513966479998</v>
      </c>
    </row>
    <row r="4536" spans="3:25" x14ac:dyDescent="0.2">
      <c r="C4536" s="90"/>
      <c r="D4536" s="87"/>
      <c r="E4536" s="1" t="s">
        <v>32</v>
      </c>
      <c r="F4536" s="2"/>
      <c r="G4536" s="59">
        <v>22</v>
      </c>
      <c r="H4536" s="71" t="str">
        <f t="shared" si="99"/>
        <v>*</v>
      </c>
      <c r="I4536" s="11">
        <v>36.363636363635997</v>
      </c>
      <c r="J4536" s="3">
        <v>18.181818181817999</v>
      </c>
      <c r="K4536" s="3">
        <v>4.5454545454549997</v>
      </c>
      <c r="L4536" s="3">
        <v>13.636363636364001</v>
      </c>
      <c r="M4536" s="3">
        <v>4.5454545454549997</v>
      </c>
      <c r="N4536" s="3">
        <v>9.0909090909089993</v>
      </c>
      <c r="O4536" s="3">
        <v>13.636363636364001</v>
      </c>
      <c r="P4536" s="3">
        <v>18.181818181817999</v>
      </c>
      <c r="Q4536" s="3">
        <v>13.636363636364001</v>
      </c>
      <c r="R4536" s="3">
        <v>4.5454545454549997</v>
      </c>
      <c r="S4536" s="3">
        <v>9.0909090909089993</v>
      </c>
      <c r="T4536" s="3">
        <v>18.181818181817999</v>
      </c>
      <c r="U4536" s="3">
        <v>9.0909090909089993</v>
      </c>
      <c r="V4536" s="3">
        <v>4.5454545454549997</v>
      </c>
      <c r="W4536" s="3">
        <v>9.0909090909089993</v>
      </c>
      <c r="X4536" s="3">
        <v>31.818181818182001</v>
      </c>
      <c r="Y4536" s="8">
        <v>4.5454545454549997</v>
      </c>
    </row>
    <row r="4537" spans="3:25" x14ac:dyDescent="0.2">
      <c r="C4537" s="90"/>
      <c r="D4537" s="87"/>
      <c r="E4537" s="1" t="s">
        <v>22</v>
      </c>
      <c r="F4537" s="2"/>
      <c r="G4537" s="59">
        <v>13</v>
      </c>
      <c r="H4537" s="71" t="str">
        <f t="shared" si="99"/>
        <v>*</v>
      </c>
      <c r="I4537" s="11">
        <v>15.384615384615</v>
      </c>
      <c r="J4537" s="3">
        <v>7.6923076923079998</v>
      </c>
      <c r="K4537" s="7">
        <v>0</v>
      </c>
      <c r="L4537" s="3">
        <v>15.384615384615</v>
      </c>
      <c r="M4537" s="7">
        <v>0</v>
      </c>
      <c r="N4537" s="3">
        <v>7.6923076923079998</v>
      </c>
      <c r="O4537" s="7">
        <v>0</v>
      </c>
      <c r="P4537" s="7">
        <v>0</v>
      </c>
      <c r="Q4537" s="7">
        <v>0</v>
      </c>
      <c r="R4537" s="7">
        <v>0</v>
      </c>
      <c r="S4537" s="3">
        <v>7.6923076923079998</v>
      </c>
      <c r="T4537" s="3">
        <v>15.384615384615</v>
      </c>
      <c r="U4537" s="7">
        <v>0</v>
      </c>
      <c r="V4537" s="7">
        <v>0</v>
      </c>
      <c r="W4537" s="7">
        <v>0</v>
      </c>
      <c r="X4537" s="3">
        <v>46.153846153845997</v>
      </c>
      <c r="Y4537" s="8">
        <v>15.384615384615</v>
      </c>
    </row>
    <row r="4538" spans="3:25" ht="24" x14ac:dyDescent="0.2">
      <c r="C4538" s="91" t="s">
        <v>123</v>
      </c>
      <c r="D4538" s="86" t="s">
        <v>17</v>
      </c>
      <c r="E4538" s="6" t="s">
        <v>124</v>
      </c>
      <c r="F4538" s="5"/>
      <c r="G4538" s="58">
        <v>55</v>
      </c>
      <c r="H4538" s="70" t="str">
        <f t="shared" si="99"/>
        <v xml:space="preserve"> </v>
      </c>
      <c r="I4538" s="12">
        <v>43.636363636364003</v>
      </c>
      <c r="J4538" s="4">
        <v>10.909090909091001</v>
      </c>
      <c r="K4538" s="4">
        <v>5.4545454545450003</v>
      </c>
      <c r="L4538" s="4">
        <v>9.0909090909089993</v>
      </c>
      <c r="M4538" s="4">
        <v>7.2727272727269998</v>
      </c>
      <c r="N4538" s="4">
        <v>7.2727272727269998</v>
      </c>
      <c r="O4538" s="4">
        <v>10.909090909091001</v>
      </c>
      <c r="P4538" s="4">
        <v>5.4545454545450003</v>
      </c>
      <c r="Q4538" s="4">
        <v>7.2727272727269998</v>
      </c>
      <c r="R4538" s="4">
        <v>7.2727272727269998</v>
      </c>
      <c r="S4538" s="4">
        <v>10.909090909091001</v>
      </c>
      <c r="T4538" s="4">
        <v>12.727272727273</v>
      </c>
      <c r="U4538" s="4">
        <v>3.636363636364</v>
      </c>
      <c r="V4538" s="4">
        <v>5.4545454545450003</v>
      </c>
      <c r="W4538" s="4">
        <v>1.818181818182</v>
      </c>
      <c r="X4538" s="4">
        <v>38.181818181818002</v>
      </c>
      <c r="Y4538" s="13">
        <v>1.818181818182</v>
      </c>
    </row>
    <row r="4539" spans="3:25" ht="24" x14ac:dyDescent="0.2">
      <c r="C4539" s="92"/>
      <c r="D4539" s="87"/>
      <c r="E4539" s="1" t="s">
        <v>125</v>
      </c>
      <c r="F4539" s="2"/>
      <c r="G4539" s="59">
        <v>205</v>
      </c>
      <c r="H4539" s="71" t="str">
        <f t="shared" si="99"/>
        <v xml:space="preserve"> </v>
      </c>
      <c r="I4539" s="11">
        <v>35.609756097560997</v>
      </c>
      <c r="J4539" s="3">
        <v>6.8292682926830004</v>
      </c>
      <c r="K4539" s="3">
        <v>5.8536585365849998</v>
      </c>
      <c r="L4539" s="3">
        <v>14.146341463415</v>
      </c>
      <c r="M4539" s="3">
        <v>3.90243902439</v>
      </c>
      <c r="N4539" s="3">
        <v>9.2682926829269991</v>
      </c>
      <c r="O4539" s="3">
        <v>6.3414634146340001</v>
      </c>
      <c r="P4539" s="3">
        <v>6.8292682926830004</v>
      </c>
      <c r="Q4539" s="3">
        <v>8.2926829268290003</v>
      </c>
      <c r="R4539" s="3">
        <v>0.97560975609800005</v>
      </c>
      <c r="S4539" s="3">
        <v>4.3902439024389999</v>
      </c>
      <c r="T4539" s="3">
        <v>11.219512195122</v>
      </c>
      <c r="U4539" s="3">
        <v>4.3902439024389999</v>
      </c>
      <c r="V4539" s="3">
        <v>2.9268292682929999</v>
      </c>
      <c r="W4539" s="3">
        <v>1.4634146341459999</v>
      </c>
      <c r="X4539" s="3">
        <v>35.609756097560997</v>
      </c>
      <c r="Y4539" s="8">
        <v>4.3902439024389999</v>
      </c>
    </row>
    <row r="4540" spans="3:25" ht="24" x14ac:dyDescent="0.2">
      <c r="C4540" s="92"/>
      <c r="D4540" s="87"/>
      <c r="E4540" s="1" t="s">
        <v>126</v>
      </c>
      <c r="F4540" s="2"/>
      <c r="G4540" s="59">
        <v>114</v>
      </c>
      <c r="H4540" s="71" t="str">
        <f t="shared" si="99"/>
        <v xml:space="preserve"> </v>
      </c>
      <c r="I4540" s="11">
        <v>24.561403508771999</v>
      </c>
      <c r="J4540" s="3">
        <v>4.3859649122809996</v>
      </c>
      <c r="K4540" s="3">
        <v>7.8947368421049999</v>
      </c>
      <c r="L4540" s="3">
        <v>12.280701754386</v>
      </c>
      <c r="M4540" s="3">
        <v>1.7543859649119999</v>
      </c>
      <c r="N4540" s="3">
        <v>4.3859649122809996</v>
      </c>
      <c r="O4540" s="3">
        <v>10.526315789473999</v>
      </c>
      <c r="P4540" s="3">
        <v>7.0175438596489998</v>
      </c>
      <c r="Q4540" s="3">
        <v>11.403508771929999</v>
      </c>
      <c r="R4540" s="3">
        <v>6.1403508771929998</v>
      </c>
      <c r="S4540" s="3">
        <v>6.1403508771929998</v>
      </c>
      <c r="T4540" s="3">
        <v>12.280701754386</v>
      </c>
      <c r="U4540" s="3">
        <v>4.3859649122809996</v>
      </c>
      <c r="V4540" s="3">
        <v>3.508771929825</v>
      </c>
      <c r="W4540" s="3">
        <v>1.7543859649119999</v>
      </c>
      <c r="X4540" s="3">
        <v>41.228070175439001</v>
      </c>
      <c r="Y4540" s="8">
        <v>6.1403508771929998</v>
      </c>
    </row>
    <row r="4541" spans="3:25" ht="24" x14ac:dyDescent="0.2">
      <c r="C4541" s="92"/>
      <c r="D4541" s="87"/>
      <c r="E4541" s="1" t="s">
        <v>127</v>
      </c>
      <c r="F4541" s="2"/>
      <c r="G4541" s="59">
        <v>187</v>
      </c>
      <c r="H4541" s="71" t="str">
        <f t="shared" si="99"/>
        <v xml:space="preserve"> </v>
      </c>
      <c r="I4541" s="11">
        <v>16.577540106952</v>
      </c>
      <c r="J4541" s="3">
        <v>4.2780748663099999</v>
      </c>
      <c r="K4541" s="3">
        <v>7.4866310160429999</v>
      </c>
      <c r="L4541" s="3">
        <v>9.0909090909089993</v>
      </c>
      <c r="M4541" s="3">
        <v>0.53475935828900001</v>
      </c>
      <c r="N4541" s="3">
        <v>5.3475935828879999</v>
      </c>
      <c r="O4541" s="3">
        <v>3.208556149733</v>
      </c>
      <c r="P4541" s="3">
        <v>3.208556149733</v>
      </c>
      <c r="Q4541" s="3">
        <v>6.4171122994649998</v>
      </c>
      <c r="R4541" s="3">
        <v>1.069518716578</v>
      </c>
      <c r="S4541" s="3">
        <v>2.1390374331549999</v>
      </c>
      <c r="T4541" s="3">
        <v>5.8823529411760003</v>
      </c>
      <c r="U4541" s="3">
        <v>1.069518716578</v>
      </c>
      <c r="V4541" s="3">
        <v>2.1390374331549999</v>
      </c>
      <c r="W4541" s="3">
        <v>1.6042780748659999</v>
      </c>
      <c r="X4541" s="3">
        <v>53.475935828876999</v>
      </c>
      <c r="Y4541" s="8">
        <v>3.7433155080209999</v>
      </c>
    </row>
    <row r="4542" spans="3:25" ht="24" x14ac:dyDescent="0.2">
      <c r="C4542" s="92"/>
      <c r="D4542" s="87"/>
      <c r="E4542" s="1" t="s">
        <v>128</v>
      </c>
      <c r="F4542" s="2"/>
      <c r="G4542" s="59">
        <v>1599</v>
      </c>
      <c r="H4542" s="71" t="str">
        <f t="shared" si="99"/>
        <v xml:space="preserve"> </v>
      </c>
      <c r="I4542" s="11">
        <v>24.015009380862999</v>
      </c>
      <c r="J4542" s="3">
        <v>4.8780487804880002</v>
      </c>
      <c r="K4542" s="3">
        <v>5.2532833020640002</v>
      </c>
      <c r="L4542" s="3">
        <v>7.6923076923079998</v>
      </c>
      <c r="M4542" s="3">
        <v>2.376485303315</v>
      </c>
      <c r="N4542" s="3">
        <v>5.941213258286</v>
      </c>
      <c r="O4542" s="3">
        <v>6.5040650406499996</v>
      </c>
      <c r="P4542" s="3">
        <v>5.3158223889930003</v>
      </c>
      <c r="Q4542" s="3">
        <v>8.6929330831769995</v>
      </c>
      <c r="R4542" s="3">
        <v>4.5028142589120002</v>
      </c>
      <c r="S4542" s="3">
        <v>4.1275797373360001</v>
      </c>
      <c r="T4542" s="3">
        <v>11.882426516573</v>
      </c>
      <c r="U4542" s="3">
        <v>1.938711694809</v>
      </c>
      <c r="V4542" s="3">
        <v>3.4396497811129998</v>
      </c>
      <c r="W4542" s="3">
        <v>1.2507817385869999</v>
      </c>
      <c r="X4542" s="3">
        <v>43.589743589744003</v>
      </c>
      <c r="Y4542" s="8">
        <v>4.7529706066289998</v>
      </c>
    </row>
    <row r="4543" spans="3:25" ht="24" x14ac:dyDescent="0.2">
      <c r="C4543" s="92"/>
      <c r="D4543" s="87"/>
      <c r="E4543" s="1" t="s">
        <v>129</v>
      </c>
      <c r="F4543" s="2"/>
      <c r="G4543" s="59">
        <v>1199</v>
      </c>
      <c r="H4543" s="71" t="str">
        <f t="shared" si="99"/>
        <v xml:space="preserve"> </v>
      </c>
      <c r="I4543" s="11">
        <v>25.437864887406</v>
      </c>
      <c r="J4543" s="3">
        <v>6.5054211843200003</v>
      </c>
      <c r="K4543" s="3">
        <v>5.1709758131779999</v>
      </c>
      <c r="L4543" s="3">
        <v>8.7572977481229994</v>
      </c>
      <c r="M4543" s="3">
        <v>2.3352793995000001</v>
      </c>
      <c r="N4543" s="3">
        <v>7.0058381984990001</v>
      </c>
      <c r="O4543" s="3">
        <v>7.6730608840699999</v>
      </c>
      <c r="P4543" s="3">
        <v>6.6722268557130002</v>
      </c>
      <c r="Q4543" s="3">
        <v>8.5070892410340004</v>
      </c>
      <c r="R4543" s="3">
        <v>4.0867389491240003</v>
      </c>
      <c r="S4543" s="3">
        <v>5.004170141785</v>
      </c>
      <c r="T4543" s="3">
        <v>13.094245204337</v>
      </c>
      <c r="U4543" s="3">
        <v>1.7514595496250001</v>
      </c>
      <c r="V4543" s="3">
        <v>3.753127606339</v>
      </c>
      <c r="W4543" s="3">
        <v>1.16763969975</v>
      </c>
      <c r="X4543" s="3">
        <v>40.700583819850003</v>
      </c>
      <c r="Y4543" s="8">
        <v>4.837364470392</v>
      </c>
    </row>
    <row r="4544" spans="3:25" ht="24" x14ac:dyDescent="0.2">
      <c r="C4544" s="92"/>
      <c r="D4544" s="87"/>
      <c r="E4544" s="1" t="s">
        <v>130</v>
      </c>
      <c r="F4544" s="2"/>
      <c r="G4544" s="59">
        <v>950</v>
      </c>
      <c r="H4544" s="71" t="str">
        <f t="shared" si="99"/>
        <v xml:space="preserve"> </v>
      </c>
      <c r="I4544" s="11">
        <v>23.894736842105001</v>
      </c>
      <c r="J4544" s="3">
        <v>6.5263157894740003</v>
      </c>
      <c r="K4544" s="3">
        <v>4.9473684210529996</v>
      </c>
      <c r="L4544" s="3">
        <v>8.3157894736839992</v>
      </c>
      <c r="M4544" s="3">
        <v>2.947368421053</v>
      </c>
      <c r="N4544" s="3">
        <v>6.1052631578950001</v>
      </c>
      <c r="O4544" s="3">
        <v>7.2631578947369997</v>
      </c>
      <c r="P4544" s="3">
        <v>6</v>
      </c>
      <c r="Q4544" s="3">
        <v>9.4736842105260006</v>
      </c>
      <c r="R4544" s="3">
        <v>4.9473684210529996</v>
      </c>
      <c r="S4544" s="3">
        <v>5.0526315789470004</v>
      </c>
      <c r="T4544" s="3">
        <v>12.105263157894999</v>
      </c>
      <c r="U4544" s="3">
        <v>1.8947368421049999</v>
      </c>
      <c r="V4544" s="3">
        <v>4</v>
      </c>
      <c r="W4544" s="3">
        <v>1.368421052632</v>
      </c>
      <c r="X4544" s="3">
        <v>41.789473684211004</v>
      </c>
      <c r="Y4544" s="8">
        <v>4.7368421052630003</v>
      </c>
    </row>
    <row r="4545" spans="2:25" x14ac:dyDescent="0.2">
      <c r="C4545" s="92"/>
      <c r="D4545" s="87"/>
      <c r="E4545" s="1" t="s">
        <v>131</v>
      </c>
      <c r="F4545" s="2"/>
      <c r="G4545" s="59">
        <v>424</v>
      </c>
      <c r="H4545" s="71" t="str">
        <f t="shared" si="99"/>
        <v xml:space="preserve"> </v>
      </c>
      <c r="I4545" s="11">
        <v>18.396226415093999</v>
      </c>
      <c r="J4545" s="3">
        <v>6.6037735849060004</v>
      </c>
      <c r="K4545" s="3">
        <v>7.0754716981129997</v>
      </c>
      <c r="L4545" s="3">
        <v>9.9056603773580001</v>
      </c>
      <c r="M4545" s="3">
        <v>1.415094339623</v>
      </c>
      <c r="N4545" s="3">
        <v>6.839622641509</v>
      </c>
      <c r="O4545" s="3">
        <v>6.3679245283019998</v>
      </c>
      <c r="P4545" s="3">
        <v>5.4245283018870003</v>
      </c>
      <c r="Q4545" s="3">
        <v>10.613207547169999</v>
      </c>
      <c r="R4545" s="3">
        <v>4.0094339622639996</v>
      </c>
      <c r="S4545" s="3">
        <v>4.2452830188680002</v>
      </c>
      <c r="T4545" s="3">
        <v>15.330188679245</v>
      </c>
      <c r="U4545" s="3">
        <v>3.0660377358490001</v>
      </c>
      <c r="V4545" s="3">
        <v>4.7169811320750004</v>
      </c>
      <c r="W4545" s="3">
        <v>0.23584905660399999</v>
      </c>
      <c r="X4545" s="3">
        <v>44.339622641509003</v>
      </c>
      <c r="Y4545" s="8">
        <v>4.4811320754719999</v>
      </c>
    </row>
    <row r="4546" spans="2:25" ht="24" x14ac:dyDescent="0.2">
      <c r="C4546" s="92"/>
      <c r="D4546" s="87"/>
      <c r="E4546" s="1" t="s">
        <v>132</v>
      </c>
      <c r="F4546" s="2"/>
      <c r="G4546" s="59">
        <v>213</v>
      </c>
      <c r="H4546" s="71" t="str">
        <f t="shared" si="99"/>
        <v xml:space="preserve"> </v>
      </c>
      <c r="I4546" s="11">
        <v>29.577464788732001</v>
      </c>
      <c r="J4546" s="3">
        <v>10.798122065728</v>
      </c>
      <c r="K4546" s="3">
        <v>7.0422535211269999</v>
      </c>
      <c r="L4546" s="3">
        <v>9.3896713615019998</v>
      </c>
      <c r="M4546" s="3">
        <v>4.2253521126760001</v>
      </c>
      <c r="N4546" s="3">
        <v>10.328638497652999</v>
      </c>
      <c r="O4546" s="3">
        <v>12.206572769953</v>
      </c>
      <c r="P4546" s="3">
        <v>7.0422535211269999</v>
      </c>
      <c r="Q4546" s="3">
        <v>13.145539906103</v>
      </c>
      <c r="R4546" s="3">
        <v>11.267605633803001</v>
      </c>
      <c r="S4546" s="3">
        <v>8.4507042253520002</v>
      </c>
      <c r="T4546" s="3">
        <v>19.24882629108</v>
      </c>
      <c r="U4546" s="3">
        <v>4.6948356807509999</v>
      </c>
      <c r="V4546" s="3">
        <v>6.1032863849770003</v>
      </c>
      <c r="W4546" s="3">
        <v>3.286384976526</v>
      </c>
      <c r="X4546" s="3">
        <v>29.577464788732001</v>
      </c>
      <c r="Y4546" s="8">
        <v>6.5727699530520001</v>
      </c>
    </row>
    <row r="4547" spans="2:25" ht="24" x14ac:dyDescent="0.2">
      <c r="C4547" s="92"/>
      <c r="D4547" s="87"/>
      <c r="E4547" s="1" t="s">
        <v>133</v>
      </c>
      <c r="F4547" s="2"/>
      <c r="G4547" s="59">
        <v>214</v>
      </c>
      <c r="H4547" s="71" t="str">
        <f t="shared" si="99"/>
        <v xml:space="preserve"> </v>
      </c>
      <c r="I4547" s="11">
        <v>32.242990654205997</v>
      </c>
      <c r="J4547" s="3">
        <v>14.485981308411001</v>
      </c>
      <c r="K4547" s="3">
        <v>11.682242990654</v>
      </c>
      <c r="L4547" s="3">
        <v>14.953271028036999</v>
      </c>
      <c r="M4547" s="3">
        <v>5.6074766355139998</v>
      </c>
      <c r="N4547" s="3">
        <v>17.757009345794</v>
      </c>
      <c r="O4547" s="3">
        <v>17.757009345794</v>
      </c>
      <c r="P4547" s="3">
        <v>11.682242990654</v>
      </c>
      <c r="Q4547" s="3">
        <v>17.757009345794</v>
      </c>
      <c r="R4547" s="3">
        <v>10.280373831776</v>
      </c>
      <c r="S4547" s="3">
        <v>10.747663551402001</v>
      </c>
      <c r="T4547" s="3">
        <v>24.299065420561</v>
      </c>
      <c r="U4547" s="3">
        <v>7.4766355140189997</v>
      </c>
      <c r="V4547" s="3">
        <v>9.3457943925230005</v>
      </c>
      <c r="W4547" s="3">
        <v>1.869158878505</v>
      </c>
      <c r="X4547" s="3">
        <v>22.897196261682002</v>
      </c>
      <c r="Y4547" s="8">
        <v>3.7383177570089998</v>
      </c>
    </row>
    <row r="4548" spans="2:25" ht="24" x14ac:dyDescent="0.2">
      <c r="C4548" s="92"/>
      <c r="D4548" s="87"/>
      <c r="E4548" s="1" t="s">
        <v>134</v>
      </c>
      <c r="F4548" s="2"/>
      <c r="G4548" s="59">
        <v>15</v>
      </c>
      <c r="H4548" s="71" t="str">
        <f t="shared" si="99"/>
        <v>*</v>
      </c>
      <c r="I4548" s="11">
        <v>33.333333333333002</v>
      </c>
      <c r="J4548" s="3">
        <v>26.666666666666998</v>
      </c>
      <c r="K4548" s="3">
        <v>20</v>
      </c>
      <c r="L4548" s="3">
        <v>20</v>
      </c>
      <c r="M4548" s="3">
        <v>13.333333333333</v>
      </c>
      <c r="N4548" s="3">
        <v>33.333333333333002</v>
      </c>
      <c r="O4548" s="3">
        <v>33.333333333333002</v>
      </c>
      <c r="P4548" s="3">
        <v>13.333333333333</v>
      </c>
      <c r="Q4548" s="3">
        <v>13.333333333333</v>
      </c>
      <c r="R4548" s="3">
        <v>20</v>
      </c>
      <c r="S4548" s="3">
        <v>13.333333333333</v>
      </c>
      <c r="T4548" s="3">
        <v>33.333333333333002</v>
      </c>
      <c r="U4548" s="3">
        <v>20</v>
      </c>
      <c r="V4548" s="3">
        <v>20</v>
      </c>
      <c r="W4548" s="3">
        <v>13.333333333333</v>
      </c>
      <c r="X4548" s="3">
        <v>6.666666666667</v>
      </c>
      <c r="Y4548" s="8">
        <v>6.666666666667</v>
      </c>
    </row>
    <row r="4549" spans="2:25" ht="24" x14ac:dyDescent="0.2">
      <c r="C4549" s="92"/>
      <c r="D4549" s="87"/>
      <c r="E4549" s="1" t="s">
        <v>135</v>
      </c>
      <c r="F4549" s="2"/>
      <c r="G4549" s="59">
        <v>587</v>
      </c>
      <c r="H4549" s="71" t="str">
        <f t="shared" si="99"/>
        <v xml:space="preserve"> </v>
      </c>
      <c r="I4549" s="11">
        <v>26.405451448040999</v>
      </c>
      <c r="J4549" s="3">
        <v>6.4735945485519997</v>
      </c>
      <c r="K4549" s="3">
        <v>4.5996592844970001</v>
      </c>
      <c r="L4549" s="3">
        <v>9.8807495741059999</v>
      </c>
      <c r="M4549" s="3">
        <v>1.7035775127770001</v>
      </c>
      <c r="N4549" s="3">
        <v>7.8364565587730004</v>
      </c>
      <c r="O4549" s="3">
        <v>5.9625212947190001</v>
      </c>
      <c r="P4549" s="3">
        <v>7.4957410562179998</v>
      </c>
      <c r="Q4549" s="3">
        <v>10.051107325383001</v>
      </c>
      <c r="R4549" s="3">
        <v>3.9182282793869998</v>
      </c>
      <c r="S4549" s="3">
        <v>5.4514480408860004</v>
      </c>
      <c r="T4549" s="3">
        <v>12.095400340715999</v>
      </c>
      <c r="U4549" s="3">
        <v>1.192504258944</v>
      </c>
      <c r="V4549" s="3">
        <v>4.2589437819420004</v>
      </c>
      <c r="W4549" s="3">
        <v>1.873935264055</v>
      </c>
      <c r="X4549" s="3">
        <v>41.396933560477002</v>
      </c>
      <c r="Y4549" s="8">
        <v>4.770017035775</v>
      </c>
    </row>
    <row r="4550" spans="2:25" x14ac:dyDescent="0.2">
      <c r="C4550" s="92"/>
      <c r="D4550" s="87"/>
      <c r="E4550" s="1" t="s">
        <v>136</v>
      </c>
      <c r="F4550" s="2"/>
      <c r="G4550" s="59">
        <v>63</v>
      </c>
      <c r="H4550" s="71" t="str">
        <f t="shared" si="99"/>
        <v xml:space="preserve"> </v>
      </c>
      <c r="I4550" s="11">
        <v>34.920634920635003</v>
      </c>
      <c r="J4550" s="3">
        <v>4.7619047619049999</v>
      </c>
      <c r="K4550" s="3">
        <v>7.9365079365079998</v>
      </c>
      <c r="L4550" s="3">
        <v>14.285714285714</v>
      </c>
      <c r="M4550" s="3">
        <v>7.9365079365079998</v>
      </c>
      <c r="N4550" s="3">
        <v>17.460317460317</v>
      </c>
      <c r="O4550" s="3">
        <v>12.698412698413</v>
      </c>
      <c r="P4550" s="3">
        <v>6.3492063492059998</v>
      </c>
      <c r="Q4550" s="3">
        <v>11.111111111111001</v>
      </c>
      <c r="R4550" s="3">
        <v>11.111111111111001</v>
      </c>
      <c r="S4550" s="3">
        <v>3.1746031746029999</v>
      </c>
      <c r="T4550" s="3">
        <v>17.460317460317</v>
      </c>
      <c r="U4550" s="3">
        <v>3.1746031746029999</v>
      </c>
      <c r="V4550" s="3">
        <v>11.111111111111001</v>
      </c>
      <c r="W4550" s="3">
        <v>11.111111111111001</v>
      </c>
      <c r="X4550" s="3">
        <v>30.158730158729998</v>
      </c>
      <c r="Y4550" s="8">
        <v>4.7619047619049999</v>
      </c>
    </row>
    <row r="4551" spans="2:25" x14ac:dyDescent="0.2">
      <c r="C4551" s="92"/>
      <c r="D4551" s="87"/>
      <c r="E4551" s="1" t="s">
        <v>137</v>
      </c>
      <c r="F4551" s="2"/>
      <c r="G4551" s="59">
        <v>290</v>
      </c>
      <c r="H4551" s="71" t="str">
        <f t="shared" si="99"/>
        <v xml:space="preserve"> </v>
      </c>
      <c r="I4551" s="11">
        <v>21.379310344827999</v>
      </c>
      <c r="J4551" s="3">
        <v>13.793103448276</v>
      </c>
      <c r="K4551" s="3">
        <v>3.4482758620689999</v>
      </c>
      <c r="L4551" s="3">
        <v>5.1724137931029999</v>
      </c>
      <c r="M4551" s="3">
        <v>3.7931034482760002</v>
      </c>
      <c r="N4551" s="3">
        <v>8.2758620689659992</v>
      </c>
      <c r="O4551" s="3">
        <v>9.6551724137930002</v>
      </c>
      <c r="P4551" s="3">
        <v>5.5172413793099997</v>
      </c>
      <c r="Q4551" s="3">
        <v>7.2413793103449997</v>
      </c>
      <c r="R4551" s="3">
        <v>8.2758620689659992</v>
      </c>
      <c r="S4551" s="3">
        <v>2.7586206896549998</v>
      </c>
      <c r="T4551" s="3">
        <v>7.2413793103449997</v>
      </c>
      <c r="U4551" s="3">
        <v>2.413793103448</v>
      </c>
      <c r="V4551" s="3">
        <v>5.1724137931029999</v>
      </c>
      <c r="W4551" s="3">
        <v>0.34482758620699999</v>
      </c>
      <c r="X4551" s="3">
        <v>44.827586206897003</v>
      </c>
      <c r="Y4551" s="8">
        <v>2.413793103448</v>
      </c>
    </row>
    <row r="4552" spans="2:25" x14ac:dyDescent="0.2">
      <c r="C4552" s="92"/>
      <c r="D4552" s="87"/>
      <c r="E4552" s="1" t="s">
        <v>22</v>
      </c>
      <c r="F4552" s="2"/>
      <c r="G4552" s="59">
        <v>42</v>
      </c>
      <c r="H4552" s="71" t="str">
        <f t="shared" si="99"/>
        <v>*</v>
      </c>
      <c r="I4552" s="11">
        <v>16.666666666666998</v>
      </c>
      <c r="J4552" s="3">
        <v>9.5238095238099998</v>
      </c>
      <c r="K4552" s="3">
        <v>4.7619047619049999</v>
      </c>
      <c r="L4552" s="3">
        <v>7.1428571428570002</v>
      </c>
      <c r="M4552" s="3">
        <v>4.7619047619049999</v>
      </c>
      <c r="N4552" s="3">
        <v>9.5238095238099998</v>
      </c>
      <c r="O4552" s="3">
        <v>4.7619047619049999</v>
      </c>
      <c r="P4552" s="3">
        <v>2.3809523809519999</v>
      </c>
      <c r="Q4552" s="3">
        <v>7.1428571428570002</v>
      </c>
      <c r="R4552" s="3">
        <v>11.904761904761999</v>
      </c>
      <c r="S4552" s="3">
        <v>2.3809523809519999</v>
      </c>
      <c r="T4552" s="3">
        <v>7.1428571428570002</v>
      </c>
      <c r="U4552" s="3">
        <v>4.7619047619049999</v>
      </c>
      <c r="V4552" s="3">
        <v>4.7619047619049999</v>
      </c>
      <c r="W4552" s="7">
        <v>0</v>
      </c>
      <c r="X4552" s="3">
        <v>45.238095238094999</v>
      </c>
      <c r="Y4552" s="8">
        <v>16.666666666666998</v>
      </c>
    </row>
    <row r="4553" spans="2:25" ht="24" x14ac:dyDescent="0.2">
      <c r="C4553" s="92"/>
      <c r="D4553" s="87"/>
      <c r="E4553" s="1" t="s">
        <v>138</v>
      </c>
      <c r="F4553" s="2"/>
      <c r="G4553" s="59">
        <v>246</v>
      </c>
      <c r="H4553" s="71" t="str">
        <f t="shared" si="99"/>
        <v xml:space="preserve"> </v>
      </c>
      <c r="I4553" s="11">
        <v>37.804878048779997</v>
      </c>
      <c r="J4553" s="3">
        <v>6.9105691056909997</v>
      </c>
      <c r="K4553" s="3">
        <v>5.6910569105690003</v>
      </c>
      <c r="L4553" s="3">
        <v>12.601626016259999</v>
      </c>
      <c r="M4553" s="3">
        <v>4.4715447154470001</v>
      </c>
      <c r="N4553" s="3">
        <v>8.5365853658540001</v>
      </c>
      <c r="O4553" s="3">
        <v>7.3170731707319998</v>
      </c>
      <c r="P4553" s="3">
        <v>6.0975609756100004</v>
      </c>
      <c r="Q4553" s="3">
        <v>7.3170731707319998</v>
      </c>
      <c r="R4553" s="3">
        <v>1.6260162601629999</v>
      </c>
      <c r="S4553" s="3">
        <v>5.2845528455280002</v>
      </c>
      <c r="T4553" s="3">
        <v>10.975609756098001</v>
      </c>
      <c r="U4553" s="3">
        <v>4.065040650407</v>
      </c>
      <c r="V4553" s="3">
        <v>3.2520325203249998</v>
      </c>
      <c r="W4553" s="3">
        <v>1.219512195122</v>
      </c>
      <c r="X4553" s="3">
        <v>36.178861788618001</v>
      </c>
      <c r="Y4553" s="8">
        <v>4.065040650407</v>
      </c>
    </row>
    <row r="4554" spans="2:25" ht="24" x14ac:dyDescent="0.2">
      <c r="C4554" s="92"/>
      <c r="D4554" s="87"/>
      <c r="E4554" s="1" t="s">
        <v>139</v>
      </c>
      <c r="F4554" s="2"/>
      <c r="G4554" s="59">
        <v>248</v>
      </c>
      <c r="H4554" s="71" t="str">
        <f t="shared" ref="H4554:H4556" si="100">IF(G4554&lt;49,"*"," ")</f>
        <v xml:space="preserve"> </v>
      </c>
      <c r="I4554" s="11">
        <v>18.145161290322999</v>
      </c>
      <c r="J4554" s="3">
        <v>4.0322580645160002</v>
      </c>
      <c r="K4554" s="3">
        <v>6.8548387096769998</v>
      </c>
      <c r="L4554" s="3">
        <v>9.6774193548389995</v>
      </c>
      <c r="M4554" s="3">
        <v>0.80645161290300005</v>
      </c>
      <c r="N4554" s="3">
        <v>4.8387096774189997</v>
      </c>
      <c r="O4554" s="3">
        <v>6.0483870967740003</v>
      </c>
      <c r="P4554" s="3">
        <v>4.4354838709679996</v>
      </c>
      <c r="Q4554" s="3">
        <v>8.0645161290320004</v>
      </c>
      <c r="R4554" s="3">
        <v>2.822580645161</v>
      </c>
      <c r="S4554" s="3">
        <v>3.6290322580650001</v>
      </c>
      <c r="T4554" s="3">
        <v>7.6612903225810003</v>
      </c>
      <c r="U4554" s="3">
        <v>2.4193548387099999</v>
      </c>
      <c r="V4554" s="3">
        <v>2.4193548387099999</v>
      </c>
      <c r="W4554" s="3">
        <v>1.2096774193549999</v>
      </c>
      <c r="X4554" s="3">
        <v>48.790322580644997</v>
      </c>
      <c r="Y4554" s="8">
        <v>5.2419354838709999</v>
      </c>
    </row>
    <row r="4555" spans="2:25" ht="24" x14ac:dyDescent="0.2">
      <c r="C4555" s="92"/>
      <c r="D4555" s="87"/>
      <c r="E4555" s="1" t="s">
        <v>140</v>
      </c>
      <c r="F4555" s="2"/>
      <c r="G4555" s="59">
        <v>1582</v>
      </c>
      <c r="H4555" s="71" t="str">
        <f t="shared" si="100"/>
        <v xml:space="preserve"> </v>
      </c>
      <c r="I4555" s="11">
        <v>24.778761061947002</v>
      </c>
      <c r="J4555" s="3">
        <v>6.4475347661190003</v>
      </c>
      <c r="K4555" s="3">
        <v>4.9936788874840001</v>
      </c>
      <c r="L4555" s="3">
        <v>8.3438685208599992</v>
      </c>
      <c r="M4555" s="3">
        <v>2.7812895069530001</v>
      </c>
      <c r="N4555" s="3">
        <v>6.7635903919090001</v>
      </c>
      <c r="O4555" s="3">
        <v>7.6485461441210001</v>
      </c>
      <c r="P4555" s="3">
        <v>6.194690265487</v>
      </c>
      <c r="Q4555" s="3">
        <v>8.4070796460179995</v>
      </c>
      <c r="R4555" s="3">
        <v>4.8040455120100001</v>
      </c>
      <c r="S4555" s="3">
        <v>4.5512010113779997</v>
      </c>
      <c r="T4555" s="3">
        <v>12.452591656131</v>
      </c>
      <c r="U4555" s="3">
        <v>1.769911504425</v>
      </c>
      <c r="V4555" s="3">
        <v>3.7294563843240001</v>
      </c>
      <c r="W4555" s="3">
        <v>1.2010113780030001</v>
      </c>
      <c r="X4555" s="3">
        <v>41.592920353982002</v>
      </c>
      <c r="Y4555" s="8">
        <v>4.9936788874840001</v>
      </c>
    </row>
    <row r="4556" spans="2:25" ht="24" x14ac:dyDescent="0.2">
      <c r="C4556" s="93"/>
      <c r="D4556" s="88"/>
      <c r="E4556" s="27" t="s">
        <v>141</v>
      </c>
      <c r="F4556" s="30"/>
      <c r="G4556" s="60">
        <v>414</v>
      </c>
      <c r="H4556" s="72" t="str">
        <f t="shared" si="100"/>
        <v xml:space="preserve"> </v>
      </c>
      <c r="I4556" s="35">
        <v>29.951690821256001</v>
      </c>
      <c r="J4556" s="16">
        <v>13.04347826087</v>
      </c>
      <c r="K4556" s="16">
        <v>8.2125603864729992</v>
      </c>
      <c r="L4556" s="16">
        <v>11.111111111111001</v>
      </c>
      <c r="M4556" s="16">
        <v>4.8309178743960004</v>
      </c>
      <c r="N4556" s="16">
        <v>13.526570048309001</v>
      </c>
      <c r="O4556" s="16">
        <v>14.251207729469</v>
      </c>
      <c r="P4556" s="16">
        <v>9.4202898550719993</v>
      </c>
      <c r="Q4556" s="16">
        <v>14.492753623187999</v>
      </c>
      <c r="R4556" s="16">
        <v>9.6618357487920008</v>
      </c>
      <c r="S4556" s="16">
        <v>8.9371980676330001</v>
      </c>
      <c r="T4556" s="16">
        <v>20.772946859903001</v>
      </c>
      <c r="U4556" s="16">
        <v>6.2801932367150002</v>
      </c>
      <c r="V4556" s="16">
        <v>7.2463768115939997</v>
      </c>
      <c r="W4556" s="16">
        <v>2.4154589371980002</v>
      </c>
      <c r="X4556" s="16">
        <v>26.811594202898998</v>
      </c>
      <c r="Y4556" s="36">
        <v>4.5893719806759998</v>
      </c>
    </row>
    <row r="4557" spans="2:25" x14ac:dyDescent="0.2">
      <c r="G4557" s="61"/>
      <c r="H4557" s="73"/>
    </row>
    <row r="4558" spans="2:25" x14ac:dyDescent="0.2">
      <c r="B4558" s="22" t="str">
        <f xml:space="preserve"> HYPERLINK("#'目次'!B40", "[34]")</f>
        <v>[34]</v>
      </c>
      <c r="C4558" s="17" t="s">
        <v>377</v>
      </c>
      <c r="G4558" s="61"/>
      <c r="H4558" s="73"/>
    </row>
    <row r="4559" spans="2:25" x14ac:dyDescent="0.2">
      <c r="G4559" s="61"/>
      <c r="H4559" s="73"/>
    </row>
    <row r="4560" spans="2:25" x14ac:dyDescent="0.2">
      <c r="G4560" s="61"/>
      <c r="H4560" s="73"/>
    </row>
    <row r="4561" spans="3:16" x14ac:dyDescent="0.2">
      <c r="C4561" s="17" t="s">
        <v>12</v>
      </c>
      <c r="G4561" s="61"/>
      <c r="H4561" s="73"/>
    </row>
    <row r="4562" spans="3:16" ht="144" x14ac:dyDescent="0.2">
      <c r="C4562" s="82"/>
      <c r="D4562" s="83"/>
      <c r="E4562" s="83"/>
      <c r="F4562" s="83"/>
      <c r="G4562" s="55" t="s">
        <v>13</v>
      </c>
      <c r="H4562" s="68"/>
      <c r="I4562" s="20" t="s">
        <v>378</v>
      </c>
      <c r="J4562" s="10" t="s">
        <v>379</v>
      </c>
      <c r="K4562" s="10" t="s">
        <v>380</v>
      </c>
      <c r="L4562" s="10" t="s">
        <v>381</v>
      </c>
      <c r="M4562" s="10" t="s">
        <v>382</v>
      </c>
      <c r="N4562" s="10" t="s">
        <v>32</v>
      </c>
      <c r="O4562" s="10" t="s">
        <v>347</v>
      </c>
      <c r="P4562" s="23" t="s">
        <v>22</v>
      </c>
    </row>
    <row r="4563" spans="3:16" x14ac:dyDescent="0.2">
      <c r="C4563" s="84"/>
      <c r="D4563" s="85"/>
      <c r="E4563" s="85"/>
      <c r="F4563" s="85"/>
      <c r="G4563" s="56"/>
      <c r="H4563" s="69"/>
      <c r="I4563" s="24"/>
      <c r="J4563" s="9"/>
      <c r="K4563" s="9"/>
      <c r="L4563" s="9"/>
      <c r="M4563" s="9"/>
      <c r="N4563" s="9"/>
      <c r="O4563" s="9"/>
      <c r="P4563" s="21"/>
    </row>
    <row r="4564" spans="3:16" x14ac:dyDescent="0.2">
      <c r="C4564" s="28"/>
      <c r="D4564" s="29"/>
      <c r="E4564" s="32" t="s">
        <v>13</v>
      </c>
      <c r="F4564" s="31"/>
      <c r="G4564" s="57">
        <v>2435</v>
      </c>
      <c r="H4564" s="66" t="str">
        <f t="shared" ref="H4564:H4627" si="101">IF(G4564&lt;49,"*"," ")</f>
        <v xml:space="preserve"> </v>
      </c>
      <c r="I4564" s="15">
        <v>34.579055441477998</v>
      </c>
      <c r="J4564" s="15">
        <v>51.375770020533999</v>
      </c>
      <c r="K4564" s="15">
        <v>20.903490759754</v>
      </c>
      <c r="L4564" s="15">
        <v>53.921971252566998</v>
      </c>
      <c r="M4564" s="15">
        <v>18.644763860369999</v>
      </c>
      <c r="N4564" s="15">
        <v>0.82135523613999994</v>
      </c>
      <c r="O4564" s="15">
        <v>7.0225872689940001</v>
      </c>
      <c r="P4564" s="34">
        <v>2.0944558521559999</v>
      </c>
    </row>
    <row r="4565" spans="3:16" x14ac:dyDescent="0.2">
      <c r="C4565" s="89" t="s">
        <v>16</v>
      </c>
      <c r="D4565" s="86" t="s">
        <v>17</v>
      </c>
      <c r="E4565" s="6" t="s">
        <v>18</v>
      </c>
      <c r="F4565" s="5"/>
      <c r="G4565" s="58">
        <v>344</v>
      </c>
      <c r="H4565" s="70" t="str">
        <f t="shared" si="101"/>
        <v xml:space="preserve"> </v>
      </c>
      <c r="I4565" s="12">
        <v>37.5</v>
      </c>
      <c r="J4565" s="4">
        <v>47.965116279070003</v>
      </c>
      <c r="K4565" s="4">
        <v>25.581395348836999</v>
      </c>
      <c r="L4565" s="4">
        <v>52.325581395348998</v>
      </c>
      <c r="M4565" s="4">
        <v>20.348837209302001</v>
      </c>
      <c r="N4565" s="4">
        <v>1.1627906976739999</v>
      </c>
      <c r="O4565" s="4">
        <v>8.1395348837209998</v>
      </c>
      <c r="P4565" s="13">
        <v>1.1627906976739999</v>
      </c>
    </row>
    <row r="4566" spans="3:16" x14ac:dyDescent="0.2">
      <c r="C4566" s="90"/>
      <c r="D4566" s="87"/>
      <c r="E4566" s="1" t="s">
        <v>19</v>
      </c>
      <c r="F4566" s="2"/>
      <c r="G4566" s="59">
        <v>1502</v>
      </c>
      <c r="H4566" s="71" t="str">
        <f t="shared" si="101"/>
        <v xml:space="preserve"> </v>
      </c>
      <c r="I4566" s="11">
        <v>34.953395472703001</v>
      </c>
      <c r="J4566" s="3">
        <v>51.464713715046997</v>
      </c>
      <c r="K4566" s="3">
        <v>21.171770972036999</v>
      </c>
      <c r="L4566" s="3">
        <v>55.525965379493996</v>
      </c>
      <c r="M4566" s="3">
        <v>18.042609853529001</v>
      </c>
      <c r="N4566" s="3">
        <v>0.39946737683099998</v>
      </c>
      <c r="O4566" s="3">
        <v>7.2569906790949998</v>
      </c>
      <c r="P4566" s="8">
        <v>1.9307589880160001</v>
      </c>
    </row>
    <row r="4567" spans="3:16" x14ac:dyDescent="0.2">
      <c r="C4567" s="90"/>
      <c r="D4567" s="87"/>
      <c r="E4567" s="1" t="s">
        <v>20</v>
      </c>
      <c r="F4567" s="2"/>
      <c r="G4567" s="59">
        <v>465</v>
      </c>
      <c r="H4567" s="71" t="str">
        <f t="shared" si="101"/>
        <v xml:space="preserve"> </v>
      </c>
      <c r="I4567" s="11">
        <v>33.333333333333002</v>
      </c>
      <c r="J4567" s="3">
        <v>52.258064516128997</v>
      </c>
      <c r="K4567" s="3">
        <v>17.419354838709999</v>
      </c>
      <c r="L4567" s="3">
        <v>52.903225806451999</v>
      </c>
      <c r="M4567" s="3">
        <v>18.924731182795998</v>
      </c>
      <c r="N4567" s="3">
        <v>1.2903225806450001</v>
      </c>
      <c r="O4567" s="3">
        <v>5.8064516129030004</v>
      </c>
      <c r="P4567" s="8">
        <v>3.2258064516129998</v>
      </c>
    </row>
    <row r="4568" spans="3:16" x14ac:dyDescent="0.2">
      <c r="C4568" s="90"/>
      <c r="D4568" s="87"/>
      <c r="E4568" s="1" t="s">
        <v>21</v>
      </c>
      <c r="F4568" s="2"/>
      <c r="G4568" s="59">
        <v>107</v>
      </c>
      <c r="H4568" s="71" t="str">
        <f t="shared" si="101"/>
        <v xml:space="preserve"> </v>
      </c>
      <c r="I4568" s="11">
        <v>26.168224299064999</v>
      </c>
      <c r="J4568" s="3">
        <v>58.878504672897002</v>
      </c>
      <c r="K4568" s="3">
        <v>17.757009345794</v>
      </c>
      <c r="L4568" s="3">
        <v>42.056074766355003</v>
      </c>
      <c r="M4568" s="3">
        <v>23.364485981308</v>
      </c>
      <c r="N4568" s="3">
        <v>3.7383177570089998</v>
      </c>
      <c r="O4568" s="3">
        <v>5.6074766355139998</v>
      </c>
      <c r="P4568" s="8">
        <v>1.869158878505</v>
      </c>
    </row>
    <row r="4569" spans="3:16" x14ac:dyDescent="0.2">
      <c r="C4569" s="90"/>
      <c r="D4569" s="87"/>
      <c r="E4569" s="1" t="s">
        <v>22</v>
      </c>
      <c r="F4569" s="2"/>
      <c r="G4569" s="59">
        <v>17</v>
      </c>
      <c r="H4569" s="71" t="str">
        <f t="shared" si="101"/>
        <v>*</v>
      </c>
      <c r="I4569" s="11">
        <v>29.411764705882</v>
      </c>
      <c r="J4569" s="3">
        <v>41.176470588234999</v>
      </c>
      <c r="K4569" s="3">
        <v>17.647058823529001</v>
      </c>
      <c r="L4569" s="3">
        <v>47.058823529412003</v>
      </c>
      <c r="M4569" s="7">
        <v>0</v>
      </c>
      <c r="N4569" s="7">
        <v>0</v>
      </c>
      <c r="O4569" s="3">
        <v>5.8823529411760003</v>
      </c>
      <c r="P4569" s="8">
        <v>5.8823529411760003</v>
      </c>
    </row>
    <row r="4570" spans="3:16" x14ac:dyDescent="0.2">
      <c r="C4570" s="91" t="s">
        <v>23</v>
      </c>
      <c r="D4570" s="86" t="s">
        <v>17</v>
      </c>
      <c r="E4570" s="6" t="s">
        <v>24</v>
      </c>
      <c r="F4570" s="5"/>
      <c r="G4570" s="58">
        <v>383</v>
      </c>
      <c r="H4570" s="70" t="str">
        <f t="shared" si="101"/>
        <v xml:space="preserve"> </v>
      </c>
      <c r="I4570" s="12">
        <v>44.125326370757001</v>
      </c>
      <c r="J4570" s="4">
        <v>49.347258485639998</v>
      </c>
      <c r="K4570" s="4">
        <v>22.193211488250999</v>
      </c>
      <c r="L4570" s="4">
        <v>57.702349869452</v>
      </c>
      <c r="M4570" s="4">
        <v>21.148825065274</v>
      </c>
      <c r="N4570" s="4">
        <v>0.78328981723199997</v>
      </c>
      <c r="O4570" s="4">
        <v>6.2663185378590001</v>
      </c>
      <c r="P4570" s="13">
        <v>3.3942558746740001</v>
      </c>
    </row>
    <row r="4571" spans="3:16" x14ac:dyDescent="0.2">
      <c r="C4571" s="90"/>
      <c r="D4571" s="87"/>
      <c r="E4571" s="1" t="s">
        <v>25</v>
      </c>
      <c r="F4571" s="2"/>
      <c r="G4571" s="59">
        <v>333</v>
      </c>
      <c r="H4571" s="71" t="str">
        <f t="shared" si="101"/>
        <v xml:space="preserve"> </v>
      </c>
      <c r="I4571" s="11">
        <v>44.444444444444002</v>
      </c>
      <c r="J4571" s="3">
        <v>54.354354354354001</v>
      </c>
      <c r="K4571" s="3">
        <v>23.423423423422999</v>
      </c>
      <c r="L4571" s="3">
        <v>56.156156156156001</v>
      </c>
      <c r="M4571" s="3">
        <v>21.921921921921999</v>
      </c>
      <c r="N4571" s="3">
        <v>0.60060060060099996</v>
      </c>
      <c r="O4571" s="3">
        <v>5.7057057057060003</v>
      </c>
      <c r="P4571" s="8">
        <v>1.5015015015019999</v>
      </c>
    </row>
    <row r="4572" spans="3:16" ht="24" x14ac:dyDescent="0.2">
      <c r="C4572" s="90"/>
      <c r="D4572" s="87"/>
      <c r="E4572" s="1" t="s">
        <v>26</v>
      </c>
      <c r="F4572" s="2"/>
      <c r="G4572" s="59">
        <v>464</v>
      </c>
      <c r="H4572" s="71" t="str">
        <f t="shared" si="101"/>
        <v xml:space="preserve"> </v>
      </c>
      <c r="I4572" s="11">
        <v>40.086206896552</v>
      </c>
      <c r="J4572" s="3">
        <v>50.862068965516997</v>
      </c>
      <c r="K4572" s="3">
        <v>20.689655172414</v>
      </c>
      <c r="L4572" s="3">
        <v>59.267241379310001</v>
      </c>
      <c r="M4572" s="3">
        <v>21.982758620689999</v>
      </c>
      <c r="N4572" s="3">
        <v>0.43103448275900003</v>
      </c>
      <c r="O4572" s="3">
        <v>6.4655172413789996</v>
      </c>
      <c r="P4572" s="8">
        <v>2.1551724137930002</v>
      </c>
    </row>
    <row r="4573" spans="3:16" ht="24" x14ac:dyDescent="0.2">
      <c r="C4573" s="90"/>
      <c r="D4573" s="87"/>
      <c r="E4573" s="1" t="s">
        <v>27</v>
      </c>
      <c r="F4573" s="2"/>
      <c r="G4573" s="59">
        <v>163</v>
      </c>
      <c r="H4573" s="71" t="str">
        <f t="shared" si="101"/>
        <v xml:space="preserve"> </v>
      </c>
      <c r="I4573" s="11">
        <v>47.239263803680998</v>
      </c>
      <c r="J4573" s="3">
        <v>42.944785276074001</v>
      </c>
      <c r="K4573" s="3">
        <v>20.245398773005999</v>
      </c>
      <c r="L4573" s="3">
        <v>53.98773006135</v>
      </c>
      <c r="M4573" s="3">
        <v>21.472392638037</v>
      </c>
      <c r="N4573" s="7">
        <v>0</v>
      </c>
      <c r="O4573" s="3">
        <v>6.7484662576690004</v>
      </c>
      <c r="P4573" s="8">
        <v>3.0674846625769998</v>
      </c>
    </row>
    <row r="4574" spans="3:16" x14ac:dyDescent="0.2">
      <c r="C4574" s="90"/>
      <c r="D4574" s="87"/>
      <c r="E4574" s="1" t="s">
        <v>28</v>
      </c>
      <c r="F4574" s="2"/>
      <c r="G4574" s="59">
        <v>161</v>
      </c>
      <c r="H4574" s="71" t="str">
        <f t="shared" si="101"/>
        <v xml:space="preserve"> </v>
      </c>
      <c r="I4574" s="11">
        <v>42.236024844719999</v>
      </c>
      <c r="J4574" s="3">
        <v>49.068322981366002</v>
      </c>
      <c r="K4574" s="3">
        <v>17.391304347826001</v>
      </c>
      <c r="L4574" s="3">
        <v>53.416149068323001</v>
      </c>
      <c r="M4574" s="3">
        <v>25.465838509316999</v>
      </c>
      <c r="N4574" s="3">
        <v>0.62111801242200004</v>
      </c>
      <c r="O4574" s="3">
        <v>9.3167701863350008</v>
      </c>
      <c r="P4574" s="8">
        <v>2.4844720496889998</v>
      </c>
    </row>
    <row r="4575" spans="3:16" x14ac:dyDescent="0.2">
      <c r="C4575" s="90"/>
      <c r="D4575" s="87"/>
      <c r="E4575" s="1" t="s">
        <v>29</v>
      </c>
      <c r="F4575" s="2"/>
      <c r="G4575" s="59">
        <v>1174</v>
      </c>
      <c r="H4575" s="71" t="str">
        <f t="shared" si="101"/>
        <v xml:space="preserve"> </v>
      </c>
      <c r="I4575" s="11">
        <v>39.6933560477</v>
      </c>
      <c r="J4575" s="3">
        <v>50.936967632026999</v>
      </c>
      <c r="K4575" s="3">
        <v>21.720613287905</v>
      </c>
      <c r="L4575" s="3">
        <v>57.410562180578999</v>
      </c>
      <c r="M4575" s="3">
        <v>18.824531516183999</v>
      </c>
      <c r="N4575" s="3">
        <v>0.76660988075000003</v>
      </c>
      <c r="O4575" s="3">
        <v>5.9625212947190001</v>
      </c>
      <c r="P4575" s="8">
        <v>1.7035775127770001</v>
      </c>
    </row>
    <row r="4576" spans="3:16" x14ac:dyDescent="0.2">
      <c r="C4576" s="90"/>
      <c r="D4576" s="87"/>
      <c r="E4576" s="1" t="s">
        <v>30</v>
      </c>
      <c r="F4576" s="2"/>
      <c r="G4576" s="59">
        <v>1349</v>
      </c>
      <c r="H4576" s="71" t="str">
        <f t="shared" si="101"/>
        <v xml:space="preserve"> </v>
      </c>
      <c r="I4576" s="11">
        <v>38.769458858413998</v>
      </c>
      <c r="J4576" s="3">
        <v>54.707190511489998</v>
      </c>
      <c r="K4576" s="3">
        <v>22.238695329874002</v>
      </c>
      <c r="L4576" s="3">
        <v>58.710155670867003</v>
      </c>
      <c r="M4576" s="3">
        <v>18.013343217197999</v>
      </c>
      <c r="N4576" s="3">
        <v>0.815418828762</v>
      </c>
      <c r="O4576" s="3">
        <v>5.2631578947369997</v>
      </c>
      <c r="P4576" s="8">
        <v>1.482579688658</v>
      </c>
    </row>
    <row r="4577" spans="3:16" x14ac:dyDescent="0.2">
      <c r="C4577" s="90"/>
      <c r="D4577" s="87"/>
      <c r="E4577" s="1" t="s">
        <v>31</v>
      </c>
      <c r="F4577" s="2"/>
      <c r="G4577" s="59">
        <v>2034</v>
      </c>
      <c r="H4577" s="71" t="str">
        <f t="shared" si="101"/>
        <v xml:space="preserve"> </v>
      </c>
      <c r="I4577" s="11">
        <v>34.709931170108</v>
      </c>
      <c r="J4577" s="3">
        <v>53.982300884955997</v>
      </c>
      <c r="K4577" s="3">
        <v>22.025565388396998</v>
      </c>
      <c r="L4577" s="3">
        <v>55.899705014749003</v>
      </c>
      <c r="M4577" s="3">
        <v>18.485742379548</v>
      </c>
      <c r="N4577" s="3">
        <v>0.78662733529999995</v>
      </c>
      <c r="O4577" s="3">
        <v>6.5880039331370002</v>
      </c>
      <c r="P4577" s="8">
        <v>1.9174041297940001</v>
      </c>
    </row>
    <row r="4578" spans="3:16" x14ac:dyDescent="0.2">
      <c r="C4578" s="90"/>
      <c r="D4578" s="87"/>
      <c r="E4578" s="1" t="s">
        <v>32</v>
      </c>
      <c r="F4578" s="2"/>
      <c r="G4578" s="59">
        <v>68</v>
      </c>
      <c r="H4578" s="71" t="str">
        <f t="shared" si="101"/>
        <v xml:space="preserve"> </v>
      </c>
      <c r="I4578" s="11">
        <v>42.647058823529001</v>
      </c>
      <c r="J4578" s="3">
        <v>30.882352941175998</v>
      </c>
      <c r="K4578" s="3">
        <v>4.4117647058819998</v>
      </c>
      <c r="L4578" s="3">
        <v>36.764705882352999</v>
      </c>
      <c r="M4578" s="3">
        <v>23.529411764706001</v>
      </c>
      <c r="N4578" s="3">
        <v>2.9411764705880001</v>
      </c>
      <c r="O4578" s="3">
        <v>7.352941176471</v>
      </c>
      <c r="P4578" s="8">
        <v>2.9411764705880001</v>
      </c>
    </row>
    <row r="4579" spans="3:16" x14ac:dyDescent="0.2">
      <c r="C4579" s="90"/>
      <c r="D4579" s="87"/>
      <c r="E4579" s="1" t="s">
        <v>22</v>
      </c>
      <c r="F4579" s="2"/>
      <c r="G4579" s="59">
        <v>17</v>
      </c>
      <c r="H4579" s="71" t="str">
        <f t="shared" si="101"/>
        <v>*</v>
      </c>
      <c r="I4579" s="11">
        <v>23.529411764706001</v>
      </c>
      <c r="J4579" s="3">
        <v>23.529411764706001</v>
      </c>
      <c r="K4579" s="7">
        <v>0</v>
      </c>
      <c r="L4579" s="3">
        <v>35.294117647058997</v>
      </c>
      <c r="M4579" s="3">
        <v>11.764705882353001</v>
      </c>
      <c r="N4579" s="7">
        <v>0</v>
      </c>
      <c r="O4579" s="3">
        <v>17.647058823529001</v>
      </c>
      <c r="P4579" s="8">
        <v>5.8823529411760003</v>
      </c>
    </row>
    <row r="4580" spans="3:16" x14ac:dyDescent="0.2">
      <c r="C4580" s="91" t="s">
        <v>33</v>
      </c>
      <c r="D4580" s="86" t="s">
        <v>17</v>
      </c>
      <c r="E4580" s="6" t="s">
        <v>34</v>
      </c>
      <c r="F4580" s="5"/>
      <c r="G4580" s="58">
        <v>120</v>
      </c>
      <c r="H4580" s="70" t="str">
        <f t="shared" si="101"/>
        <v xml:space="preserve"> </v>
      </c>
      <c r="I4580" s="12">
        <v>40.833333333333002</v>
      </c>
      <c r="J4580" s="4">
        <v>52.5</v>
      </c>
      <c r="K4580" s="4">
        <v>31.666666666666998</v>
      </c>
      <c r="L4580" s="4">
        <v>55.833333333333002</v>
      </c>
      <c r="M4580" s="4">
        <v>19.166666666666998</v>
      </c>
      <c r="N4580" s="4">
        <v>0.83333333333299997</v>
      </c>
      <c r="O4580" s="4">
        <v>6.666666666667</v>
      </c>
      <c r="P4580" s="13">
        <v>1.666666666667</v>
      </c>
    </row>
    <row r="4581" spans="3:16" x14ac:dyDescent="0.2">
      <c r="C4581" s="90"/>
      <c r="D4581" s="87"/>
      <c r="E4581" s="1" t="s">
        <v>35</v>
      </c>
      <c r="F4581" s="2"/>
      <c r="G4581" s="59">
        <v>932</v>
      </c>
      <c r="H4581" s="71" t="str">
        <f t="shared" si="101"/>
        <v xml:space="preserve"> </v>
      </c>
      <c r="I4581" s="11">
        <v>38.519313304721003</v>
      </c>
      <c r="J4581" s="3">
        <v>49.356223175966001</v>
      </c>
      <c r="K4581" s="3">
        <v>22.317596566523999</v>
      </c>
      <c r="L4581" s="3">
        <v>53.326180257510998</v>
      </c>
      <c r="M4581" s="3">
        <v>18.240343347639001</v>
      </c>
      <c r="N4581" s="3">
        <v>0.32188841201700003</v>
      </c>
      <c r="O4581" s="3">
        <v>6.9742489270389996</v>
      </c>
      <c r="P4581" s="8">
        <v>2.4678111587979998</v>
      </c>
    </row>
    <row r="4582" spans="3:16" x14ac:dyDescent="0.2">
      <c r="C4582" s="90"/>
      <c r="D4582" s="87"/>
      <c r="E4582" s="1" t="s">
        <v>36</v>
      </c>
      <c r="F4582" s="2"/>
      <c r="G4582" s="59">
        <v>854</v>
      </c>
      <c r="H4582" s="71" t="str">
        <f t="shared" si="101"/>
        <v xml:space="preserve"> </v>
      </c>
      <c r="I4582" s="11">
        <v>32.552693208431002</v>
      </c>
      <c r="J4582" s="3">
        <v>51.990632318501</v>
      </c>
      <c r="K4582" s="3">
        <v>19.203747072599999</v>
      </c>
      <c r="L4582" s="3">
        <v>58.313817330211002</v>
      </c>
      <c r="M4582" s="3">
        <v>17.798594847775</v>
      </c>
      <c r="N4582" s="3">
        <v>0.70257611241200002</v>
      </c>
      <c r="O4582" s="3">
        <v>6.7915690866510001</v>
      </c>
      <c r="P4582" s="8">
        <v>1.8735362997659999</v>
      </c>
    </row>
    <row r="4583" spans="3:16" ht="24" x14ac:dyDescent="0.2">
      <c r="C4583" s="90"/>
      <c r="D4583" s="87"/>
      <c r="E4583" s="1" t="s">
        <v>37</v>
      </c>
      <c r="F4583" s="2"/>
      <c r="G4583" s="59">
        <v>356</v>
      </c>
      <c r="H4583" s="71" t="str">
        <f t="shared" si="101"/>
        <v xml:space="preserve"> </v>
      </c>
      <c r="I4583" s="11">
        <v>27.52808988764</v>
      </c>
      <c r="J4583" s="3">
        <v>56.741573033708001</v>
      </c>
      <c r="K4583" s="3">
        <v>18.820224719100999</v>
      </c>
      <c r="L4583" s="3">
        <v>52.52808988764</v>
      </c>
      <c r="M4583" s="3">
        <v>21.348314606742001</v>
      </c>
      <c r="N4583" s="3">
        <v>1.9662921348310001</v>
      </c>
      <c r="O4583" s="3">
        <v>7.8651685393259996</v>
      </c>
      <c r="P4583" s="8">
        <v>1.4044943820219999</v>
      </c>
    </row>
    <row r="4584" spans="3:16" x14ac:dyDescent="0.2">
      <c r="C4584" s="90"/>
      <c r="D4584" s="87"/>
      <c r="E4584" s="1" t="s">
        <v>38</v>
      </c>
      <c r="F4584" s="2"/>
      <c r="G4584" s="59">
        <v>157</v>
      </c>
      <c r="H4584" s="71" t="str">
        <f t="shared" si="101"/>
        <v xml:space="preserve"> </v>
      </c>
      <c r="I4584" s="11">
        <v>33.757961783439001</v>
      </c>
      <c r="J4584" s="3">
        <v>48.407643312102003</v>
      </c>
      <c r="K4584" s="3">
        <v>19.108280254777</v>
      </c>
      <c r="L4584" s="3">
        <v>36.942675159236003</v>
      </c>
      <c r="M4584" s="3">
        <v>20.382165605095999</v>
      </c>
      <c r="N4584" s="3">
        <v>1.9108280254779999</v>
      </c>
      <c r="O4584" s="3">
        <v>6.369426751592</v>
      </c>
      <c r="P4584" s="8">
        <v>2.5477707006369998</v>
      </c>
    </row>
    <row r="4585" spans="3:16" x14ac:dyDescent="0.2">
      <c r="C4585" s="90"/>
      <c r="D4585" s="87"/>
      <c r="E4585" s="1" t="s">
        <v>22</v>
      </c>
      <c r="F4585" s="2"/>
      <c r="G4585" s="59">
        <v>16</v>
      </c>
      <c r="H4585" s="71" t="str">
        <f t="shared" si="101"/>
        <v>*</v>
      </c>
      <c r="I4585" s="11">
        <v>31.25</v>
      </c>
      <c r="J4585" s="3">
        <v>37.5</v>
      </c>
      <c r="K4585" s="3">
        <v>12.5</v>
      </c>
      <c r="L4585" s="3">
        <v>37.5</v>
      </c>
      <c r="M4585" s="3">
        <v>6.25</v>
      </c>
      <c r="N4585" s="7">
        <v>0</v>
      </c>
      <c r="O4585" s="3">
        <v>12.5</v>
      </c>
      <c r="P4585" s="8">
        <v>6.25</v>
      </c>
    </row>
    <row r="4586" spans="3:16" x14ac:dyDescent="0.2">
      <c r="C4586" s="91" t="s">
        <v>39</v>
      </c>
      <c r="D4586" s="86" t="s">
        <v>17</v>
      </c>
      <c r="E4586" s="6" t="s">
        <v>40</v>
      </c>
      <c r="F4586" s="5"/>
      <c r="G4586" s="58">
        <v>350</v>
      </c>
      <c r="H4586" s="70" t="str">
        <f t="shared" si="101"/>
        <v xml:space="preserve"> </v>
      </c>
      <c r="I4586" s="12">
        <v>36.571428571429003</v>
      </c>
      <c r="J4586" s="4">
        <v>48.571428571429003</v>
      </c>
      <c r="K4586" s="4">
        <v>25.428571428571001</v>
      </c>
      <c r="L4586" s="4">
        <v>54.571428571429003</v>
      </c>
      <c r="M4586" s="4">
        <v>20</v>
      </c>
      <c r="N4586" s="4">
        <v>0.85714285714299998</v>
      </c>
      <c r="O4586" s="4">
        <v>7.7142857142860004</v>
      </c>
      <c r="P4586" s="13">
        <v>2.5714285714290002</v>
      </c>
    </row>
    <row r="4587" spans="3:16" ht="24" x14ac:dyDescent="0.2">
      <c r="C4587" s="90"/>
      <c r="D4587" s="87"/>
      <c r="E4587" s="1" t="s">
        <v>41</v>
      </c>
      <c r="F4587" s="2"/>
      <c r="G4587" s="59">
        <v>1147</v>
      </c>
      <c r="H4587" s="71" t="str">
        <f t="shared" si="101"/>
        <v xml:space="preserve"> </v>
      </c>
      <c r="I4587" s="11">
        <v>34.437663469922001</v>
      </c>
      <c r="J4587" s="3">
        <v>53.618134263296</v>
      </c>
      <c r="K4587" s="3">
        <v>23.016564952048999</v>
      </c>
      <c r="L4587" s="3">
        <v>58.064516129032</v>
      </c>
      <c r="M4587" s="3">
        <v>17.785527462947002</v>
      </c>
      <c r="N4587" s="3">
        <v>0.52310374891</v>
      </c>
      <c r="O4587" s="3">
        <v>6.1028770706189999</v>
      </c>
      <c r="P4587" s="8">
        <v>1.569311246731</v>
      </c>
    </row>
    <row r="4588" spans="3:16" x14ac:dyDescent="0.2">
      <c r="C4588" s="90"/>
      <c r="D4588" s="87"/>
      <c r="E4588" s="1" t="s">
        <v>42</v>
      </c>
      <c r="F4588" s="2"/>
      <c r="G4588" s="59">
        <v>816</v>
      </c>
      <c r="H4588" s="71" t="str">
        <f t="shared" si="101"/>
        <v xml:space="preserve"> </v>
      </c>
      <c r="I4588" s="11">
        <v>32.843137254901997</v>
      </c>
      <c r="J4588" s="3">
        <v>51.593137254901997</v>
      </c>
      <c r="K4588" s="3">
        <v>17.034313725490001</v>
      </c>
      <c r="L4588" s="3">
        <v>49.387254901961001</v>
      </c>
      <c r="M4588" s="3">
        <v>19.730392156863001</v>
      </c>
      <c r="N4588" s="3">
        <v>1.3480392156859999</v>
      </c>
      <c r="O4588" s="3">
        <v>7.1078431372550002</v>
      </c>
      <c r="P4588" s="8">
        <v>2.4509803921570001</v>
      </c>
    </row>
    <row r="4589" spans="3:16" x14ac:dyDescent="0.2">
      <c r="C4589" s="90"/>
      <c r="D4589" s="87"/>
      <c r="E4589" s="1" t="s">
        <v>43</v>
      </c>
      <c r="F4589" s="2"/>
      <c r="G4589" s="59">
        <v>78</v>
      </c>
      <c r="H4589" s="71" t="str">
        <f t="shared" si="101"/>
        <v xml:space="preserve"> </v>
      </c>
      <c r="I4589" s="11">
        <v>47.435897435896997</v>
      </c>
      <c r="J4589" s="3">
        <v>34.615384615384997</v>
      </c>
      <c r="K4589" s="3">
        <v>11.538461538462</v>
      </c>
      <c r="L4589" s="3">
        <v>42.307692307692001</v>
      </c>
      <c r="M4589" s="3">
        <v>20.512820512821001</v>
      </c>
      <c r="N4589" s="7">
        <v>0</v>
      </c>
      <c r="O4589" s="3">
        <v>11.538461538462</v>
      </c>
      <c r="P4589" s="8">
        <v>2.564102564103</v>
      </c>
    </row>
    <row r="4590" spans="3:16" x14ac:dyDescent="0.2">
      <c r="C4590" s="90"/>
      <c r="D4590" s="87"/>
      <c r="E4590" s="1" t="s">
        <v>22</v>
      </c>
      <c r="F4590" s="2"/>
      <c r="G4590" s="59">
        <v>44</v>
      </c>
      <c r="H4590" s="71" t="str">
        <f t="shared" si="101"/>
        <v>*</v>
      </c>
      <c r="I4590" s="11">
        <v>31.818181818182001</v>
      </c>
      <c r="J4590" s="3">
        <v>40.909090909090999</v>
      </c>
      <c r="K4590" s="3">
        <v>18.181818181817999</v>
      </c>
      <c r="L4590" s="3">
        <v>45.454545454544999</v>
      </c>
      <c r="M4590" s="3">
        <v>6.8181818181820004</v>
      </c>
      <c r="N4590" s="7">
        <v>0</v>
      </c>
      <c r="O4590" s="3">
        <v>15.909090909091001</v>
      </c>
      <c r="P4590" s="8">
        <v>4.5454545454549997</v>
      </c>
    </row>
    <row r="4591" spans="3:16" x14ac:dyDescent="0.2">
      <c r="C4591" s="91" t="s">
        <v>44</v>
      </c>
      <c r="D4591" s="86" t="s">
        <v>17</v>
      </c>
      <c r="E4591" s="6" t="s">
        <v>45</v>
      </c>
      <c r="F4591" s="5"/>
      <c r="G4591" s="58">
        <v>1358</v>
      </c>
      <c r="H4591" s="70" t="str">
        <f t="shared" si="101"/>
        <v xml:space="preserve"> </v>
      </c>
      <c r="I4591" s="12">
        <v>34.167893961708003</v>
      </c>
      <c r="J4591" s="4">
        <v>54.270986745214003</v>
      </c>
      <c r="K4591" s="4">
        <v>24.079528718704001</v>
      </c>
      <c r="L4591" s="4">
        <v>57.584683357879001</v>
      </c>
      <c r="M4591" s="4">
        <v>18.851251840943</v>
      </c>
      <c r="N4591" s="4">
        <v>0.66273932253300005</v>
      </c>
      <c r="O4591" s="4">
        <v>6.9219440353459998</v>
      </c>
      <c r="P4591" s="13">
        <v>0.81001472754100001</v>
      </c>
    </row>
    <row r="4592" spans="3:16" x14ac:dyDescent="0.2">
      <c r="C4592" s="90"/>
      <c r="D4592" s="87"/>
      <c r="E4592" s="1" t="s">
        <v>46</v>
      </c>
      <c r="F4592" s="2"/>
      <c r="G4592" s="59">
        <v>735</v>
      </c>
      <c r="H4592" s="71" t="str">
        <f t="shared" si="101"/>
        <v xml:space="preserve"> </v>
      </c>
      <c r="I4592" s="11">
        <v>35.646258503401</v>
      </c>
      <c r="J4592" s="3">
        <v>50.340136054421997</v>
      </c>
      <c r="K4592" s="3">
        <v>19.183673469388001</v>
      </c>
      <c r="L4592" s="3">
        <v>53.469387755101998</v>
      </c>
      <c r="M4592" s="3">
        <v>17.414965986395</v>
      </c>
      <c r="N4592" s="3">
        <v>0.68027210884400002</v>
      </c>
      <c r="O4592" s="3">
        <v>7.34693877551</v>
      </c>
      <c r="P4592" s="8">
        <v>1.2244897959179999</v>
      </c>
    </row>
    <row r="4593" spans="3:16" x14ac:dyDescent="0.2">
      <c r="C4593" s="90"/>
      <c r="D4593" s="87"/>
      <c r="E4593" s="1" t="s">
        <v>47</v>
      </c>
      <c r="F4593" s="2"/>
      <c r="G4593" s="59">
        <v>177</v>
      </c>
      <c r="H4593" s="71" t="str">
        <f t="shared" si="101"/>
        <v xml:space="preserve"> </v>
      </c>
      <c r="I4593" s="11">
        <v>33.333333333333002</v>
      </c>
      <c r="J4593" s="3">
        <v>53.107344632767997</v>
      </c>
      <c r="K4593" s="3">
        <v>17.514124293784999</v>
      </c>
      <c r="L4593" s="3">
        <v>51.977401129943999</v>
      </c>
      <c r="M4593" s="3">
        <v>17.514124293784999</v>
      </c>
      <c r="N4593" s="3">
        <v>1.129943502825</v>
      </c>
      <c r="O4593" s="3">
        <v>5.0847457627120001</v>
      </c>
      <c r="P4593" s="8">
        <v>3.3898305084749998</v>
      </c>
    </row>
    <row r="4594" spans="3:16" x14ac:dyDescent="0.2">
      <c r="C4594" s="90"/>
      <c r="D4594" s="87"/>
      <c r="E4594" s="1" t="s">
        <v>48</v>
      </c>
      <c r="F4594" s="2"/>
      <c r="G4594" s="59">
        <v>128</v>
      </c>
      <c r="H4594" s="71" t="str">
        <f t="shared" si="101"/>
        <v xml:space="preserve"> </v>
      </c>
      <c r="I4594" s="11">
        <v>41.40625</v>
      </c>
      <c r="J4594" s="3">
        <v>32.8125</v>
      </c>
      <c r="K4594" s="3">
        <v>6.25</v>
      </c>
      <c r="L4594" s="3">
        <v>32.03125</v>
      </c>
      <c r="M4594" s="3">
        <v>29.6875</v>
      </c>
      <c r="N4594" s="3">
        <v>2.34375</v>
      </c>
      <c r="O4594" s="3">
        <v>9.375</v>
      </c>
      <c r="P4594" s="8">
        <v>0.78125</v>
      </c>
    </row>
    <row r="4595" spans="3:16" x14ac:dyDescent="0.2">
      <c r="C4595" s="90"/>
      <c r="D4595" s="87"/>
      <c r="E4595" s="1" t="s">
        <v>22</v>
      </c>
      <c r="F4595" s="2"/>
      <c r="G4595" s="59">
        <v>37</v>
      </c>
      <c r="H4595" s="71" t="str">
        <f t="shared" si="101"/>
        <v>*</v>
      </c>
      <c r="I4595" s="11">
        <v>10.810810810811001</v>
      </c>
      <c r="J4595" s="3">
        <v>21.621621621622001</v>
      </c>
      <c r="K4595" s="3">
        <v>5.4054054054050003</v>
      </c>
      <c r="L4595" s="3">
        <v>13.513513513514001</v>
      </c>
      <c r="M4595" s="3">
        <v>2.7027027027030002</v>
      </c>
      <c r="N4595" s="3">
        <v>2.7027027027030002</v>
      </c>
      <c r="O4595" s="3">
        <v>5.4054054054050003</v>
      </c>
      <c r="P4595" s="8">
        <v>64.864864864864998</v>
      </c>
    </row>
    <row r="4596" spans="3:16" ht="24" x14ac:dyDescent="0.2">
      <c r="C4596" s="91" t="s">
        <v>49</v>
      </c>
      <c r="D4596" s="86" t="s">
        <v>17</v>
      </c>
      <c r="E4596" s="6" t="s">
        <v>50</v>
      </c>
      <c r="F4596" s="5"/>
      <c r="G4596" s="58">
        <v>141</v>
      </c>
      <c r="H4596" s="70" t="str">
        <f t="shared" si="101"/>
        <v xml:space="preserve"> </v>
      </c>
      <c r="I4596" s="12">
        <v>39.716312056737998</v>
      </c>
      <c r="J4596" s="4">
        <v>58.865248226950001</v>
      </c>
      <c r="K4596" s="4">
        <v>29.787234042552999</v>
      </c>
      <c r="L4596" s="4">
        <v>62.41134751773</v>
      </c>
      <c r="M4596" s="4">
        <v>22.695035460993001</v>
      </c>
      <c r="N4596" s="4">
        <v>0.70921985815599997</v>
      </c>
      <c r="O4596" s="4">
        <v>7.8014184397159996</v>
      </c>
      <c r="P4596" s="13">
        <v>1.4184397163119999</v>
      </c>
    </row>
    <row r="4597" spans="3:16" ht="36" x14ac:dyDescent="0.2">
      <c r="C4597" s="90"/>
      <c r="D4597" s="87"/>
      <c r="E4597" s="1" t="s">
        <v>51</v>
      </c>
      <c r="F4597" s="2"/>
      <c r="G4597" s="59">
        <v>349</v>
      </c>
      <c r="H4597" s="71" t="str">
        <f t="shared" si="101"/>
        <v xml:space="preserve"> </v>
      </c>
      <c r="I4597" s="11">
        <v>32.378223495702002</v>
      </c>
      <c r="J4597" s="3">
        <v>60.171919770773997</v>
      </c>
      <c r="K4597" s="3">
        <v>36.103151862464003</v>
      </c>
      <c r="L4597" s="3">
        <v>64.469914040115</v>
      </c>
      <c r="M4597" s="3">
        <v>23.495702005731001</v>
      </c>
      <c r="N4597" s="3">
        <v>0.28653295128900003</v>
      </c>
      <c r="O4597" s="3">
        <v>5.7306590257880003</v>
      </c>
      <c r="P4597" s="8">
        <v>0.28653295128900003</v>
      </c>
    </row>
    <row r="4598" spans="3:16" ht="48" x14ac:dyDescent="0.2">
      <c r="C4598" s="90"/>
      <c r="D4598" s="87"/>
      <c r="E4598" s="1" t="s">
        <v>52</v>
      </c>
      <c r="F4598" s="2"/>
      <c r="G4598" s="59">
        <v>1860</v>
      </c>
      <c r="H4598" s="71" t="str">
        <f t="shared" si="101"/>
        <v xml:space="preserve"> </v>
      </c>
      <c r="I4598" s="11">
        <v>34.516129032258</v>
      </c>
      <c r="J4598" s="3">
        <v>54.838709677418997</v>
      </c>
      <c r="K4598" s="3">
        <v>23.548387096774</v>
      </c>
      <c r="L4598" s="3">
        <v>58.763440860214999</v>
      </c>
      <c r="M4598" s="3">
        <v>19.354838709677001</v>
      </c>
      <c r="N4598" s="3">
        <v>0.75268817204299998</v>
      </c>
      <c r="O4598" s="3">
        <v>5.6989247311830002</v>
      </c>
      <c r="P4598" s="8">
        <v>1.4516129032259999</v>
      </c>
    </row>
    <row r="4599" spans="3:16" ht="24" x14ac:dyDescent="0.2">
      <c r="C4599" s="90"/>
      <c r="D4599" s="87"/>
      <c r="E4599" s="1" t="s">
        <v>53</v>
      </c>
      <c r="F4599" s="2"/>
      <c r="G4599" s="59">
        <v>719</v>
      </c>
      <c r="H4599" s="71" t="str">
        <f t="shared" si="101"/>
        <v xml:space="preserve"> </v>
      </c>
      <c r="I4599" s="11">
        <v>29.624478442280999</v>
      </c>
      <c r="J4599" s="3">
        <v>62.308762169680001</v>
      </c>
      <c r="K4599" s="3">
        <v>31.293463143255</v>
      </c>
      <c r="L4599" s="3">
        <v>67.593880389429998</v>
      </c>
      <c r="M4599" s="3">
        <v>21.001390820584</v>
      </c>
      <c r="N4599" s="3">
        <v>0.278164116829</v>
      </c>
      <c r="O4599" s="3">
        <v>4.1724617524339997</v>
      </c>
      <c r="P4599" s="8">
        <v>0.55632823365799999</v>
      </c>
    </row>
    <row r="4600" spans="3:16" ht="48" x14ac:dyDescent="0.2">
      <c r="C4600" s="90"/>
      <c r="D4600" s="87"/>
      <c r="E4600" s="1" t="s">
        <v>54</v>
      </c>
      <c r="F4600" s="2"/>
      <c r="G4600" s="59">
        <v>404</v>
      </c>
      <c r="H4600" s="71" t="str">
        <f t="shared" si="101"/>
        <v xml:space="preserve"> </v>
      </c>
      <c r="I4600" s="11">
        <v>29.455445544553999</v>
      </c>
      <c r="J4600" s="3">
        <v>61.633663366336997</v>
      </c>
      <c r="K4600" s="3">
        <v>31.188118811881001</v>
      </c>
      <c r="L4600" s="3">
        <v>70.049504950495006</v>
      </c>
      <c r="M4600" s="3">
        <v>22.524752475248</v>
      </c>
      <c r="N4600" s="3">
        <v>0.49504950495</v>
      </c>
      <c r="O4600" s="3">
        <v>2.970297029703</v>
      </c>
      <c r="P4600" s="8">
        <v>0.99009900990099997</v>
      </c>
    </row>
    <row r="4601" spans="3:16" ht="36" x14ac:dyDescent="0.2">
      <c r="C4601" s="90"/>
      <c r="D4601" s="87"/>
      <c r="E4601" s="1" t="s">
        <v>55</v>
      </c>
      <c r="F4601" s="2"/>
      <c r="G4601" s="59">
        <v>41</v>
      </c>
      <c r="H4601" s="71" t="str">
        <f t="shared" si="101"/>
        <v>*</v>
      </c>
      <c r="I4601" s="11">
        <v>34.146341463414998</v>
      </c>
      <c r="J4601" s="3">
        <v>65.853658536585002</v>
      </c>
      <c r="K4601" s="3">
        <v>36.585365853658999</v>
      </c>
      <c r="L4601" s="3">
        <v>68.292682926829002</v>
      </c>
      <c r="M4601" s="3">
        <v>9.7560975609760003</v>
      </c>
      <c r="N4601" s="3">
        <v>2.4390243902440001</v>
      </c>
      <c r="O4601" s="7">
        <v>0</v>
      </c>
      <c r="P4601" s="14">
        <v>0</v>
      </c>
    </row>
    <row r="4602" spans="3:16" ht="36" x14ac:dyDescent="0.2">
      <c r="C4602" s="90"/>
      <c r="D4602" s="87"/>
      <c r="E4602" s="1" t="s">
        <v>56</v>
      </c>
      <c r="F4602" s="2"/>
      <c r="G4602" s="59">
        <v>168</v>
      </c>
      <c r="H4602" s="71" t="str">
        <f t="shared" si="101"/>
        <v xml:space="preserve"> </v>
      </c>
      <c r="I4602" s="11">
        <v>30.952380952380999</v>
      </c>
      <c r="J4602" s="3">
        <v>69.642857142856997</v>
      </c>
      <c r="K4602" s="3">
        <v>36.309523809524002</v>
      </c>
      <c r="L4602" s="3">
        <v>72.023809523810002</v>
      </c>
      <c r="M4602" s="3">
        <v>25</v>
      </c>
      <c r="N4602" s="3">
        <v>1.190476190476</v>
      </c>
      <c r="O4602" s="3">
        <v>0.59523809523799998</v>
      </c>
      <c r="P4602" s="8">
        <v>1.190476190476</v>
      </c>
    </row>
    <row r="4603" spans="3:16" ht="36" x14ac:dyDescent="0.2">
      <c r="C4603" s="90"/>
      <c r="D4603" s="87"/>
      <c r="E4603" s="1" t="s">
        <v>57</v>
      </c>
      <c r="F4603" s="2"/>
      <c r="G4603" s="59">
        <v>146</v>
      </c>
      <c r="H4603" s="71" t="str">
        <f t="shared" si="101"/>
        <v xml:space="preserve"> </v>
      </c>
      <c r="I4603" s="11">
        <v>26.712328767123001</v>
      </c>
      <c r="J4603" s="3">
        <v>65.753424657533998</v>
      </c>
      <c r="K4603" s="3">
        <v>37.671232876711997</v>
      </c>
      <c r="L4603" s="3">
        <v>71.917808219177999</v>
      </c>
      <c r="M4603" s="3">
        <v>24.657534246575</v>
      </c>
      <c r="N4603" s="3">
        <v>1.369863013699</v>
      </c>
      <c r="O4603" s="3">
        <v>4.1095890410960001</v>
      </c>
      <c r="P4603" s="8">
        <v>0.68493150684899995</v>
      </c>
    </row>
    <row r="4604" spans="3:16" x14ac:dyDescent="0.2">
      <c r="C4604" s="90"/>
      <c r="D4604" s="87"/>
      <c r="E4604" s="1" t="s">
        <v>58</v>
      </c>
      <c r="F4604" s="2"/>
      <c r="G4604" s="59">
        <v>364</v>
      </c>
      <c r="H4604" s="71" t="str">
        <f t="shared" si="101"/>
        <v xml:space="preserve"> </v>
      </c>
      <c r="I4604" s="11">
        <v>37.362637362637003</v>
      </c>
      <c r="J4604" s="3">
        <v>37.637362637362997</v>
      </c>
      <c r="K4604" s="3">
        <v>9.8901098901100006</v>
      </c>
      <c r="L4604" s="3">
        <v>36.813186813187002</v>
      </c>
      <c r="M4604" s="3">
        <v>16.483516483515999</v>
      </c>
      <c r="N4604" s="3">
        <v>1.098901098901</v>
      </c>
      <c r="O4604" s="3">
        <v>10.989010989011</v>
      </c>
      <c r="P4604" s="8">
        <v>3.0219780219780001</v>
      </c>
    </row>
    <row r="4605" spans="3:16" x14ac:dyDescent="0.2">
      <c r="C4605" s="90"/>
      <c r="D4605" s="87"/>
      <c r="E4605" s="1" t="s">
        <v>22</v>
      </c>
      <c r="F4605" s="2"/>
      <c r="G4605" s="59">
        <v>134</v>
      </c>
      <c r="H4605" s="71" t="str">
        <f t="shared" si="101"/>
        <v xml:space="preserve"> </v>
      </c>
      <c r="I4605" s="11">
        <v>34.328358208955002</v>
      </c>
      <c r="J4605" s="3">
        <v>38.059701492537002</v>
      </c>
      <c r="K4605" s="3">
        <v>15.671641791044999</v>
      </c>
      <c r="L4605" s="3">
        <v>31.343283582089999</v>
      </c>
      <c r="M4605" s="3">
        <v>17.164179104477999</v>
      </c>
      <c r="N4605" s="3">
        <v>1.492537313433</v>
      </c>
      <c r="O4605" s="3">
        <v>12.686567164178999</v>
      </c>
      <c r="P4605" s="8">
        <v>9.7014925373129994</v>
      </c>
    </row>
    <row r="4606" spans="3:16" ht="24" x14ac:dyDescent="0.2">
      <c r="C4606" s="90"/>
      <c r="D4606" s="87"/>
      <c r="E4606" s="1" t="s">
        <v>59</v>
      </c>
      <c r="F4606" s="2"/>
      <c r="G4606" s="59">
        <v>1920</v>
      </c>
      <c r="H4606" s="71" t="str">
        <f t="shared" si="101"/>
        <v xml:space="preserve"> </v>
      </c>
      <c r="I4606" s="11">
        <v>34.166666666666998</v>
      </c>
      <c r="J4606" s="3">
        <v>54.947916666666998</v>
      </c>
      <c r="K4606" s="3">
        <v>23.4375</v>
      </c>
      <c r="L4606" s="3">
        <v>58.75</v>
      </c>
      <c r="M4606" s="3">
        <v>19.0625</v>
      </c>
      <c r="N4606" s="3">
        <v>0.72916666666700003</v>
      </c>
      <c r="O4606" s="3">
        <v>5.885416666667</v>
      </c>
      <c r="P4606" s="8">
        <v>1.40625</v>
      </c>
    </row>
    <row r="4607" spans="3:16" ht="24" x14ac:dyDescent="0.2">
      <c r="C4607" s="90"/>
      <c r="D4607" s="87"/>
      <c r="E4607" s="1" t="s">
        <v>60</v>
      </c>
      <c r="F4607" s="2"/>
      <c r="G4607" s="59">
        <v>479</v>
      </c>
      <c r="H4607" s="71" t="str">
        <f t="shared" si="101"/>
        <v xml:space="preserve"> </v>
      </c>
      <c r="I4607" s="11">
        <v>29.853862212944001</v>
      </c>
      <c r="J4607" s="3">
        <v>63.256784968684997</v>
      </c>
      <c r="K4607" s="3">
        <v>31.106471816283999</v>
      </c>
      <c r="L4607" s="3">
        <v>69.102296450938994</v>
      </c>
      <c r="M4607" s="3">
        <v>22.338204592901999</v>
      </c>
      <c r="N4607" s="3">
        <v>0.62630480167000002</v>
      </c>
      <c r="O4607" s="3">
        <v>2.5052192066810002</v>
      </c>
      <c r="P4607" s="8">
        <v>1.043841336117</v>
      </c>
    </row>
    <row r="4608" spans="3:16" ht="24" x14ac:dyDescent="0.2">
      <c r="C4608" s="91" t="s">
        <v>61</v>
      </c>
      <c r="D4608" s="86" t="s">
        <v>17</v>
      </c>
      <c r="E4608" s="6" t="s">
        <v>62</v>
      </c>
      <c r="F4608" s="5"/>
      <c r="G4608" s="58">
        <v>354</v>
      </c>
      <c r="H4608" s="70" t="str">
        <f t="shared" si="101"/>
        <v xml:space="preserve"> </v>
      </c>
      <c r="I4608" s="12">
        <v>37.853107344633003</v>
      </c>
      <c r="J4608" s="4">
        <v>57.344632768361997</v>
      </c>
      <c r="K4608" s="4">
        <v>27.118644067797</v>
      </c>
      <c r="L4608" s="4">
        <v>63.841807909605002</v>
      </c>
      <c r="M4608" s="4">
        <v>21.468926553671999</v>
      </c>
      <c r="N4608" s="4">
        <v>1.129943502825</v>
      </c>
      <c r="O4608" s="4">
        <v>4.8022598870059996</v>
      </c>
      <c r="P4608" s="13">
        <v>0.84745762711899997</v>
      </c>
    </row>
    <row r="4609" spans="3:16" ht="24" x14ac:dyDescent="0.2">
      <c r="C4609" s="90"/>
      <c r="D4609" s="87"/>
      <c r="E4609" s="1" t="s">
        <v>63</v>
      </c>
      <c r="F4609" s="2"/>
      <c r="G4609" s="59">
        <v>645</v>
      </c>
      <c r="H4609" s="71" t="str">
        <f t="shared" si="101"/>
        <v xml:space="preserve"> </v>
      </c>
      <c r="I4609" s="11">
        <v>35.968992248062001</v>
      </c>
      <c r="J4609" s="3">
        <v>56.589147286821998</v>
      </c>
      <c r="K4609" s="3">
        <v>25.271317829457001</v>
      </c>
      <c r="L4609" s="3">
        <v>60.155038759690001</v>
      </c>
      <c r="M4609" s="3">
        <v>21.240310077518998</v>
      </c>
      <c r="N4609" s="3">
        <v>0.77519379845000003</v>
      </c>
      <c r="O4609" s="3">
        <v>5.2713178294569998</v>
      </c>
      <c r="P4609" s="8">
        <v>1.3953488372089999</v>
      </c>
    </row>
    <row r="4610" spans="3:16" ht="36" x14ac:dyDescent="0.2">
      <c r="C4610" s="90"/>
      <c r="D4610" s="87"/>
      <c r="E4610" s="1" t="s">
        <v>64</v>
      </c>
      <c r="F4610" s="2"/>
      <c r="G4610" s="59">
        <v>166</v>
      </c>
      <c r="H4610" s="71" t="str">
        <f t="shared" si="101"/>
        <v xml:space="preserve"> </v>
      </c>
      <c r="I4610" s="11">
        <v>42.771084337349002</v>
      </c>
      <c r="J4610" s="3">
        <v>56.626506024096003</v>
      </c>
      <c r="K4610" s="3">
        <v>30.120481927711001</v>
      </c>
      <c r="L4610" s="3">
        <v>56.024096385542002</v>
      </c>
      <c r="M4610" s="3">
        <v>20.481927710842999</v>
      </c>
      <c r="N4610" s="3">
        <v>1.204819277108</v>
      </c>
      <c r="O4610" s="3">
        <v>3.6144578313250002</v>
      </c>
      <c r="P4610" s="8">
        <v>1.204819277108</v>
      </c>
    </row>
    <row r="4611" spans="3:16" ht="36" x14ac:dyDescent="0.2">
      <c r="C4611" s="90"/>
      <c r="D4611" s="87"/>
      <c r="E4611" s="1" t="s">
        <v>65</v>
      </c>
      <c r="F4611" s="2"/>
      <c r="G4611" s="59">
        <v>110</v>
      </c>
      <c r="H4611" s="71" t="str">
        <f t="shared" si="101"/>
        <v xml:space="preserve"> </v>
      </c>
      <c r="I4611" s="11">
        <v>39.090909090909001</v>
      </c>
      <c r="J4611" s="3">
        <v>60</v>
      </c>
      <c r="K4611" s="3">
        <v>35.454545454544999</v>
      </c>
      <c r="L4611" s="3">
        <v>68.181818181818002</v>
      </c>
      <c r="M4611" s="3">
        <v>26.363636363636001</v>
      </c>
      <c r="N4611" s="3">
        <v>0.90909090909099999</v>
      </c>
      <c r="O4611" s="3">
        <v>5.4545454545450003</v>
      </c>
      <c r="P4611" s="8">
        <v>1.818181818182</v>
      </c>
    </row>
    <row r="4612" spans="3:16" ht="36" x14ac:dyDescent="0.2">
      <c r="C4612" s="90"/>
      <c r="D4612" s="87"/>
      <c r="E4612" s="1" t="s">
        <v>66</v>
      </c>
      <c r="F4612" s="2"/>
      <c r="G4612" s="59">
        <v>239</v>
      </c>
      <c r="H4612" s="71" t="str">
        <f t="shared" si="101"/>
        <v xml:space="preserve"> </v>
      </c>
      <c r="I4612" s="11">
        <v>35.983263598325998</v>
      </c>
      <c r="J4612" s="3">
        <v>52.719665271967003</v>
      </c>
      <c r="K4612" s="3">
        <v>25.523012552301001</v>
      </c>
      <c r="L4612" s="3">
        <v>67.782426778243007</v>
      </c>
      <c r="M4612" s="3">
        <v>25.523012552301001</v>
      </c>
      <c r="N4612" s="3">
        <v>1.673640167364</v>
      </c>
      <c r="O4612" s="3">
        <v>4.6025104602509996</v>
      </c>
      <c r="P4612" s="8">
        <v>1.673640167364</v>
      </c>
    </row>
    <row r="4613" spans="3:16" ht="24" x14ac:dyDescent="0.2">
      <c r="C4613" s="90"/>
      <c r="D4613" s="87"/>
      <c r="E4613" s="1" t="s">
        <v>67</v>
      </c>
      <c r="F4613" s="2"/>
      <c r="G4613" s="59">
        <v>143</v>
      </c>
      <c r="H4613" s="71" t="str">
        <f t="shared" si="101"/>
        <v xml:space="preserve"> </v>
      </c>
      <c r="I4613" s="11">
        <v>34.965034965035002</v>
      </c>
      <c r="J4613" s="3">
        <v>55.244755244754998</v>
      </c>
      <c r="K4613" s="3">
        <v>29.370629370629</v>
      </c>
      <c r="L4613" s="3">
        <v>57.342657342656999</v>
      </c>
      <c r="M4613" s="3">
        <v>19.580419580419999</v>
      </c>
      <c r="N4613" s="3">
        <v>1.398601398601</v>
      </c>
      <c r="O4613" s="3">
        <v>6.9930069930069996</v>
      </c>
      <c r="P4613" s="8">
        <v>1.398601398601</v>
      </c>
    </row>
    <row r="4614" spans="3:16" ht="24" x14ac:dyDescent="0.2">
      <c r="C4614" s="90"/>
      <c r="D4614" s="87"/>
      <c r="E4614" s="1" t="s">
        <v>68</v>
      </c>
      <c r="F4614" s="2"/>
      <c r="G4614" s="59">
        <v>56</v>
      </c>
      <c r="H4614" s="71" t="str">
        <f t="shared" si="101"/>
        <v xml:space="preserve"> </v>
      </c>
      <c r="I4614" s="11">
        <v>41.071428571429003</v>
      </c>
      <c r="J4614" s="3">
        <v>55.357142857143003</v>
      </c>
      <c r="K4614" s="3">
        <v>23.214285714286</v>
      </c>
      <c r="L4614" s="3">
        <v>66.071428571428996</v>
      </c>
      <c r="M4614" s="3">
        <v>26.785714285714</v>
      </c>
      <c r="N4614" s="3">
        <v>1.785714285714</v>
      </c>
      <c r="O4614" s="3">
        <v>7.1428571428570002</v>
      </c>
      <c r="P4614" s="8">
        <v>1.785714285714</v>
      </c>
    </row>
    <row r="4615" spans="3:16" ht="24" x14ac:dyDescent="0.2">
      <c r="C4615" s="90"/>
      <c r="D4615" s="87"/>
      <c r="E4615" s="1" t="s">
        <v>69</v>
      </c>
      <c r="F4615" s="2"/>
      <c r="G4615" s="59">
        <v>51</v>
      </c>
      <c r="H4615" s="71" t="str">
        <f t="shared" si="101"/>
        <v xml:space="preserve"> </v>
      </c>
      <c r="I4615" s="11">
        <v>45.098039215686001</v>
      </c>
      <c r="J4615" s="3">
        <v>49.019607843137003</v>
      </c>
      <c r="K4615" s="3">
        <v>25.490196078431001</v>
      </c>
      <c r="L4615" s="3">
        <v>72.549019607842993</v>
      </c>
      <c r="M4615" s="3">
        <v>15.686274509804001</v>
      </c>
      <c r="N4615" s="3">
        <v>1.9607843137250001</v>
      </c>
      <c r="O4615" s="3">
        <v>1.9607843137250001</v>
      </c>
      <c r="P4615" s="8">
        <v>3.9215686274510002</v>
      </c>
    </row>
    <row r="4616" spans="3:16" ht="24" x14ac:dyDescent="0.2">
      <c r="C4616" s="90"/>
      <c r="D4616" s="87"/>
      <c r="E4616" s="1" t="s">
        <v>70</v>
      </c>
      <c r="F4616" s="2"/>
      <c r="G4616" s="59">
        <v>312</v>
      </c>
      <c r="H4616" s="71" t="str">
        <f t="shared" si="101"/>
        <v xml:space="preserve"> </v>
      </c>
      <c r="I4616" s="11">
        <v>38.461538461537998</v>
      </c>
      <c r="J4616" s="3">
        <v>51.282051282051</v>
      </c>
      <c r="K4616" s="3">
        <v>24.679487179487001</v>
      </c>
      <c r="L4616" s="3">
        <v>60.25641025641</v>
      </c>
      <c r="M4616" s="3">
        <v>19.871794871795</v>
      </c>
      <c r="N4616" s="3">
        <v>0.64102564102600001</v>
      </c>
      <c r="O4616" s="3">
        <v>5.7692307692310001</v>
      </c>
      <c r="P4616" s="8">
        <v>1.2820512820509999</v>
      </c>
    </row>
    <row r="4617" spans="3:16" x14ac:dyDescent="0.2">
      <c r="C4617" s="90"/>
      <c r="D4617" s="87"/>
      <c r="E4617" s="1" t="s">
        <v>32</v>
      </c>
      <c r="F4617" s="2"/>
      <c r="G4617" s="59">
        <v>51</v>
      </c>
      <c r="H4617" s="71" t="str">
        <f t="shared" si="101"/>
        <v xml:space="preserve"> </v>
      </c>
      <c r="I4617" s="11">
        <v>35.294117647058997</v>
      </c>
      <c r="J4617" s="3">
        <v>54.901960784313999</v>
      </c>
      <c r="K4617" s="3">
        <v>21.568627450979999</v>
      </c>
      <c r="L4617" s="3">
        <v>60.784313725490001</v>
      </c>
      <c r="M4617" s="3">
        <v>17.647058823529001</v>
      </c>
      <c r="N4617" s="3">
        <v>3.9215686274510002</v>
      </c>
      <c r="O4617" s="3">
        <v>9.8039215686270005</v>
      </c>
      <c r="P4617" s="8">
        <v>1.9607843137250001</v>
      </c>
    </row>
    <row r="4618" spans="3:16" ht="24" x14ac:dyDescent="0.2">
      <c r="C4618" s="90"/>
      <c r="D4618" s="87"/>
      <c r="E4618" s="1" t="s">
        <v>71</v>
      </c>
      <c r="F4618" s="2"/>
      <c r="G4618" s="59">
        <v>1237</v>
      </c>
      <c r="H4618" s="71" t="str">
        <f t="shared" si="101"/>
        <v xml:space="preserve"> </v>
      </c>
      <c r="I4618" s="11">
        <v>36.135812449474997</v>
      </c>
      <c r="J4618" s="3">
        <v>53.193209377526003</v>
      </c>
      <c r="K4618" s="3">
        <v>24.333063864187999</v>
      </c>
      <c r="L4618" s="3">
        <v>59.417946645108998</v>
      </c>
      <c r="M4618" s="3">
        <v>19.401778496361999</v>
      </c>
      <c r="N4618" s="3">
        <v>0.72756669361399995</v>
      </c>
      <c r="O4618" s="3">
        <v>5.6588520614390001</v>
      </c>
      <c r="P4618" s="8">
        <v>1.455133387227</v>
      </c>
    </row>
    <row r="4619" spans="3:16" ht="24" x14ac:dyDescent="0.2">
      <c r="C4619" s="90"/>
      <c r="D4619" s="87"/>
      <c r="E4619" s="1" t="s">
        <v>72</v>
      </c>
      <c r="F4619" s="2"/>
      <c r="G4619" s="59">
        <v>1015</v>
      </c>
      <c r="H4619" s="71" t="str">
        <f t="shared" si="101"/>
        <v xml:space="preserve"> </v>
      </c>
      <c r="I4619" s="11">
        <v>32.413793103448</v>
      </c>
      <c r="J4619" s="3">
        <v>50.935960591132996</v>
      </c>
      <c r="K4619" s="3">
        <v>18.226600985221999</v>
      </c>
      <c r="L4619" s="3">
        <v>50.147783251231999</v>
      </c>
      <c r="M4619" s="3">
        <v>18.71921182266</v>
      </c>
      <c r="N4619" s="3">
        <v>0.78817733990100003</v>
      </c>
      <c r="O4619" s="3">
        <v>8.1773399014779997</v>
      </c>
      <c r="P4619" s="8">
        <v>1.871921182266</v>
      </c>
    </row>
    <row r="4620" spans="3:16" x14ac:dyDescent="0.2">
      <c r="C4620" s="90"/>
      <c r="D4620" s="87"/>
      <c r="E4620" s="1" t="s">
        <v>22</v>
      </c>
      <c r="F4620" s="2"/>
      <c r="G4620" s="59">
        <v>183</v>
      </c>
      <c r="H4620" s="71" t="str">
        <f t="shared" si="101"/>
        <v xml:space="preserve"> </v>
      </c>
      <c r="I4620" s="11">
        <v>36.065573770492001</v>
      </c>
      <c r="J4620" s="3">
        <v>41.530054644808999</v>
      </c>
      <c r="K4620" s="3">
        <v>12.568306010929</v>
      </c>
      <c r="L4620" s="3">
        <v>37.704918032786999</v>
      </c>
      <c r="M4620" s="3">
        <v>13.114754098361001</v>
      </c>
      <c r="N4620" s="3">
        <v>1.6393442622950001</v>
      </c>
      <c r="O4620" s="3">
        <v>9.83606557377</v>
      </c>
      <c r="P4620" s="8">
        <v>7.6502732240439997</v>
      </c>
    </row>
    <row r="4621" spans="3:16" x14ac:dyDescent="0.2">
      <c r="C4621" s="91" t="s">
        <v>73</v>
      </c>
      <c r="D4621" s="86" t="s">
        <v>17</v>
      </c>
      <c r="E4621" s="6" t="s">
        <v>74</v>
      </c>
      <c r="F4621" s="5"/>
      <c r="G4621" s="58">
        <v>247</v>
      </c>
      <c r="H4621" s="70" t="str">
        <f t="shared" si="101"/>
        <v xml:space="preserve"> </v>
      </c>
      <c r="I4621" s="12">
        <v>44.534412955466003</v>
      </c>
      <c r="J4621" s="4">
        <v>48.987854251012003</v>
      </c>
      <c r="K4621" s="4">
        <v>15.789473684211</v>
      </c>
      <c r="L4621" s="4">
        <v>51.012145748987997</v>
      </c>
      <c r="M4621" s="4">
        <v>20.647773279351998</v>
      </c>
      <c r="N4621" s="4">
        <v>1.214574898785</v>
      </c>
      <c r="O4621" s="4">
        <v>9.3117408906880001</v>
      </c>
      <c r="P4621" s="13">
        <v>2.0242914979759998</v>
      </c>
    </row>
    <row r="4622" spans="3:16" x14ac:dyDescent="0.2">
      <c r="C4622" s="90"/>
      <c r="D4622" s="87"/>
      <c r="E4622" s="1" t="s">
        <v>75</v>
      </c>
      <c r="F4622" s="2"/>
      <c r="G4622" s="59">
        <v>531</v>
      </c>
      <c r="H4622" s="71" t="str">
        <f t="shared" si="101"/>
        <v xml:space="preserve"> </v>
      </c>
      <c r="I4622" s="11">
        <v>40.866290018831997</v>
      </c>
      <c r="J4622" s="3">
        <v>55.555555555555998</v>
      </c>
      <c r="K4622" s="3">
        <v>27.495291902072001</v>
      </c>
      <c r="L4622" s="3">
        <v>60.451977401130002</v>
      </c>
      <c r="M4622" s="3">
        <v>19.774011299434999</v>
      </c>
      <c r="N4622" s="3">
        <v>1.129943502825</v>
      </c>
      <c r="O4622" s="3">
        <v>3.9548022598869998</v>
      </c>
      <c r="P4622" s="8">
        <v>1.3182674199619999</v>
      </c>
    </row>
    <row r="4623" spans="3:16" x14ac:dyDescent="0.2">
      <c r="C4623" s="90"/>
      <c r="D4623" s="87"/>
      <c r="E4623" s="1" t="s">
        <v>76</v>
      </c>
      <c r="F4623" s="2"/>
      <c r="G4623" s="59">
        <v>58</v>
      </c>
      <c r="H4623" s="71" t="str">
        <f t="shared" si="101"/>
        <v xml:space="preserve"> </v>
      </c>
      <c r="I4623" s="11">
        <v>53.448275862069003</v>
      </c>
      <c r="J4623" s="3">
        <v>60.344827586207003</v>
      </c>
      <c r="K4623" s="3">
        <v>31.034482758620999</v>
      </c>
      <c r="L4623" s="3">
        <v>72.413793103448</v>
      </c>
      <c r="M4623" s="3">
        <v>20.689655172414</v>
      </c>
      <c r="N4623" s="3">
        <v>1.7241379310339999</v>
      </c>
      <c r="O4623" s="3">
        <v>8.6206896551720007</v>
      </c>
      <c r="P4623" s="8">
        <v>1.7241379310339999</v>
      </c>
    </row>
    <row r="4624" spans="3:16" x14ac:dyDescent="0.2">
      <c r="C4624" s="90"/>
      <c r="D4624" s="87"/>
      <c r="E4624" s="1" t="s">
        <v>77</v>
      </c>
      <c r="F4624" s="2"/>
      <c r="G4624" s="59">
        <v>400</v>
      </c>
      <c r="H4624" s="71" t="str">
        <f t="shared" si="101"/>
        <v xml:space="preserve"> </v>
      </c>
      <c r="I4624" s="11">
        <v>38.25</v>
      </c>
      <c r="J4624" s="3">
        <v>56.5</v>
      </c>
      <c r="K4624" s="3">
        <v>26.25</v>
      </c>
      <c r="L4624" s="3">
        <v>64.5</v>
      </c>
      <c r="M4624" s="3">
        <v>23.25</v>
      </c>
      <c r="N4624" s="3">
        <v>0.75</v>
      </c>
      <c r="O4624" s="3">
        <v>5.5</v>
      </c>
      <c r="P4624" s="8">
        <v>0.5</v>
      </c>
    </row>
    <row r="4625" spans="3:16" ht="24" x14ac:dyDescent="0.2">
      <c r="C4625" s="90"/>
      <c r="D4625" s="87"/>
      <c r="E4625" s="1" t="s">
        <v>78</v>
      </c>
      <c r="F4625" s="2"/>
      <c r="G4625" s="59">
        <v>422</v>
      </c>
      <c r="H4625" s="71" t="str">
        <f t="shared" si="101"/>
        <v xml:space="preserve"> </v>
      </c>
      <c r="I4625" s="11">
        <v>35.308056872038001</v>
      </c>
      <c r="J4625" s="3">
        <v>59.478672985781998</v>
      </c>
      <c r="K4625" s="3">
        <v>27.014218009478999</v>
      </c>
      <c r="L4625" s="3">
        <v>63.033175355449998</v>
      </c>
      <c r="M4625" s="3">
        <v>22.985781990521001</v>
      </c>
      <c r="N4625" s="3">
        <v>0.71090047393400002</v>
      </c>
      <c r="O4625" s="3">
        <v>4.0284360189569997</v>
      </c>
      <c r="P4625" s="8">
        <v>1.184834123223</v>
      </c>
    </row>
    <row r="4626" spans="3:16" ht="24" x14ac:dyDescent="0.2">
      <c r="C4626" s="90"/>
      <c r="D4626" s="87"/>
      <c r="E4626" s="1" t="s">
        <v>79</v>
      </c>
      <c r="F4626" s="2"/>
      <c r="G4626" s="59">
        <v>102</v>
      </c>
      <c r="H4626" s="71" t="str">
        <f t="shared" si="101"/>
        <v xml:space="preserve"> </v>
      </c>
      <c r="I4626" s="11">
        <v>40.196078431373003</v>
      </c>
      <c r="J4626" s="3">
        <v>57.843137254901997</v>
      </c>
      <c r="K4626" s="3">
        <v>33.333333333333002</v>
      </c>
      <c r="L4626" s="3">
        <v>71.568627450980003</v>
      </c>
      <c r="M4626" s="3">
        <v>14.705882352941</v>
      </c>
      <c r="N4626" s="3">
        <v>0.98039215686299996</v>
      </c>
      <c r="O4626" s="3">
        <v>4.9019607843140003</v>
      </c>
      <c r="P4626" s="14">
        <v>0</v>
      </c>
    </row>
    <row r="4627" spans="3:16" ht="24" x14ac:dyDescent="0.2">
      <c r="C4627" s="90"/>
      <c r="D4627" s="87"/>
      <c r="E4627" s="1" t="s">
        <v>80</v>
      </c>
      <c r="F4627" s="2"/>
      <c r="G4627" s="59">
        <v>44</v>
      </c>
      <c r="H4627" s="71" t="str">
        <f t="shared" si="101"/>
        <v>*</v>
      </c>
      <c r="I4627" s="11">
        <v>43.181818181818002</v>
      </c>
      <c r="J4627" s="3">
        <v>61.363636363635997</v>
      </c>
      <c r="K4627" s="3">
        <v>34.090909090909001</v>
      </c>
      <c r="L4627" s="3">
        <v>68.181818181818002</v>
      </c>
      <c r="M4627" s="3">
        <v>25</v>
      </c>
      <c r="N4627" s="3">
        <v>2.2727272727269998</v>
      </c>
      <c r="O4627" s="3">
        <v>4.5454545454549997</v>
      </c>
      <c r="P4627" s="14">
        <v>0</v>
      </c>
    </row>
    <row r="4628" spans="3:16" ht="24" x14ac:dyDescent="0.2">
      <c r="C4628" s="90"/>
      <c r="D4628" s="87"/>
      <c r="E4628" s="1" t="s">
        <v>81</v>
      </c>
      <c r="F4628" s="2"/>
      <c r="G4628" s="59">
        <v>99</v>
      </c>
      <c r="H4628" s="71" t="str">
        <f t="shared" ref="H4628:H4691" si="102">IF(G4628&lt;49,"*"," ")</f>
        <v xml:space="preserve"> </v>
      </c>
      <c r="I4628" s="11">
        <v>32.323232323231998</v>
      </c>
      <c r="J4628" s="3">
        <v>55.555555555555998</v>
      </c>
      <c r="K4628" s="3">
        <v>19.191919191918998</v>
      </c>
      <c r="L4628" s="3">
        <v>69.696969696970001</v>
      </c>
      <c r="M4628" s="3">
        <v>21.212121212121001</v>
      </c>
      <c r="N4628" s="3">
        <v>2.0202020202019999</v>
      </c>
      <c r="O4628" s="3">
        <v>4.0404040404039998</v>
      </c>
      <c r="P4628" s="8">
        <v>2.0202020202019999</v>
      </c>
    </row>
    <row r="4629" spans="3:16" ht="24" x14ac:dyDescent="0.2">
      <c r="C4629" s="90"/>
      <c r="D4629" s="87"/>
      <c r="E4629" s="1" t="s">
        <v>82</v>
      </c>
      <c r="F4629" s="2"/>
      <c r="G4629" s="59">
        <v>128</v>
      </c>
      <c r="H4629" s="71" t="str">
        <f t="shared" si="102"/>
        <v xml:space="preserve"> </v>
      </c>
      <c r="I4629" s="11">
        <v>41.40625</v>
      </c>
      <c r="J4629" s="3">
        <v>51.5625</v>
      </c>
      <c r="K4629" s="3">
        <v>22.65625</v>
      </c>
      <c r="L4629" s="3">
        <v>64.84375</v>
      </c>
      <c r="M4629" s="3">
        <v>18.75</v>
      </c>
      <c r="N4629" s="3">
        <v>2.34375</v>
      </c>
      <c r="O4629" s="3">
        <v>7.03125</v>
      </c>
      <c r="P4629" s="14">
        <v>0</v>
      </c>
    </row>
    <row r="4630" spans="3:16" x14ac:dyDescent="0.2">
      <c r="C4630" s="90"/>
      <c r="D4630" s="87"/>
      <c r="E4630" s="1" t="s">
        <v>83</v>
      </c>
      <c r="F4630" s="2"/>
      <c r="G4630" s="59">
        <v>47</v>
      </c>
      <c r="H4630" s="71" t="str">
        <f t="shared" si="102"/>
        <v>*</v>
      </c>
      <c r="I4630" s="11">
        <v>36.170212765956997</v>
      </c>
      <c r="J4630" s="3">
        <v>59.574468085105998</v>
      </c>
      <c r="K4630" s="3">
        <v>25.531914893617</v>
      </c>
      <c r="L4630" s="3">
        <v>57.446808510638</v>
      </c>
      <c r="M4630" s="3">
        <v>14.893617021277</v>
      </c>
      <c r="N4630" s="3">
        <v>2.1276595744679998</v>
      </c>
      <c r="O4630" s="3">
        <v>2.1276595744679998</v>
      </c>
      <c r="P4630" s="8">
        <v>2.1276595744679998</v>
      </c>
    </row>
    <row r="4631" spans="3:16" ht="24" x14ac:dyDescent="0.2">
      <c r="C4631" s="90"/>
      <c r="D4631" s="87"/>
      <c r="E4631" s="1" t="s">
        <v>84</v>
      </c>
      <c r="F4631" s="2"/>
      <c r="G4631" s="59">
        <v>151</v>
      </c>
      <c r="H4631" s="71" t="str">
        <f t="shared" si="102"/>
        <v xml:space="preserve"> </v>
      </c>
      <c r="I4631" s="11">
        <v>34.437086092714999</v>
      </c>
      <c r="J4631" s="3">
        <v>63.576158940397001</v>
      </c>
      <c r="K4631" s="3">
        <v>33.112582781457</v>
      </c>
      <c r="L4631" s="3">
        <v>62.913907284768001</v>
      </c>
      <c r="M4631" s="3">
        <v>20.529801324503001</v>
      </c>
      <c r="N4631" s="3">
        <v>0.66225165562900001</v>
      </c>
      <c r="O4631" s="3">
        <v>7.2847682119210004</v>
      </c>
      <c r="P4631" s="8">
        <v>0.66225165562900001</v>
      </c>
    </row>
    <row r="4632" spans="3:16" ht="24" x14ac:dyDescent="0.2">
      <c r="C4632" s="90"/>
      <c r="D4632" s="87"/>
      <c r="E4632" s="1" t="s">
        <v>85</v>
      </c>
      <c r="F4632" s="2"/>
      <c r="G4632" s="59">
        <v>60</v>
      </c>
      <c r="H4632" s="71" t="str">
        <f t="shared" si="102"/>
        <v xml:space="preserve"> </v>
      </c>
      <c r="I4632" s="11">
        <v>40</v>
      </c>
      <c r="J4632" s="3">
        <v>56.666666666666998</v>
      </c>
      <c r="K4632" s="3">
        <v>31.666666666666998</v>
      </c>
      <c r="L4632" s="3">
        <v>55</v>
      </c>
      <c r="M4632" s="3">
        <v>10</v>
      </c>
      <c r="N4632" s="3">
        <v>5</v>
      </c>
      <c r="O4632" s="3">
        <v>1.666666666667</v>
      </c>
      <c r="P4632" s="8">
        <v>1.666666666667</v>
      </c>
    </row>
    <row r="4633" spans="3:16" x14ac:dyDescent="0.2">
      <c r="C4633" s="90"/>
      <c r="D4633" s="87"/>
      <c r="E4633" s="1" t="s">
        <v>32</v>
      </c>
      <c r="F4633" s="2"/>
      <c r="G4633" s="59">
        <v>49</v>
      </c>
      <c r="H4633" s="71" t="s">
        <v>673</v>
      </c>
      <c r="I4633" s="11">
        <v>36.734693877551003</v>
      </c>
      <c r="J4633" s="3">
        <v>51.020408163265003</v>
      </c>
      <c r="K4633" s="3">
        <v>20.408163265306001</v>
      </c>
      <c r="L4633" s="3">
        <v>63.265306122448997</v>
      </c>
      <c r="M4633" s="3">
        <v>12.244897959184</v>
      </c>
      <c r="N4633" s="3">
        <v>4.0816326530609999</v>
      </c>
      <c r="O4633" s="3">
        <v>2.040816326531</v>
      </c>
      <c r="P4633" s="8">
        <v>4.0816326530609999</v>
      </c>
    </row>
    <row r="4634" spans="3:16" ht="24" x14ac:dyDescent="0.2">
      <c r="C4634" s="90"/>
      <c r="D4634" s="87"/>
      <c r="E4634" s="1" t="s">
        <v>86</v>
      </c>
      <c r="F4634" s="2"/>
      <c r="G4634" s="59">
        <v>1336</v>
      </c>
      <c r="H4634" s="71" t="str">
        <f t="shared" si="102"/>
        <v xml:space="preserve"> </v>
      </c>
      <c r="I4634" s="11">
        <v>36.976047904192001</v>
      </c>
      <c r="J4634" s="3">
        <v>54.341317365268999</v>
      </c>
      <c r="K4634" s="3">
        <v>24.176646706587</v>
      </c>
      <c r="L4634" s="3">
        <v>59.805389221557</v>
      </c>
      <c r="M4634" s="3">
        <v>19.535928143713001</v>
      </c>
      <c r="N4634" s="3">
        <v>0.89820359281399997</v>
      </c>
      <c r="O4634" s="3">
        <v>4.9401197604789999</v>
      </c>
      <c r="P4634" s="8">
        <v>1.4970059880240001</v>
      </c>
    </row>
    <row r="4635" spans="3:16" ht="24" x14ac:dyDescent="0.2">
      <c r="C4635" s="90"/>
      <c r="D4635" s="87"/>
      <c r="E4635" s="1" t="s">
        <v>87</v>
      </c>
      <c r="F4635" s="2"/>
      <c r="G4635" s="59">
        <v>311</v>
      </c>
      <c r="H4635" s="71" t="str">
        <f t="shared" si="102"/>
        <v xml:space="preserve"> </v>
      </c>
      <c r="I4635" s="11">
        <v>29.260450160771999</v>
      </c>
      <c r="J4635" s="3">
        <v>54.340836012861999</v>
      </c>
      <c r="K4635" s="3">
        <v>22.186495176849</v>
      </c>
      <c r="L4635" s="3">
        <v>57.877813504823003</v>
      </c>
      <c r="M4635" s="3">
        <v>20.578778135048001</v>
      </c>
      <c r="N4635" s="3">
        <v>1.2861736334410001</v>
      </c>
      <c r="O4635" s="3">
        <v>5.1446945337620003</v>
      </c>
      <c r="P4635" s="8">
        <v>2.5723472668810001</v>
      </c>
    </row>
    <row r="4636" spans="3:16" ht="24" x14ac:dyDescent="0.2">
      <c r="C4636" s="90"/>
      <c r="D4636" s="87"/>
      <c r="E4636" s="1" t="s">
        <v>88</v>
      </c>
      <c r="F4636" s="2"/>
      <c r="G4636" s="59">
        <v>620</v>
      </c>
      <c r="H4636" s="71" t="str">
        <f t="shared" si="102"/>
        <v xml:space="preserve"> </v>
      </c>
      <c r="I4636" s="11">
        <v>32.419354838709999</v>
      </c>
      <c r="J4636" s="3">
        <v>46.774193548386997</v>
      </c>
      <c r="K4636" s="3">
        <v>15.806451612903</v>
      </c>
      <c r="L4636" s="3">
        <v>43.548387096774</v>
      </c>
      <c r="M4636" s="3">
        <v>16.935483870968</v>
      </c>
      <c r="N4636" s="3">
        <v>0.32258064516099999</v>
      </c>
      <c r="O4636" s="3">
        <v>10.967741935484</v>
      </c>
      <c r="P4636" s="8">
        <v>1.935483870968</v>
      </c>
    </row>
    <row r="4637" spans="3:16" x14ac:dyDescent="0.2">
      <c r="C4637" s="90"/>
      <c r="D4637" s="87"/>
      <c r="E4637" s="1" t="s">
        <v>22</v>
      </c>
      <c r="F4637" s="2"/>
      <c r="G4637" s="59">
        <v>168</v>
      </c>
      <c r="H4637" s="71" t="str">
        <f t="shared" si="102"/>
        <v xml:space="preserve"> </v>
      </c>
      <c r="I4637" s="11">
        <v>33.333333333333002</v>
      </c>
      <c r="J4637" s="3">
        <v>39.285714285714</v>
      </c>
      <c r="K4637" s="3">
        <v>11.309523809524</v>
      </c>
      <c r="L4637" s="3">
        <v>38.095238095238003</v>
      </c>
      <c r="M4637" s="3">
        <v>14.285714285714</v>
      </c>
      <c r="N4637" s="3">
        <v>1.190476190476</v>
      </c>
      <c r="O4637" s="3">
        <v>12.5</v>
      </c>
      <c r="P4637" s="8">
        <v>6.5476190476190004</v>
      </c>
    </row>
    <row r="4638" spans="3:16" ht="24" x14ac:dyDescent="0.2">
      <c r="C4638" s="91" t="s">
        <v>89</v>
      </c>
      <c r="D4638" s="86" t="s">
        <v>17</v>
      </c>
      <c r="E4638" s="6" t="s">
        <v>90</v>
      </c>
      <c r="F4638" s="5"/>
      <c r="G4638" s="58">
        <v>166</v>
      </c>
      <c r="H4638" s="70" t="str">
        <f t="shared" si="102"/>
        <v xml:space="preserve"> </v>
      </c>
      <c r="I4638" s="12">
        <v>38.554216867469997</v>
      </c>
      <c r="J4638" s="4">
        <v>59.638554216867</v>
      </c>
      <c r="K4638" s="4">
        <v>34.939759036144999</v>
      </c>
      <c r="L4638" s="4">
        <v>66.265060240964004</v>
      </c>
      <c r="M4638" s="4">
        <v>22.289156626505999</v>
      </c>
      <c r="N4638" s="4">
        <v>0.60240963855399998</v>
      </c>
      <c r="O4638" s="4">
        <v>6.0240963855420002</v>
      </c>
      <c r="P4638" s="13">
        <v>1.204819277108</v>
      </c>
    </row>
    <row r="4639" spans="3:16" ht="48" x14ac:dyDescent="0.2">
      <c r="C4639" s="90"/>
      <c r="D4639" s="87"/>
      <c r="E4639" s="1" t="s">
        <v>91</v>
      </c>
      <c r="F4639" s="2"/>
      <c r="G4639" s="59">
        <v>97</v>
      </c>
      <c r="H4639" s="71" t="str">
        <f t="shared" si="102"/>
        <v xml:space="preserve"> </v>
      </c>
      <c r="I4639" s="11">
        <v>46.391752577319998</v>
      </c>
      <c r="J4639" s="3">
        <v>54.639175257731999</v>
      </c>
      <c r="K4639" s="3">
        <v>22.680412371134</v>
      </c>
      <c r="L4639" s="3">
        <v>63.917525773195997</v>
      </c>
      <c r="M4639" s="3">
        <v>20.618556701031</v>
      </c>
      <c r="N4639" s="3">
        <v>2.0618556701030002</v>
      </c>
      <c r="O4639" s="3">
        <v>5.1546391752579996</v>
      </c>
      <c r="P4639" s="8">
        <v>2.0618556701030002</v>
      </c>
    </row>
    <row r="4640" spans="3:16" ht="36" x14ac:dyDescent="0.2">
      <c r="C4640" s="90"/>
      <c r="D4640" s="87"/>
      <c r="E4640" s="1" t="s">
        <v>92</v>
      </c>
      <c r="F4640" s="2"/>
      <c r="G4640" s="59">
        <v>88</v>
      </c>
      <c r="H4640" s="71" t="str">
        <f t="shared" si="102"/>
        <v xml:space="preserve"> </v>
      </c>
      <c r="I4640" s="11">
        <v>32.954545454544999</v>
      </c>
      <c r="J4640" s="3">
        <v>60.227272727272997</v>
      </c>
      <c r="K4640" s="3">
        <v>25</v>
      </c>
      <c r="L4640" s="3">
        <v>78.409090909091006</v>
      </c>
      <c r="M4640" s="3">
        <v>18.181818181817999</v>
      </c>
      <c r="N4640" s="3">
        <v>1.136363636364</v>
      </c>
      <c r="O4640" s="3">
        <v>3.4090909090910002</v>
      </c>
      <c r="P4640" s="14">
        <v>0</v>
      </c>
    </row>
    <row r="4641" spans="3:16" ht="48" x14ac:dyDescent="0.2">
      <c r="C4641" s="90"/>
      <c r="D4641" s="87"/>
      <c r="E4641" s="1" t="s">
        <v>93</v>
      </c>
      <c r="F4641" s="2"/>
      <c r="G4641" s="59">
        <v>157</v>
      </c>
      <c r="H4641" s="71" t="str">
        <f t="shared" si="102"/>
        <v xml:space="preserve"> </v>
      </c>
      <c r="I4641" s="11">
        <v>31.847133757961998</v>
      </c>
      <c r="J4641" s="3">
        <v>57.324840764331</v>
      </c>
      <c r="K4641" s="3">
        <v>25.477707006368998</v>
      </c>
      <c r="L4641" s="3">
        <v>60.509554140127001</v>
      </c>
      <c r="M4641" s="3">
        <v>21.656050955413999</v>
      </c>
      <c r="N4641" s="3">
        <v>1.2738853503180001</v>
      </c>
      <c r="O4641" s="3">
        <v>3.184713375796</v>
      </c>
      <c r="P4641" s="8">
        <v>1.2738853503180001</v>
      </c>
    </row>
    <row r="4642" spans="3:16" x14ac:dyDescent="0.2">
      <c r="C4642" s="90"/>
      <c r="D4642" s="87"/>
      <c r="E4642" s="1" t="s">
        <v>94</v>
      </c>
      <c r="F4642" s="2"/>
      <c r="G4642" s="59">
        <v>9</v>
      </c>
      <c r="H4642" s="71" t="str">
        <f t="shared" si="102"/>
        <v>*</v>
      </c>
      <c r="I4642" s="11">
        <v>66.666666666666998</v>
      </c>
      <c r="J4642" s="3">
        <v>66.666666666666998</v>
      </c>
      <c r="K4642" s="3">
        <v>55.555555555555998</v>
      </c>
      <c r="L4642" s="3">
        <v>77.777777777777999</v>
      </c>
      <c r="M4642" s="3">
        <v>33.333333333333002</v>
      </c>
      <c r="N4642" s="3">
        <v>11.111111111111001</v>
      </c>
      <c r="O4642" s="3">
        <v>11.111111111111001</v>
      </c>
      <c r="P4642" s="14">
        <v>0</v>
      </c>
    </row>
    <row r="4643" spans="3:16" x14ac:dyDescent="0.2">
      <c r="C4643" s="90"/>
      <c r="D4643" s="87"/>
      <c r="E4643" s="1" t="s">
        <v>95</v>
      </c>
      <c r="F4643" s="2"/>
      <c r="G4643" s="59">
        <v>5</v>
      </c>
      <c r="H4643" s="71" t="str">
        <f t="shared" si="102"/>
        <v>*</v>
      </c>
      <c r="I4643" s="11">
        <v>60</v>
      </c>
      <c r="J4643" s="3">
        <v>100</v>
      </c>
      <c r="K4643" s="3">
        <v>60</v>
      </c>
      <c r="L4643" s="3">
        <v>100</v>
      </c>
      <c r="M4643" s="3">
        <v>60</v>
      </c>
      <c r="N4643" s="3">
        <v>20</v>
      </c>
      <c r="O4643" s="7">
        <v>0</v>
      </c>
      <c r="P4643" s="14">
        <v>0</v>
      </c>
    </row>
    <row r="4644" spans="3:16" x14ac:dyDescent="0.2">
      <c r="C4644" s="90"/>
      <c r="D4644" s="87"/>
      <c r="E4644" s="1" t="s">
        <v>32</v>
      </c>
      <c r="F4644" s="2"/>
      <c r="G4644" s="59">
        <v>41</v>
      </c>
      <c r="H4644" s="71" t="str">
        <f t="shared" si="102"/>
        <v>*</v>
      </c>
      <c r="I4644" s="11">
        <v>24.390243902439</v>
      </c>
      <c r="J4644" s="3">
        <v>48.780487804878</v>
      </c>
      <c r="K4644" s="3">
        <v>9.7560975609760003</v>
      </c>
      <c r="L4644" s="3">
        <v>70.731707317073003</v>
      </c>
      <c r="M4644" s="3">
        <v>19.512195121950999</v>
      </c>
      <c r="N4644" s="3">
        <v>2.4390243902440001</v>
      </c>
      <c r="O4644" s="3">
        <v>12.195121951220001</v>
      </c>
      <c r="P4644" s="14">
        <v>0</v>
      </c>
    </row>
    <row r="4645" spans="3:16" ht="24" x14ac:dyDescent="0.2">
      <c r="C4645" s="90"/>
      <c r="D4645" s="87"/>
      <c r="E4645" s="1" t="s">
        <v>96</v>
      </c>
      <c r="F4645" s="2"/>
      <c r="G4645" s="59">
        <v>455</v>
      </c>
      <c r="H4645" s="71" t="str">
        <f t="shared" si="102"/>
        <v xml:space="preserve"> </v>
      </c>
      <c r="I4645" s="11">
        <v>35.824175824176002</v>
      </c>
      <c r="J4645" s="3">
        <v>55.824175824176002</v>
      </c>
      <c r="K4645" s="3">
        <v>25.934065934065998</v>
      </c>
      <c r="L4645" s="3">
        <v>66.153846153846004</v>
      </c>
      <c r="M4645" s="3">
        <v>21.318681318681001</v>
      </c>
      <c r="N4645" s="3">
        <v>0.65934065934099995</v>
      </c>
      <c r="O4645" s="3">
        <v>4.6153846153850004</v>
      </c>
      <c r="P4645" s="8">
        <v>1.098901098901</v>
      </c>
    </row>
    <row r="4646" spans="3:16" ht="24" x14ac:dyDescent="0.2">
      <c r="C4646" s="90"/>
      <c r="D4646" s="87"/>
      <c r="E4646" s="1" t="s">
        <v>87</v>
      </c>
      <c r="F4646" s="2"/>
      <c r="G4646" s="59">
        <v>623</v>
      </c>
      <c r="H4646" s="71" t="str">
        <f t="shared" si="102"/>
        <v xml:space="preserve"> </v>
      </c>
      <c r="I4646" s="11">
        <v>30.497592295345001</v>
      </c>
      <c r="J4646" s="3">
        <v>56.982343499197</v>
      </c>
      <c r="K4646" s="3">
        <v>26.324237560193001</v>
      </c>
      <c r="L4646" s="3">
        <v>64.847512038523007</v>
      </c>
      <c r="M4646" s="3">
        <v>21.187800963082001</v>
      </c>
      <c r="N4646" s="3">
        <v>0.96308186195800005</v>
      </c>
      <c r="O4646" s="3">
        <v>4.1733547351520004</v>
      </c>
      <c r="P4646" s="8">
        <v>1.2841091492779999</v>
      </c>
    </row>
    <row r="4647" spans="3:16" ht="24" x14ac:dyDescent="0.2">
      <c r="C4647" s="90"/>
      <c r="D4647" s="87"/>
      <c r="E4647" s="1" t="s">
        <v>88</v>
      </c>
      <c r="F4647" s="2"/>
      <c r="G4647" s="59">
        <v>1112</v>
      </c>
      <c r="H4647" s="71" t="str">
        <f t="shared" si="102"/>
        <v xml:space="preserve"> </v>
      </c>
      <c r="I4647" s="11">
        <v>35.881294964029003</v>
      </c>
      <c r="J4647" s="3">
        <v>49.010791366905998</v>
      </c>
      <c r="K4647" s="3">
        <v>17.266187050359999</v>
      </c>
      <c r="L4647" s="3">
        <v>45.863309352518002</v>
      </c>
      <c r="M4647" s="3">
        <v>17.086330935252001</v>
      </c>
      <c r="N4647" s="3">
        <v>0.80935251798600005</v>
      </c>
      <c r="O4647" s="3">
        <v>8.5431654676260003</v>
      </c>
      <c r="P4647" s="8">
        <v>1.708633093525</v>
      </c>
    </row>
    <row r="4648" spans="3:16" x14ac:dyDescent="0.2">
      <c r="C4648" s="90"/>
      <c r="D4648" s="87"/>
      <c r="E4648" s="1" t="s">
        <v>22</v>
      </c>
      <c r="F4648" s="2"/>
      <c r="G4648" s="59">
        <v>245</v>
      </c>
      <c r="H4648" s="71" t="str">
        <f t="shared" si="102"/>
        <v xml:space="preserve"> </v>
      </c>
      <c r="I4648" s="11">
        <v>36.734693877551003</v>
      </c>
      <c r="J4648" s="3">
        <v>39.591836734693999</v>
      </c>
      <c r="K4648" s="3">
        <v>14.285714285714</v>
      </c>
      <c r="L4648" s="3">
        <v>40</v>
      </c>
      <c r="M4648" s="3">
        <v>14.285714285714</v>
      </c>
      <c r="N4648" s="3">
        <v>0.816326530612</v>
      </c>
      <c r="O4648" s="3">
        <v>11.836734693878</v>
      </c>
      <c r="P4648" s="8">
        <v>7.7551020408160003</v>
      </c>
    </row>
    <row r="4649" spans="3:16" x14ac:dyDescent="0.2">
      <c r="C4649" s="91" t="s">
        <v>97</v>
      </c>
      <c r="D4649" s="86" t="s">
        <v>17</v>
      </c>
      <c r="E4649" s="6" t="s">
        <v>98</v>
      </c>
      <c r="F4649" s="5"/>
      <c r="G4649" s="58">
        <v>83</v>
      </c>
      <c r="H4649" s="70" t="str">
        <f t="shared" si="102"/>
        <v xml:space="preserve"> </v>
      </c>
      <c r="I4649" s="12">
        <v>27.710843373494001</v>
      </c>
      <c r="J4649" s="4">
        <v>38.554216867469997</v>
      </c>
      <c r="K4649" s="4">
        <v>27.710843373494001</v>
      </c>
      <c r="L4649" s="4">
        <v>55.421686746988001</v>
      </c>
      <c r="M4649" s="4">
        <v>18.072289156627001</v>
      </c>
      <c r="N4649" s="25">
        <v>0</v>
      </c>
      <c r="O4649" s="4">
        <v>13.253012048193</v>
      </c>
      <c r="P4649" s="33">
        <v>0</v>
      </c>
    </row>
    <row r="4650" spans="3:16" x14ac:dyDescent="0.2">
      <c r="C4650" s="90"/>
      <c r="D4650" s="87"/>
      <c r="E4650" s="1" t="s">
        <v>99</v>
      </c>
      <c r="F4650" s="2"/>
      <c r="G4650" s="59">
        <v>401</v>
      </c>
      <c r="H4650" s="71" t="str">
        <f t="shared" si="102"/>
        <v xml:space="preserve"> </v>
      </c>
      <c r="I4650" s="11">
        <v>40.897755610973</v>
      </c>
      <c r="J4650" s="3">
        <v>51.620947630922998</v>
      </c>
      <c r="K4650" s="3">
        <v>26.932668329177002</v>
      </c>
      <c r="L4650" s="3">
        <v>57.356608478802997</v>
      </c>
      <c r="M4650" s="3">
        <v>23.441396508728001</v>
      </c>
      <c r="N4650" s="7">
        <v>0</v>
      </c>
      <c r="O4650" s="3">
        <v>5.9850374064840004</v>
      </c>
      <c r="P4650" s="8">
        <v>1.745635910224</v>
      </c>
    </row>
    <row r="4651" spans="3:16" x14ac:dyDescent="0.2">
      <c r="C4651" s="90"/>
      <c r="D4651" s="87"/>
      <c r="E4651" s="1" t="s">
        <v>100</v>
      </c>
      <c r="F4651" s="2"/>
      <c r="G4651" s="59">
        <v>686</v>
      </c>
      <c r="H4651" s="71" t="str">
        <f t="shared" si="102"/>
        <v xml:space="preserve"> </v>
      </c>
      <c r="I4651" s="11">
        <v>39.650145772595003</v>
      </c>
      <c r="J4651" s="3">
        <v>56.851311953352997</v>
      </c>
      <c r="K4651" s="3">
        <v>23.906705539358999</v>
      </c>
      <c r="L4651" s="3">
        <v>61.516034985422998</v>
      </c>
      <c r="M4651" s="3">
        <v>17.492711370262001</v>
      </c>
      <c r="N4651" s="3">
        <v>0.58309037900899996</v>
      </c>
      <c r="O4651" s="3">
        <v>4.0816326530609999</v>
      </c>
      <c r="P4651" s="8">
        <v>0.87463556851299995</v>
      </c>
    </row>
    <row r="4652" spans="3:16" x14ac:dyDescent="0.2">
      <c r="C4652" s="90"/>
      <c r="D4652" s="87"/>
      <c r="E4652" s="1" t="s">
        <v>101</v>
      </c>
      <c r="F4652" s="2"/>
      <c r="G4652" s="59">
        <v>1118</v>
      </c>
      <c r="H4652" s="71" t="str">
        <f t="shared" si="102"/>
        <v xml:space="preserve"> </v>
      </c>
      <c r="I4652" s="11">
        <v>29.874776386404001</v>
      </c>
      <c r="J4652" s="3">
        <v>50.805008944543999</v>
      </c>
      <c r="K4652" s="3">
        <v>17.620751341681999</v>
      </c>
      <c r="L4652" s="3">
        <v>50.447227191412999</v>
      </c>
      <c r="M4652" s="3">
        <v>18.515205724508</v>
      </c>
      <c r="N4652" s="3">
        <v>1.3416815742399999</v>
      </c>
      <c r="O4652" s="3">
        <v>7.7817531305900003</v>
      </c>
      <c r="P4652" s="8">
        <v>1.8783542039359999</v>
      </c>
    </row>
    <row r="4653" spans="3:16" x14ac:dyDescent="0.2">
      <c r="C4653" s="90"/>
      <c r="D4653" s="87"/>
      <c r="E4653" s="1" t="s">
        <v>22</v>
      </c>
      <c r="F4653" s="2"/>
      <c r="G4653" s="59">
        <v>147</v>
      </c>
      <c r="H4653" s="71" t="str">
        <f t="shared" si="102"/>
        <v xml:space="preserve"> </v>
      </c>
      <c r="I4653" s="11">
        <v>33.333333333333002</v>
      </c>
      <c r="J4653" s="3">
        <v>36.734693877551003</v>
      </c>
      <c r="K4653" s="3">
        <v>11.564625850340001</v>
      </c>
      <c r="L4653" s="3">
        <v>34.693877551020002</v>
      </c>
      <c r="M4653" s="3">
        <v>12.244897959184</v>
      </c>
      <c r="N4653" s="3">
        <v>0.68027210884400002</v>
      </c>
      <c r="O4653" s="3">
        <v>14.285714285714</v>
      </c>
      <c r="P4653" s="8">
        <v>11.564625850340001</v>
      </c>
    </row>
    <row r="4654" spans="3:16" x14ac:dyDescent="0.2">
      <c r="C4654" s="91" t="s">
        <v>102</v>
      </c>
      <c r="D4654" s="86" t="s">
        <v>17</v>
      </c>
      <c r="E4654" s="6" t="s">
        <v>103</v>
      </c>
      <c r="F4654" s="5"/>
      <c r="G4654" s="58">
        <v>562</v>
      </c>
      <c r="H4654" s="70" t="str">
        <f t="shared" si="102"/>
        <v xml:space="preserve"> </v>
      </c>
      <c r="I4654" s="12">
        <v>37.544483985764998</v>
      </c>
      <c r="J4654" s="4">
        <v>48.754448398576997</v>
      </c>
      <c r="K4654" s="4">
        <v>23.843416370107001</v>
      </c>
      <c r="L4654" s="4">
        <v>55.160142348754</v>
      </c>
      <c r="M4654" s="4">
        <v>19.572953736654998</v>
      </c>
      <c r="N4654" s="4">
        <v>0.533807829181</v>
      </c>
      <c r="O4654" s="4">
        <v>7.4733096085410002</v>
      </c>
      <c r="P4654" s="13">
        <v>1.6014234875440001</v>
      </c>
    </row>
    <row r="4655" spans="3:16" x14ac:dyDescent="0.2">
      <c r="C4655" s="90"/>
      <c r="D4655" s="87"/>
      <c r="E4655" s="1" t="s">
        <v>104</v>
      </c>
      <c r="F4655" s="2"/>
      <c r="G4655" s="59">
        <v>1221</v>
      </c>
      <c r="H4655" s="71" t="str">
        <f t="shared" si="102"/>
        <v xml:space="preserve"> </v>
      </c>
      <c r="I4655" s="11">
        <v>35.380835380835002</v>
      </c>
      <c r="J4655" s="3">
        <v>54.627354627354997</v>
      </c>
      <c r="K4655" s="3">
        <v>22.031122031121999</v>
      </c>
      <c r="L4655" s="3">
        <v>59.377559377559002</v>
      </c>
      <c r="M4655" s="3">
        <v>18.263718263718001</v>
      </c>
      <c r="N4655" s="3">
        <v>0.90090090090099995</v>
      </c>
      <c r="O4655" s="3">
        <v>5.6511056511059996</v>
      </c>
      <c r="P4655" s="8">
        <v>1.556101556102</v>
      </c>
    </row>
    <row r="4656" spans="3:16" x14ac:dyDescent="0.2">
      <c r="C4656" s="90"/>
      <c r="D4656" s="87"/>
      <c r="E4656" s="1" t="s">
        <v>105</v>
      </c>
      <c r="F4656" s="2"/>
      <c r="G4656" s="59">
        <v>430</v>
      </c>
      <c r="H4656" s="71" t="str">
        <f t="shared" si="102"/>
        <v xml:space="preserve"> </v>
      </c>
      <c r="I4656" s="11">
        <v>30</v>
      </c>
      <c r="J4656" s="3">
        <v>51.860465116279002</v>
      </c>
      <c r="K4656" s="3">
        <v>18.604651162791001</v>
      </c>
      <c r="L4656" s="3">
        <v>46.511627906976997</v>
      </c>
      <c r="M4656" s="3">
        <v>19.069767441860002</v>
      </c>
      <c r="N4656" s="3">
        <v>0.46511627907000003</v>
      </c>
      <c r="O4656" s="3">
        <v>7.9069767441860002</v>
      </c>
      <c r="P4656" s="8">
        <v>2.0930232558139998</v>
      </c>
    </row>
    <row r="4657" spans="3:16" x14ac:dyDescent="0.2">
      <c r="C4657" s="90"/>
      <c r="D4657" s="87"/>
      <c r="E4657" s="1" t="s">
        <v>106</v>
      </c>
      <c r="F4657" s="2"/>
      <c r="G4657" s="59">
        <v>63</v>
      </c>
      <c r="H4657" s="71" t="str">
        <f t="shared" si="102"/>
        <v xml:space="preserve"> </v>
      </c>
      <c r="I4657" s="11">
        <v>23.809523809523998</v>
      </c>
      <c r="J4657" s="3">
        <v>41.269841269841002</v>
      </c>
      <c r="K4657" s="3">
        <v>14.285714285714</v>
      </c>
      <c r="L4657" s="3">
        <v>23.809523809523998</v>
      </c>
      <c r="M4657" s="3">
        <v>23.809523809523998</v>
      </c>
      <c r="N4657" s="3">
        <v>1.587301587302</v>
      </c>
      <c r="O4657" s="3">
        <v>7.9365079365079998</v>
      </c>
      <c r="P4657" s="8">
        <v>4.7619047619049999</v>
      </c>
    </row>
    <row r="4658" spans="3:16" x14ac:dyDescent="0.2">
      <c r="C4658" s="90"/>
      <c r="D4658" s="87"/>
      <c r="E4658" s="1" t="s">
        <v>22</v>
      </c>
      <c r="F4658" s="2"/>
      <c r="G4658" s="59">
        <v>159</v>
      </c>
      <c r="H4658" s="71" t="str">
        <f t="shared" si="102"/>
        <v xml:space="preserve"> </v>
      </c>
      <c r="I4658" s="11">
        <v>34.591194968552998</v>
      </c>
      <c r="J4658" s="3">
        <v>38.364779874214001</v>
      </c>
      <c r="K4658" s="3">
        <v>10.691823899371</v>
      </c>
      <c r="L4658" s="3">
        <v>39.622641509433997</v>
      </c>
      <c r="M4658" s="3">
        <v>15.094339622642</v>
      </c>
      <c r="N4658" s="3">
        <v>1.88679245283</v>
      </c>
      <c r="O4658" s="3">
        <v>13.207547169811001</v>
      </c>
      <c r="P4658" s="8">
        <v>6.9182389937110003</v>
      </c>
    </row>
    <row r="4659" spans="3:16" x14ac:dyDescent="0.2">
      <c r="C4659" s="90"/>
      <c r="D4659" s="87"/>
      <c r="E4659" s="1" t="s">
        <v>107</v>
      </c>
      <c r="F4659" s="2"/>
      <c r="G4659" s="59">
        <v>1783</v>
      </c>
      <c r="H4659" s="71" t="str">
        <f t="shared" si="102"/>
        <v xml:space="preserve"> </v>
      </c>
      <c r="I4659" s="11">
        <v>36.062815479529</v>
      </c>
      <c r="J4659" s="3">
        <v>52.776219854178002</v>
      </c>
      <c r="K4659" s="3">
        <v>22.602355580482001</v>
      </c>
      <c r="L4659" s="3">
        <v>58.048233314637997</v>
      </c>
      <c r="M4659" s="3">
        <v>18.676388109927</v>
      </c>
      <c r="N4659" s="3">
        <v>0.78519349411100003</v>
      </c>
      <c r="O4659" s="3">
        <v>6.2254627033089998</v>
      </c>
      <c r="P4659" s="8">
        <v>1.5703869882220001</v>
      </c>
    </row>
    <row r="4660" spans="3:16" x14ac:dyDescent="0.2">
      <c r="C4660" s="90"/>
      <c r="D4660" s="87"/>
      <c r="E4660" s="1" t="s">
        <v>108</v>
      </c>
      <c r="F4660" s="2"/>
      <c r="G4660" s="59">
        <v>493</v>
      </c>
      <c r="H4660" s="71" t="str">
        <f t="shared" si="102"/>
        <v xml:space="preserve"> </v>
      </c>
      <c r="I4660" s="11">
        <v>29.208924949290001</v>
      </c>
      <c r="J4660" s="3">
        <v>50.507099391480999</v>
      </c>
      <c r="K4660" s="3">
        <v>18.052738336714</v>
      </c>
      <c r="L4660" s="3">
        <v>43.610547667342999</v>
      </c>
      <c r="M4660" s="3">
        <v>19.675456389451998</v>
      </c>
      <c r="N4660" s="3">
        <v>0.60851926977699999</v>
      </c>
      <c r="O4660" s="3">
        <v>7.9107505070990003</v>
      </c>
      <c r="P4660" s="8">
        <v>2.434077079108</v>
      </c>
    </row>
    <row r="4661" spans="3:16" x14ac:dyDescent="0.2">
      <c r="C4661" s="91" t="s">
        <v>109</v>
      </c>
      <c r="D4661" s="86" t="s">
        <v>17</v>
      </c>
      <c r="E4661" s="6" t="s">
        <v>110</v>
      </c>
      <c r="F4661" s="5"/>
      <c r="G4661" s="58">
        <v>551</v>
      </c>
      <c r="H4661" s="70" t="str">
        <f t="shared" si="102"/>
        <v xml:space="preserve"> </v>
      </c>
      <c r="I4661" s="12">
        <v>40.290381125227</v>
      </c>
      <c r="J4661" s="4">
        <v>52.450090744101999</v>
      </c>
      <c r="K4661" s="4">
        <v>27.404718693285002</v>
      </c>
      <c r="L4661" s="4">
        <v>56.987295825771</v>
      </c>
      <c r="M4661" s="4">
        <v>18.693284936478999</v>
      </c>
      <c r="N4661" s="4">
        <v>0.72595281306699999</v>
      </c>
      <c r="O4661" s="4">
        <v>6.5335753176039999</v>
      </c>
      <c r="P4661" s="13">
        <v>1.633393829401</v>
      </c>
    </row>
    <row r="4662" spans="3:16" ht="24" x14ac:dyDescent="0.2">
      <c r="C4662" s="90"/>
      <c r="D4662" s="87"/>
      <c r="E4662" s="1" t="s">
        <v>111</v>
      </c>
      <c r="F4662" s="2"/>
      <c r="G4662" s="59">
        <v>298</v>
      </c>
      <c r="H4662" s="71" t="str">
        <f t="shared" si="102"/>
        <v xml:space="preserve"> </v>
      </c>
      <c r="I4662" s="11">
        <v>29.865771812081</v>
      </c>
      <c r="J4662" s="3">
        <v>59.395973154361997</v>
      </c>
      <c r="K4662" s="3">
        <v>33.892617449664002</v>
      </c>
      <c r="L4662" s="3">
        <v>73.154362416107006</v>
      </c>
      <c r="M4662" s="3">
        <v>22.818791946308998</v>
      </c>
      <c r="N4662" s="3">
        <v>1.0067114093959999</v>
      </c>
      <c r="O4662" s="3">
        <v>5.3691275167789998</v>
      </c>
      <c r="P4662" s="8">
        <v>1.0067114093959999</v>
      </c>
    </row>
    <row r="4663" spans="3:16" ht="24" x14ac:dyDescent="0.2">
      <c r="C4663" s="90"/>
      <c r="D4663" s="87"/>
      <c r="E4663" s="1" t="s">
        <v>112</v>
      </c>
      <c r="F4663" s="2"/>
      <c r="G4663" s="59">
        <v>954</v>
      </c>
      <c r="H4663" s="71" t="str">
        <f t="shared" si="102"/>
        <v xml:space="preserve"> </v>
      </c>
      <c r="I4663" s="11">
        <v>35.220125786163997</v>
      </c>
      <c r="J4663" s="3">
        <v>58.176100628931003</v>
      </c>
      <c r="K4663" s="3">
        <v>27.463312368973</v>
      </c>
      <c r="L4663" s="3">
        <v>62.997903563941001</v>
      </c>
      <c r="M4663" s="3">
        <v>21.488469601677</v>
      </c>
      <c r="N4663" s="3">
        <v>0.62893081761000003</v>
      </c>
      <c r="O4663" s="3">
        <v>4.297693920335</v>
      </c>
      <c r="P4663" s="8">
        <v>1.153039832285</v>
      </c>
    </row>
    <row r="4664" spans="3:16" x14ac:dyDescent="0.2">
      <c r="C4664" s="90"/>
      <c r="D4664" s="87"/>
      <c r="E4664" s="1" t="s">
        <v>113</v>
      </c>
      <c r="F4664" s="2"/>
      <c r="G4664" s="59">
        <v>616</v>
      </c>
      <c r="H4664" s="71" t="str">
        <f t="shared" si="102"/>
        <v xml:space="preserve"> </v>
      </c>
      <c r="I4664" s="11">
        <v>34.415584415584</v>
      </c>
      <c r="J4664" s="3">
        <v>56.818181818181998</v>
      </c>
      <c r="K4664" s="3">
        <v>28.409090909090999</v>
      </c>
      <c r="L4664" s="3">
        <v>61.201298701299002</v>
      </c>
      <c r="M4664" s="3">
        <v>19.805194805195001</v>
      </c>
      <c r="N4664" s="3">
        <v>0.81168831168800004</v>
      </c>
      <c r="O4664" s="3">
        <v>5.1948051948050002</v>
      </c>
      <c r="P4664" s="8">
        <v>1.298701298701</v>
      </c>
    </row>
    <row r="4665" spans="3:16" x14ac:dyDescent="0.2">
      <c r="C4665" s="90"/>
      <c r="D4665" s="87"/>
      <c r="E4665" s="1" t="s">
        <v>114</v>
      </c>
      <c r="F4665" s="2"/>
      <c r="G4665" s="59">
        <v>986</v>
      </c>
      <c r="H4665" s="71" t="str">
        <f t="shared" si="102"/>
        <v xml:space="preserve"> </v>
      </c>
      <c r="I4665" s="11">
        <v>42.697768762677001</v>
      </c>
      <c r="J4665" s="3">
        <v>54.056795131846002</v>
      </c>
      <c r="K4665" s="3">
        <v>22.312373225152001</v>
      </c>
      <c r="L4665" s="3">
        <v>59.330628803244998</v>
      </c>
      <c r="M4665" s="3">
        <v>17.139959432049</v>
      </c>
      <c r="N4665" s="3">
        <v>0.912778904665</v>
      </c>
      <c r="O4665" s="3">
        <v>5.1724137931029999</v>
      </c>
      <c r="P4665" s="8">
        <v>1.7241379310339999</v>
      </c>
    </row>
    <row r="4666" spans="3:16" ht="24" x14ac:dyDescent="0.2">
      <c r="C4666" s="90"/>
      <c r="D4666" s="87"/>
      <c r="E4666" s="1" t="s">
        <v>115</v>
      </c>
      <c r="F4666" s="2"/>
      <c r="G4666" s="59">
        <v>938</v>
      </c>
      <c r="H4666" s="71" t="str">
        <f t="shared" si="102"/>
        <v xml:space="preserve"> </v>
      </c>
      <c r="I4666" s="11">
        <v>38.166311300639997</v>
      </c>
      <c r="J4666" s="3">
        <v>57.462686567163999</v>
      </c>
      <c r="K4666" s="3">
        <v>27.078891257995998</v>
      </c>
      <c r="L4666" s="3">
        <v>62.366737739872001</v>
      </c>
      <c r="M4666" s="3">
        <v>18.656716417910001</v>
      </c>
      <c r="N4666" s="3">
        <v>0.85287846481899998</v>
      </c>
      <c r="O4666" s="3">
        <v>5.2238805970150004</v>
      </c>
      <c r="P4666" s="8">
        <v>1.705756929638</v>
      </c>
    </row>
    <row r="4667" spans="3:16" ht="24" x14ac:dyDescent="0.2">
      <c r="C4667" s="90"/>
      <c r="D4667" s="87"/>
      <c r="E4667" s="1" t="s">
        <v>116</v>
      </c>
      <c r="F4667" s="2"/>
      <c r="G4667" s="59">
        <v>771</v>
      </c>
      <c r="H4667" s="71" t="str">
        <f t="shared" si="102"/>
        <v xml:space="preserve"> </v>
      </c>
      <c r="I4667" s="11">
        <v>37.094682230868997</v>
      </c>
      <c r="J4667" s="3">
        <v>58.236057068741999</v>
      </c>
      <c r="K4667" s="3">
        <v>23.346303501946</v>
      </c>
      <c r="L4667" s="3">
        <v>57.846952010376</v>
      </c>
      <c r="M4667" s="3">
        <v>19.325551232165999</v>
      </c>
      <c r="N4667" s="3">
        <v>0.77821011673200002</v>
      </c>
      <c r="O4667" s="3">
        <v>6.0959792477299999</v>
      </c>
      <c r="P4667" s="8">
        <v>1.6861219195849999</v>
      </c>
    </row>
    <row r="4668" spans="3:16" ht="24" x14ac:dyDescent="0.2">
      <c r="C4668" s="90"/>
      <c r="D4668" s="87"/>
      <c r="E4668" s="1" t="s">
        <v>117</v>
      </c>
      <c r="F4668" s="2"/>
      <c r="G4668" s="59">
        <v>223</v>
      </c>
      <c r="H4668" s="71" t="str">
        <f t="shared" si="102"/>
        <v xml:space="preserve"> </v>
      </c>
      <c r="I4668" s="11">
        <v>37.668161434978003</v>
      </c>
      <c r="J4668" s="3">
        <v>50.224215246637002</v>
      </c>
      <c r="K4668" s="3">
        <v>28.251121076233002</v>
      </c>
      <c r="L4668" s="3">
        <v>63.677130044842997</v>
      </c>
      <c r="M4668" s="3">
        <v>17.488789237668001</v>
      </c>
      <c r="N4668" s="3">
        <v>0.44843049327399997</v>
      </c>
      <c r="O4668" s="3">
        <v>8.0717488789239997</v>
      </c>
      <c r="P4668" s="8">
        <v>0.44843049327399997</v>
      </c>
    </row>
    <row r="4669" spans="3:16" x14ac:dyDescent="0.2">
      <c r="C4669" s="90"/>
      <c r="D4669" s="87"/>
      <c r="E4669" s="1" t="s">
        <v>118</v>
      </c>
      <c r="F4669" s="2"/>
      <c r="G4669" s="59">
        <v>710</v>
      </c>
      <c r="H4669" s="71" t="str">
        <f t="shared" si="102"/>
        <v xml:space="preserve"> </v>
      </c>
      <c r="I4669" s="11">
        <v>34.084507042254003</v>
      </c>
      <c r="J4669" s="3">
        <v>58.309859154930002</v>
      </c>
      <c r="K4669" s="3">
        <v>31.690140845070001</v>
      </c>
      <c r="L4669" s="3">
        <v>61.408450704224997</v>
      </c>
      <c r="M4669" s="3">
        <v>21.267605633803001</v>
      </c>
      <c r="N4669" s="3">
        <v>0.56338028168999998</v>
      </c>
      <c r="O4669" s="3">
        <v>5.7746478873239999</v>
      </c>
      <c r="P4669" s="8">
        <v>1.12676056338</v>
      </c>
    </row>
    <row r="4670" spans="3:16" x14ac:dyDescent="0.2">
      <c r="C4670" s="90"/>
      <c r="D4670" s="87"/>
      <c r="E4670" s="1" t="s">
        <v>119</v>
      </c>
      <c r="F4670" s="2"/>
      <c r="G4670" s="59">
        <v>565</v>
      </c>
      <c r="H4670" s="71" t="str">
        <f t="shared" si="102"/>
        <v xml:space="preserve"> </v>
      </c>
      <c r="I4670" s="11">
        <v>37.168141592920001</v>
      </c>
      <c r="J4670" s="3">
        <v>58.938053097344998</v>
      </c>
      <c r="K4670" s="3">
        <v>27.964601769912001</v>
      </c>
      <c r="L4670" s="3">
        <v>65.132743362832002</v>
      </c>
      <c r="M4670" s="3">
        <v>22.300884955752</v>
      </c>
      <c r="N4670" s="3">
        <v>0.70796460176999998</v>
      </c>
      <c r="O4670" s="3">
        <v>4.424778761062</v>
      </c>
      <c r="P4670" s="8">
        <v>1.238938053097</v>
      </c>
    </row>
    <row r="4671" spans="3:16" x14ac:dyDescent="0.2">
      <c r="C4671" s="90"/>
      <c r="D4671" s="87"/>
      <c r="E4671" s="1" t="s">
        <v>120</v>
      </c>
      <c r="F4671" s="2"/>
      <c r="G4671" s="59">
        <v>443</v>
      </c>
      <c r="H4671" s="71" t="str">
        <f t="shared" si="102"/>
        <v xml:space="preserve"> </v>
      </c>
      <c r="I4671" s="11">
        <v>38.600451467268996</v>
      </c>
      <c r="J4671" s="3">
        <v>59.142212189615996</v>
      </c>
      <c r="K4671" s="3">
        <v>26.86230248307</v>
      </c>
      <c r="L4671" s="3">
        <v>62.302483069977001</v>
      </c>
      <c r="M4671" s="3">
        <v>17.832957110609001</v>
      </c>
      <c r="N4671" s="3">
        <v>0.90293453724600004</v>
      </c>
      <c r="O4671" s="3">
        <v>4.7404063205420002</v>
      </c>
      <c r="P4671" s="8">
        <v>1.3544018058689999</v>
      </c>
    </row>
    <row r="4672" spans="3:16" x14ac:dyDescent="0.2">
      <c r="C4672" s="90"/>
      <c r="D4672" s="87"/>
      <c r="E4672" s="1" t="s">
        <v>121</v>
      </c>
      <c r="F4672" s="2"/>
      <c r="G4672" s="59">
        <v>977</v>
      </c>
      <c r="H4672" s="71" t="str">
        <f t="shared" si="102"/>
        <v xml:space="preserve"> </v>
      </c>
      <c r="I4672" s="11">
        <v>37.768679631525004</v>
      </c>
      <c r="J4672" s="3">
        <v>55.680655066530001</v>
      </c>
      <c r="K4672" s="3">
        <v>26.919140225179</v>
      </c>
      <c r="L4672" s="3">
        <v>59.979529170931002</v>
      </c>
      <c r="M4672" s="3">
        <v>19.549641760490999</v>
      </c>
      <c r="N4672" s="3">
        <v>0.818833162743</v>
      </c>
      <c r="O4672" s="3">
        <v>4.708290685773</v>
      </c>
      <c r="P4672" s="8">
        <v>1.637666325486</v>
      </c>
    </row>
    <row r="4673" spans="3:16" x14ac:dyDescent="0.2">
      <c r="C4673" s="90"/>
      <c r="D4673" s="87"/>
      <c r="E4673" s="1" t="s">
        <v>122</v>
      </c>
      <c r="F4673" s="2"/>
      <c r="G4673" s="59">
        <v>179</v>
      </c>
      <c r="H4673" s="71" t="str">
        <f t="shared" si="102"/>
        <v xml:space="preserve"> </v>
      </c>
      <c r="I4673" s="11">
        <v>39.106145251397002</v>
      </c>
      <c r="J4673" s="3">
        <v>51.955307262570003</v>
      </c>
      <c r="K4673" s="3">
        <v>28.491620111732001</v>
      </c>
      <c r="L4673" s="3">
        <v>56.983240223464001</v>
      </c>
      <c r="M4673" s="3">
        <v>20.111731843575001</v>
      </c>
      <c r="N4673" s="3">
        <v>1.117318435754</v>
      </c>
      <c r="O4673" s="3">
        <v>11.173184357542</v>
      </c>
      <c r="P4673" s="8">
        <v>1.675977653631</v>
      </c>
    </row>
    <row r="4674" spans="3:16" x14ac:dyDescent="0.2">
      <c r="C4674" s="90"/>
      <c r="D4674" s="87"/>
      <c r="E4674" s="1" t="s">
        <v>32</v>
      </c>
      <c r="F4674" s="2"/>
      <c r="G4674" s="59">
        <v>22</v>
      </c>
      <c r="H4674" s="71" t="str">
        <f t="shared" si="102"/>
        <v>*</v>
      </c>
      <c r="I4674" s="11">
        <v>40.909090909090999</v>
      </c>
      <c r="J4674" s="3">
        <v>50</v>
      </c>
      <c r="K4674" s="3">
        <v>18.181818181817999</v>
      </c>
      <c r="L4674" s="3">
        <v>63.636363636364003</v>
      </c>
      <c r="M4674" s="3">
        <v>4.5454545454549997</v>
      </c>
      <c r="N4674" s="3">
        <v>4.5454545454549997</v>
      </c>
      <c r="O4674" s="3">
        <v>18.181818181817999</v>
      </c>
      <c r="P4674" s="8">
        <v>4.5454545454549997</v>
      </c>
    </row>
    <row r="4675" spans="3:16" x14ac:dyDescent="0.2">
      <c r="C4675" s="90"/>
      <c r="D4675" s="87"/>
      <c r="E4675" s="1" t="s">
        <v>22</v>
      </c>
      <c r="F4675" s="2"/>
      <c r="G4675" s="59">
        <v>13</v>
      </c>
      <c r="H4675" s="71" t="str">
        <f t="shared" si="102"/>
        <v>*</v>
      </c>
      <c r="I4675" s="11">
        <v>38.461538461537998</v>
      </c>
      <c r="J4675" s="3">
        <v>46.153846153845997</v>
      </c>
      <c r="K4675" s="3">
        <v>7.6923076923079998</v>
      </c>
      <c r="L4675" s="3">
        <v>30.769230769231001</v>
      </c>
      <c r="M4675" s="3">
        <v>23.076923076922998</v>
      </c>
      <c r="N4675" s="7">
        <v>0</v>
      </c>
      <c r="O4675" s="3">
        <v>15.384615384615</v>
      </c>
      <c r="P4675" s="14">
        <v>0</v>
      </c>
    </row>
    <row r="4676" spans="3:16" ht="24" x14ac:dyDescent="0.2">
      <c r="C4676" s="91" t="s">
        <v>123</v>
      </c>
      <c r="D4676" s="86" t="s">
        <v>17</v>
      </c>
      <c r="E4676" s="6" t="s">
        <v>124</v>
      </c>
      <c r="F4676" s="5"/>
      <c r="G4676" s="58">
        <v>55</v>
      </c>
      <c r="H4676" s="70" t="str">
        <f t="shared" si="102"/>
        <v xml:space="preserve"> </v>
      </c>
      <c r="I4676" s="12">
        <v>27.272727272727</v>
      </c>
      <c r="J4676" s="4">
        <v>54.545454545455001</v>
      </c>
      <c r="K4676" s="4">
        <v>29.090909090909001</v>
      </c>
      <c r="L4676" s="4">
        <v>45.454545454544999</v>
      </c>
      <c r="M4676" s="4">
        <v>14.545454545455</v>
      </c>
      <c r="N4676" s="4">
        <v>1.818181818182</v>
      </c>
      <c r="O4676" s="4">
        <v>7.2727272727269998</v>
      </c>
      <c r="P4676" s="13">
        <v>1.818181818182</v>
      </c>
    </row>
    <row r="4677" spans="3:16" ht="24" x14ac:dyDescent="0.2">
      <c r="C4677" s="92"/>
      <c r="D4677" s="87"/>
      <c r="E4677" s="1" t="s">
        <v>125</v>
      </c>
      <c r="F4677" s="2"/>
      <c r="G4677" s="59">
        <v>205</v>
      </c>
      <c r="H4677" s="71" t="str">
        <f t="shared" si="102"/>
        <v xml:space="preserve"> </v>
      </c>
      <c r="I4677" s="11">
        <v>35.121951219511999</v>
      </c>
      <c r="J4677" s="3">
        <v>55.121951219511999</v>
      </c>
      <c r="K4677" s="3">
        <v>30.243902439024001</v>
      </c>
      <c r="L4677" s="3">
        <v>53.658536585366001</v>
      </c>
      <c r="M4677" s="3">
        <v>15.121951219512001</v>
      </c>
      <c r="N4677" s="3">
        <v>0.97560975609800005</v>
      </c>
      <c r="O4677" s="3">
        <v>5.3658536585369996</v>
      </c>
      <c r="P4677" s="8">
        <v>1.4634146341459999</v>
      </c>
    </row>
    <row r="4678" spans="3:16" ht="24" x14ac:dyDescent="0.2">
      <c r="C4678" s="92"/>
      <c r="D4678" s="87"/>
      <c r="E4678" s="1" t="s">
        <v>126</v>
      </c>
      <c r="F4678" s="2"/>
      <c r="G4678" s="59">
        <v>114</v>
      </c>
      <c r="H4678" s="71" t="str">
        <f t="shared" si="102"/>
        <v xml:space="preserve"> </v>
      </c>
      <c r="I4678" s="11">
        <v>42.982456140350997</v>
      </c>
      <c r="J4678" s="3">
        <v>50.877192982456002</v>
      </c>
      <c r="K4678" s="3">
        <v>23.684210526316001</v>
      </c>
      <c r="L4678" s="3">
        <v>71.052631578947</v>
      </c>
      <c r="M4678" s="3">
        <v>20.175438596490999</v>
      </c>
      <c r="N4678" s="3">
        <v>0.87719298245599997</v>
      </c>
      <c r="O4678" s="3">
        <v>7.0175438596489998</v>
      </c>
      <c r="P4678" s="14">
        <v>0</v>
      </c>
    </row>
    <row r="4679" spans="3:16" ht="24" x14ac:dyDescent="0.2">
      <c r="C4679" s="92"/>
      <c r="D4679" s="87"/>
      <c r="E4679" s="1" t="s">
        <v>127</v>
      </c>
      <c r="F4679" s="2"/>
      <c r="G4679" s="59">
        <v>187</v>
      </c>
      <c r="H4679" s="71" t="str">
        <f t="shared" si="102"/>
        <v xml:space="preserve"> </v>
      </c>
      <c r="I4679" s="11">
        <v>39.572192513368996</v>
      </c>
      <c r="J4679" s="3">
        <v>59.358288770053001</v>
      </c>
      <c r="K4679" s="3">
        <v>27.807486631016001</v>
      </c>
      <c r="L4679" s="3">
        <v>67.379679144384994</v>
      </c>
      <c r="M4679" s="3">
        <v>18.181818181817999</v>
      </c>
      <c r="N4679" s="3">
        <v>1.069518716578</v>
      </c>
      <c r="O4679" s="3">
        <v>8.0213903743320003</v>
      </c>
      <c r="P4679" s="8">
        <v>0.53475935828900001</v>
      </c>
    </row>
    <row r="4680" spans="3:16" ht="24" x14ac:dyDescent="0.2">
      <c r="C4680" s="92"/>
      <c r="D4680" s="87"/>
      <c r="E4680" s="1" t="s">
        <v>128</v>
      </c>
      <c r="F4680" s="2"/>
      <c r="G4680" s="59">
        <v>1599</v>
      </c>
      <c r="H4680" s="71" t="str">
        <f t="shared" si="102"/>
        <v xml:space="preserve"> </v>
      </c>
      <c r="I4680" s="11">
        <v>36.022514071294999</v>
      </c>
      <c r="J4680" s="3">
        <v>56.347717323326997</v>
      </c>
      <c r="K4680" s="3">
        <v>23.514696685428</v>
      </c>
      <c r="L4680" s="3">
        <v>59.474671669793999</v>
      </c>
      <c r="M4680" s="3">
        <v>20.137585991245</v>
      </c>
      <c r="N4680" s="3">
        <v>0.62539086929300003</v>
      </c>
      <c r="O4680" s="3">
        <v>5.0031269543460004</v>
      </c>
      <c r="P4680" s="8">
        <v>1.751094434021</v>
      </c>
    </row>
    <row r="4681" spans="3:16" ht="24" x14ac:dyDescent="0.2">
      <c r="C4681" s="92"/>
      <c r="D4681" s="87"/>
      <c r="E4681" s="1" t="s">
        <v>129</v>
      </c>
      <c r="F4681" s="2"/>
      <c r="G4681" s="59">
        <v>1199</v>
      </c>
      <c r="H4681" s="71" t="str">
        <f t="shared" si="102"/>
        <v xml:space="preserve"> </v>
      </c>
      <c r="I4681" s="11">
        <v>36.697247706421997</v>
      </c>
      <c r="J4681" s="3">
        <v>57.297748123436001</v>
      </c>
      <c r="K4681" s="3">
        <v>23.603002502085001</v>
      </c>
      <c r="L4681" s="3">
        <v>62.218515429524999</v>
      </c>
      <c r="M4681" s="3">
        <v>21.184320266888999</v>
      </c>
      <c r="N4681" s="3">
        <v>0.66722268557099995</v>
      </c>
      <c r="O4681" s="3">
        <v>3.753127606339</v>
      </c>
      <c r="P4681" s="8">
        <v>1.7514595496250001</v>
      </c>
    </row>
    <row r="4682" spans="3:16" ht="24" x14ac:dyDescent="0.2">
      <c r="C4682" s="92"/>
      <c r="D4682" s="87"/>
      <c r="E4682" s="1" t="s">
        <v>130</v>
      </c>
      <c r="F4682" s="2"/>
      <c r="G4682" s="59">
        <v>950</v>
      </c>
      <c r="H4682" s="71" t="str">
        <f t="shared" si="102"/>
        <v xml:space="preserve"> </v>
      </c>
      <c r="I4682" s="11">
        <v>35.157894736842003</v>
      </c>
      <c r="J4682" s="3">
        <v>56</v>
      </c>
      <c r="K4682" s="3">
        <v>21.473684210525999</v>
      </c>
      <c r="L4682" s="3">
        <v>62.526315789473998</v>
      </c>
      <c r="M4682" s="3">
        <v>23.473684210525999</v>
      </c>
      <c r="N4682" s="3">
        <v>0.84210526315800005</v>
      </c>
      <c r="O4682" s="3">
        <v>4.8421052631580004</v>
      </c>
      <c r="P4682" s="8">
        <v>2</v>
      </c>
    </row>
    <row r="4683" spans="3:16" x14ac:dyDescent="0.2">
      <c r="C4683" s="92"/>
      <c r="D4683" s="87"/>
      <c r="E4683" s="1" t="s">
        <v>131</v>
      </c>
      <c r="F4683" s="2"/>
      <c r="G4683" s="59">
        <v>424</v>
      </c>
      <c r="H4683" s="71" t="str">
        <f t="shared" si="102"/>
        <v xml:space="preserve"> </v>
      </c>
      <c r="I4683" s="11">
        <v>41.745283018868001</v>
      </c>
      <c r="J4683" s="3">
        <v>54.716981132074999</v>
      </c>
      <c r="K4683" s="3">
        <v>27.830188679245001</v>
      </c>
      <c r="L4683" s="3">
        <v>58.962264150943</v>
      </c>
      <c r="M4683" s="3">
        <v>19.103773584906001</v>
      </c>
      <c r="N4683" s="3">
        <v>0.70754716981099997</v>
      </c>
      <c r="O4683" s="3">
        <v>4.952830188679</v>
      </c>
      <c r="P4683" s="8">
        <v>0.94339622641499998</v>
      </c>
    </row>
    <row r="4684" spans="3:16" ht="24" x14ac:dyDescent="0.2">
      <c r="C4684" s="92"/>
      <c r="D4684" s="87"/>
      <c r="E4684" s="1" t="s">
        <v>132</v>
      </c>
      <c r="F4684" s="2"/>
      <c r="G4684" s="59">
        <v>213</v>
      </c>
      <c r="H4684" s="71" t="str">
        <f t="shared" si="102"/>
        <v xml:space="preserve"> </v>
      </c>
      <c r="I4684" s="11">
        <v>40.845070422535002</v>
      </c>
      <c r="J4684" s="3">
        <v>57.746478873238999</v>
      </c>
      <c r="K4684" s="3">
        <v>20.657276995305001</v>
      </c>
      <c r="L4684" s="3">
        <v>63.849765258216003</v>
      </c>
      <c r="M4684" s="3">
        <v>23.943661971830998</v>
      </c>
      <c r="N4684" s="3">
        <v>0.93896713615000005</v>
      </c>
      <c r="O4684" s="3">
        <v>1.8779342723000001</v>
      </c>
      <c r="P4684" s="8">
        <v>2.347417840376</v>
      </c>
    </row>
    <row r="4685" spans="3:16" ht="24" x14ac:dyDescent="0.2">
      <c r="C4685" s="92"/>
      <c r="D4685" s="87"/>
      <c r="E4685" s="1" t="s">
        <v>133</v>
      </c>
      <c r="F4685" s="2"/>
      <c r="G4685" s="59">
        <v>214</v>
      </c>
      <c r="H4685" s="71" t="str">
        <f t="shared" si="102"/>
        <v xml:space="preserve"> </v>
      </c>
      <c r="I4685" s="11">
        <v>41.121495327102998</v>
      </c>
      <c r="J4685" s="3">
        <v>58.411214953270999</v>
      </c>
      <c r="K4685" s="3">
        <v>21.96261682243</v>
      </c>
      <c r="L4685" s="3">
        <v>55.607476635513997</v>
      </c>
      <c r="M4685" s="3">
        <v>26.168224299064999</v>
      </c>
      <c r="N4685" s="3">
        <v>1.401869158879</v>
      </c>
      <c r="O4685" s="3">
        <v>4.6728971962620003</v>
      </c>
      <c r="P4685" s="8">
        <v>2.3364485981310001</v>
      </c>
    </row>
    <row r="4686" spans="3:16" ht="24" x14ac:dyDescent="0.2">
      <c r="C4686" s="92"/>
      <c r="D4686" s="87"/>
      <c r="E4686" s="1" t="s">
        <v>134</v>
      </c>
      <c r="F4686" s="2"/>
      <c r="G4686" s="59">
        <v>15</v>
      </c>
      <c r="H4686" s="71" t="str">
        <f t="shared" si="102"/>
        <v>*</v>
      </c>
      <c r="I4686" s="11">
        <v>53.333333333333002</v>
      </c>
      <c r="J4686" s="3">
        <v>20</v>
      </c>
      <c r="K4686" s="3">
        <v>13.333333333333</v>
      </c>
      <c r="L4686" s="3">
        <v>53.333333333333002</v>
      </c>
      <c r="M4686" s="3">
        <v>20</v>
      </c>
      <c r="N4686" s="3">
        <v>6.666666666667</v>
      </c>
      <c r="O4686" s="3">
        <v>6.666666666667</v>
      </c>
      <c r="P4686" s="8">
        <v>6.666666666667</v>
      </c>
    </row>
    <row r="4687" spans="3:16" ht="24" x14ac:dyDescent="0.2">
      <c r="C4687" s="92"/>
      <c r="D4687" s="87"/>
      <c r="E4687" s="1" t="s">
        <v>135</v>
      </c>
      <c r="F4687" s="2"/>
      <c r="G4687" s="59">
        <v>587</v>
      </c>
      <c r="H4687" s="71" t="str">
        <f t="shared" si="102"/>
        <v xml:space="preserve"> </v>
      </c>
      <c r="I4687" s="11">
        <v>35.264054514480002</v>
      </c>
      <c r="J4687" s="3">
        <v>56.899488926746002</v>
      </c>
      <c r="K4687" s="3">
        <v>23.850085178876</v>
      </c>
      <c r="L4687" s="3">
        <v>64.906303236797001</v>
      </c>
      <c r="M4687" s="3">
        <v>25.894378194207999</v>
      </c>
      <c r="N4687" s="3">
        <v>0.51107325383299995</v>
      </c>
      <c r="O4687" s="3">
        <v>4.4293015332200003</v>
      </c>
      <c r="P4687" s="8">
        <v>1.0221465076659999</v>
      </c>
    </row>
    <row r="4688" spans="3:16" x14ac:dyDescent="0.2">
      <c r="C4688" s="92"/>
      <c r="D4688" s="87"/>
      <c r="E4688" s="1" t="s">
        <v>136</v>
      </c>
      <c r="F4688" s="2"/>
      <c r="G4688" s="59">
        <v>63</v>
      </c>
      <c r="H4688" s="71" t="str">
        <f t="shared" si="102"/>
        <v xml:space="preserve"> </v>
      </c>
      <c r="I4688" s="11">
        <v>25.396825396825001</v>
      </c>
      <c r="J4688" s="3">
        <v>55.555555555555998</v>
      </c>
      <c r="K4688" s="3">
        <v>28.571428571428999</v>
      </c>
      <c r="L4688" s="3">
        <v>60.317460317459997</v>
      </c>
      <c r="M4688" s="3">
        <v>15.873015873016</v>
      </c>
      <c r="N4688" s="3">
        <v>3.1746031746029999</v>
      </c>
      <c r="O4688" s="3">
        <v>7.9365079365079998</v>
      </c>
      <c r="P4688" s="8">
        <v>3.1746031746029999</v>
      </c>
    </row>
    <row r="4689" spans="2:16" x14ac:dyDescent="0.2">
      <c r="C4689" s="92"/>
      <c r="D4689" s="87"/>
      <c r="E4689" s="1" t="s">
        <v>137</v>
      </c>
      <c r="F4689" s="2"/>
      <c r="G4689" s="59">
        <v>290</v>
      </c>
      <c r="H4689" s="71" t="str">
        <f t="shared" si="102"/>
        <v xml:space="preserve"> </v>
      </c>
      <c r="I4689" s="11">
        <v>32.413793103448</v>
      </c>
      <c r="J4689" s="3">
        <v>34.482758620689999</v>
      </c>
      <c r="K4689" s="3">
        <v>12.068965517241001</v>
      </c>
      <c r="L4689" s="3">
        <v>34.137931034483003</v>
      </c>
      <c r="M4689" s="3">
        <v>9.3103448275860003</v>
      </c>
      <c r="N4689" s="3">
        <v>1.379310344828</v>
      </c>
      <c r="O4689" s="3">
        <v>17.586206896552</v>
      </c>
      <c r="P4689" s="8">
        <v>2.7586206896549998</v>
      </c>
    </row>
    <row r="4690" spans="2:16" x14ac:dyDescent="0.2">
      <c r="C4690" s="92"/>
      <c r="D4690" s="87"/>
      <c r="E4690" s="1" t="s">
        <v>22</v>
      </c>
      <c r="F4690" s="2"/>
      <c r="G4690" s="59">
        <v>42</v>
      </c>
      <c r="H4690" s="71" t="str">
        <f t="shared" si="102"/>
        <v>*</v>
      </c>
      <c r="I4690" s="11">
        <v>28.571428571428999</v>
      </c>
      <c r="J4690" s="3">
        <v>45.238095238094999</v>
      </c>
      <c r="K4690" s="3">
        <v>16.666666666666998</v>
      </c>
      <c r="L4690" s="3">
        <v>26.190476190476002</v>
      </c>
      <c r="M4690" s="3">
        <v>11.904761904761999</v>
      </c>
      <c r="N4690" s="3">
        <v>4.7619047619049999</v>
      </c>
      <c r="O4690" s="3">
        <v>11.904761904761999</v>
      </c>
      <c r="P4690" s="8">
        <v>11.904761904761999</v>
      </c>
    </row>
    <row r="4691" spans="2:16" ht="24" x14ac:dyDescent="0.2">
      <c r="C4691" s="92"/>
      <c r="D4691" s="87"/>
      <c r="E4691" s="1" t="s">
        <v>138</v>
      </c>
      <c r="F4691" s="2"/>
      <c r="G4691" s="59">
        <v>246</v>
      </c>
      <c r="H4691" s="71" t="str">
        <f t="shared" si="102"/>
        <v xml:space="preserve"> </v>
      </c>
      <c r="I4691" s="11">
        <v>33.333333333333002</v>
      </c>
      <c r="J4691" s="3">
        <v>54.878048780488001</v>
      </c>
      <c r="K4691" s="3">
        <v>29.674796747967001</v>
      </c>
      <c r="L4691" s="3">
        <v>52.845528455284999</v>
      </c>
      <c r="M4691" s="3">
        <v>14.634146341463</v>
      </c>
      <c r="N4691" s="3">
        <v>0.81300813008100004</v>
      </c>
      <c r="O4691" s="3">
        <v>5.6910569105690003</v>
      </c>
      <c r="P4691" s="8">
        <v>1.6260162601629999</v>
      </c>
    </row>
    <row r="4692" spans="2:16" ht="24" x14ac:dyDescent="0.2">
      <c r="C4692" s="92"/>
      <c r="D4692" s="87"/>
      <c r="E4692" s="1" t="s">
        <v>139</v>
      </c>
      <c r="F4692" s="2"/>
      <c r="G4692" s="59">
        <v>248</v>
      </c>
      <c r="H4692" s="71" t="str">
        <f t="shared" ref="H4692:H4694" si="103">IF(G4692&lt;49,"*"," ")</f>
        <v xml:space="preserve"> </v>
      </c>
      <c r="I4692" s="11">
        <v>40.322580645160997</v>
      </c>
      <c r="J4692" s="3">
        <v>55.645161290323003</v>
      </c>
      <c r="K4692" s="3">
        <v>25</v>
      </c>
      <c r="L4692" s="3">
        <v>68.951612903226007</v>
      </c>
      <c r="M4692" s="3">
        <v>19.354838709677001</v>
      </c>
      <c r="N4692" s="3">
        <v>0.80645161290300005</v>
      </c>
      <c r="O4692" s="3">
        <v>6.8548387096769998</v>
      </c>
      <c r="P4692" s="8">
        <v>0.40322580645200001</v>
      </c>
    </row>
    <row r="4693" spans="2:16" ht="24" x14ac:dyDescent="0.2">
      <c r="C4693" s="92"/>
      <c r="D4693" s="87"/>
      <c r="E4693" s="1" t="s">
        <v>140</v>
      </c>
      <c r="F4693" s="2"/>
      <c r="G4693" s="59">
        <v>1582</v>
      </c>
      <c r="H4693" s="71" t="str">
        <f t="shared" si="103"/>
        <v xml:space="preserve"> </v>
      </c>
      <c r="I4693" s="11">
        <v>35.398230088496</v>
      </c>
      <c r="J4693" s="3">
        <v>55.689001264223002</v>
      </c>
      <c r="K4693" s="3">
        <v>22.376738305941998</v>
      </c>
      <c r="L4693" s="3">
        <v>60.872313527180999</v>
      </c>
      <c r="M4693" s="3">
        <v>21.618204804046002</v>
      </c>
      <c r="N4693" s="3">
        <v>0.758533501896</v>
      </c>
      <c r="O4693" s="3">
        <v>4.6776232616940003</v>
      </c>
      <c r="P4693" s="8">
        <v>1.896333754741</v>
      </c>
    </row>
    <row r="4694" spans="2:16" ht="24" x14ac:dyDescent="0.2">
      <c r="C4694" s="93"/>
      <c r="D4694" s="88"/>
      <c r="E4694" s="27" t="s">
        <v>141</v>
      </c>
      <c r="F4694" s="30"/>
      <c r="G4694" s="60">
        <v>414</v>
      </c>
      <c r="H4694" s="72" t="str">
        <f t="shared" si="103"/>
        <v xml:space="preserve"> </v>
      </c>
      <c r="I4694" s="35">
        <v>40.338164251207999</v>
      </c>
      <c r="J4694" s="16">
        <v>56.521739130435002</v>
      </c>
      <c r="K4694" s="16">
        <v>20.772946859903001</v>
      </c>
      <c r="L4694" s="16">
        <v>57.971014492754001</v>
      </c>
      <c r="M4694" s="16">
        <v>24.879227053139999</v>
      </c>
      <c r="N4694" s="16">
        <v>0.96618357487899997</v>
      </c>
      <c r="O4694" s="16">
        <v>3.3816425120770002</v>
      </c>
      <c r="P4694" s="36">
        <v>2.4154589371980002</v>
      </c>
    </row>
    <row r="4695" spans="2:16" x14ac:dyDescent="0.2">
      <c r="G4695" s="61"/>
      <c r="H4695" s="73"/>
    </row>
    <row r="4696" spans="2:16" x14ac:dyDescent="0.2">
      <c r="B4696" s="22" t="str">
        <f xml:space="preserve"> HYPERLINK("#'目次'!B41", "[35]")</f>
        <v>[35]</v>
      </c>
      <c r="C4696" s="17" t="s">
        <v>385</v>
      </c>
      <c r="G4696" s="61"/>
      <c r="H4696" s="73"/>
    </row>
    <row r="4697" spans="2:16" x14ac:dyDescent="0.2">
      <c r="G4697" s="61"/>
      <c r="H4697" s="73"/>
    </row>
    <row r="4698" spans="2:16" x14ac:dyDescent="0.2">
      <c r="G4698" s="61"/>
      <c r="H4698" s="73"/>
    </row>
    <row r="4699" spans="2:16" x14ac:dyDescent="0.2">
      <c r="C4699" s="17" t="s">
        <v>12</v>
      </c>
      <c r="G4699" s="61"/>
      <c r="H4699" s="73"/>
    </row>
    <row r="4700" spans="2:16" ht="36" x14ac:dyDescent="0.2">
      <c r="C4700" s="82"/>
      <c r="D4700" s="83"/>
      <c r="E4700" s="83"/>
      <c r="F4700" s="83"/>
      <c r="G4700" s="55" t="s">
        <v>13</v>
      </c>
      <c r="H4700" s="68"/>
      <c r="I4700" s="20" t="s">
        <v>386</v>
      </c>
      <c r="J4700" s="10" t="s">
        <v>387</v>
      </c>
      <c r="K4700" s="10" t="s">
        <v>388</v>
      </c>
      <c r="L4700" s="23" t="s">
        <v>22</v>
      </c>
    </row>
    <row r="4701" spans="2:16" x14ac:dyDescent="0.2">
      <c r="C4701" s="84"/>
      <c r="D4701" s="85"/>
      <c r="E4701" s="85"/>
      <c r="F4701" s="85"/>
      <c r="G4701" s="56"/>
      <c r="H4701" s="69"/>
      <c r="I4701" s="24"/>
      <c r="J4701" s="9"/>
      <c r="K4701" s="9"/>
      <c r="L4701" s="21"/>
    </row>
    <row r="4702" spans="2:16" x14ac:dyDescent="0.2">
      <c r="C4702" s="28"/>
      <c r="D4702" s="29"/>
      <c r="E4702" s="32" t="s">
        <v>13</v>
      </c>
      <c r="F4702" s="31"/>
      <c r="G4702" s="57">
        <v>2435</v>
      </c>
      <c r="H4702" s="66" t="str">
        <f t="shared" ref="H4702:H4765" si="104">IF(G4702&lt;49,"*"," ")</f>
        <v xml:space="preserve"> </v>
      </c>
      <c r="I4702" s="15">
        <v>70.882956878849996</v>
      </c>
      <c r="J4702" s="15">
        <v>23.285420944559</v>
      </c>
      <c r="K4702" s="15">
        <v>3.6550308008210002</v>
      </c>
      <c r="L4702" s="34">
        <v>2.1765913757700002</v>
      </c>
    </row>
    <row r="4703" spans="2:16" x14ac:dyDescent="0.2">
      <c r="C4703" s="89" t="s">
        <v>16</v>
      </c>
      <c r="D4703" s="86" t="s">
        <v>17</v>
      </c>
      <c r="E4703" s="6" t="s">
        <v>18</v>
      </c>
      <c r="F4703" s="5"/>
      <c r="G4703" s="58">
        <v>344</v>
      </c>
      <c r="H4703" s="70" t="str">
        <f t="shared" si="104"/>
        <v xml:space="preserve"> </v>
      </c>
      <c r="I4703" s="12">
        <v>82.848837209302005</v>
      </c>
      <c r="J4703" s="4">
        <v>11.627906976744001</v>
      </c>
      <c r="K4703" s="4">
        <v>3.488372093023</v>
      </c>
      <c r="L4703" s="13">
        <v>2.0348837209299999</v>
      </c>
    </row>
    <row r="4704" spans="2:16" x14ac:dyDescent="0.2">
      <c r="C4704" s="90"/>
      <c r="D4704" s="87"/>
      <c r="E4704" s="1" t="s">
        <v>19</v>
      </c>
      <c r="F4704" s="2"/>
      <c r="G4704" s="59">
        <v>1502</v>
      </c>
      <c r="H4704" s="71" t="str">
        <f t="shared" si="104"/>
        <v xml:space="preserve"> </v>
      </c>
      <c r="I4704" s="11">
        <v>72.370173102530003</v>
      </c>
      <c r="J4704" s="3">
        <v>22.969374167775999</v>
      </c>
      <c r="K4704" s="3">
        <v>2.2636484687079999</v>
      </c>
      <c r="L4704" s="8">
        <v>2.3968042609850002</v>
      </c>
    </row>
    <row r="4705" spans="3:12" x14ac:dyDescent="0.2">
      <c r="C4705" s="90"/>
      <c r="D4705" s="87"/>
      <c r="E4705" s="1" t="s">
        <v>20</v>
      </c>
      <c r="F4705" s="2"/>
      <c r="G4705" s="59">
        <v>465</v>
      </c>
      <c r="H4705" s="71" t="str">
        <f t="shared" si="104"/>
        <v xml:space="preserve"> </v>
      </c>
      <c r="I4705" s="11">
        <v>61.935483870968</v>
      </c>
      <c r="J4705" s="3">
        <v>31.827956989246999</v>
      </c>
      <c r="K4705" s="3">
        <v>4.3010752688169998</v>
      </c>
      <c r="L4705" s="8">
        <v>1.935483870968</v>
      </c>
    </row>
    <row r="4706" spans="3:12" x14ac:dyDescent="0.2">
      <c r="C4706" s="90"/>
      <c r="D4706" s="87"/>
      <c r="E4706" s="1" t="s">
        <v>21</v>
      </c>
      <c r="F4706" s="2"/>
      <c r="G4706" s="59">
        <v>107</v>
      </c>
      <c r="H4706" s="71" t="str">
        <f t="shared" si="104"/>
        <v xml:space="preserve"> </v>
      </c>
      <c r="I4706" s="11">
        <v>50.467289719626002</v>
      </c>
      <c r="J4706" s="3">
        <v>27.102803738317998</v>
      </c>
      <c r="K4706" s="3">
        <v>21.495327102804001</v>
      </c>
      <c r="L4706" s="8">
        <v>0.93457943925200004</v>
      </c>
    </row>
    <row r="4707" spans="3:12" x14ac:dyDescent="0.2">
      <c r="C4707" s="90"/>
      <c r="D4707" s="87"/>
      <c r="E4707" s="1" t="s">
        <v>22</v>
      </c>
      <c r="F4707" s="2"/>
      <c r="G4707" s="59">
        <v>17</v>
      </c>
      <c r="H4707" s="71" t="str">
        <f t="shared" si="104"/>
        <v>*</v>
      </c>
      <c r="I4707" s="11">
        <v>70.588235294117993</v>
      </c>
      <c r="J4707" s="3">
        <v>29.411764705882</v>
      </c>
      <c r="K4707" s="7">
        <v>0</v>
      </c>
      <c r="L4707" s="14">
        <v>0</v>
      </c>
    </row>
    <row r="4708" spans="3:12" x14ac:dyDescent="0.2">
      <c r="C4708" s="91" t="s">
        <v>23</v>
      </c>
      <c r="D4708" s="86" t="s">
        <v>17</v>
      </c>
      <c r="E4708" s="6" t="s">
        <v>24</v>
      </c>
      <c r="F4708" s="5"/>
      <c r="G4708" s="58">
        <v>383</v>
      </c>
      <c r="H4708" s="70" t="str">
        <f t="shared" si="104"/>
        <v xml:space="preserve"> </v>
      </c>
      <c r="I4708" s="12">
        <v>81.723237597910995</v>
      </c>
      <c r="J4708" s="4">
        <v>14.882506527415</v>
      </c>
      <c r="K4708" s="4">
        <v>1.305483028721</v>
      </c>
      <c r="L4708" s="13">
        <v>2.0887728459530002</v>
      </c>
    </row>
    <row r="4709" spans="3:12" x14ac:dyDescent="0.2">
      <c r="C4709" s="90"/>
      <c r="D4709" s="87"/>
      <c r="E4709" s="1" t="s">
        <v>25</v>
      </c>
      <c r="F4709" s="2"/>
      <c r="G4709" s="59">
        <v>333</v>
      </c>
      <c r="H4709" s="71" t="str">
        <f t="shared" si="104"/>
        <v xml:space="preserve"> </v>
      </c>
      <c r="I4709" s="11">
        <v>87.687687687687998</v>
      </c>
      <c r="J4709" s="3">
        <v>10.810810810811001</v>
      </c>
      <c r="K4709" s="3">
        <v>0.30030030029999999</v>
      </c>
      <c r="L4709" s="8">
        <v>1.201201201201</v>
      </c>
    </row>
    <row r="4710" spans="3:12" ht="24" x14ac:dyDescent="0.2">
      <c r="C4710" s="90"/>
      <c r="D4710" s="87"/>
      <c r="E4710" s="1" t="s">
        <v>26</v>
      </c>
      <c r="F4710" s="2"/>
      <c r="G4710" s="59">
        <v>464</v>
      </c>
      <c r="H4710" s="71" t="str">
        <f t="shared" si="104"/>
        <v xml:space="preserve"> </v>
      </c>
      <c r="I4710" s="11">
        <v>81.681034482759003</v>
      </c>
      <c r="J4710" s="3">
        <v>14.870689655172001</v>
      </c>
      <c r="K4710" s="3">
        <v>1.293103448276</v>
      </c>
      <c r="L4710" s="8">
        <v>2.1551724137930002</v>
      </c>
    </row>
    <row r="4711" spans="3:12" ht="24" x14ac:dyDescent="0.2">
      <c r="C4711" s="90"/>
      <c r="D4711" s="87"/>
      <c r="E4711" s="1" t="s">
        <v>27</v>
      </c>
      <c r="F4711" s="2"/>
      <c r="G4711" s="59">
        <v>163</v>
      </c>
      <c r="H4711" s="71" t="str">
        <f t="shared" si="104"/>
        <v xml:space="preserve"> </v>
      </c>
      <c r="I4711" s="11">
        <v>77.914110429448002</v>
      </c>
      <c r="J4711" s="3">
        <v>17.791411042945001</v>
      </c>
      <c r="K4711" s="3">
        <v>3.0674846625769998</v>
      </c>
      <c r="L4711" s="8">
        <v>1.2269938650309999</v>
      </c>
    </row>
    <row r="4712" spans="3:12" x14ac:dyDescent="0.2">
      <c r="C4712" s="90"/>
      <c r="D4712" s="87"/>
      <c r="E4712" s="1" t="s">
        <v>28</v>
      </c>
      <c r="F4712" s="2"/>
      <c r="G4712" s="59">
        <v>161</v>
      </c>
      <c r="H4712" s="71" t="str">
        <f t="shared" si="104"/>
        <v xml:space="preserve"> </v>
      </c>
      <c r="I4712" s="11">
        <v>79.503105590062006</v>
      </c>
      <c r="J4712" s="3">
        <v>16.149068322981002</v>
      </c>
      <c r="K4712" s="3">
        <v>1.242236024845</v>
      </c>
      <c r="L4712" s="8">
        <v>3.1055900621119998</v>
      </c>
    </row>
    <row r="4713" spans="3:12" x14ac:dyDescent="0.2">
      <c r="C4713" s="90"/>
      <c r="D4713" s="87"/>
      <c r="E4713" s="1" t="s">
        <v>29</v>
      </c>
      <c r="F4713" s="2"/>
      <c r="G4713" s="59">
        <v>1174</v>
      </c>
      <c r="H4713" s="71" t="str">
        <f t="shared" si="104"/>
        <v xml:space="preserve"> </v>
      </c>
      <c r="I4713" s="11">
        <v>75.979557069847004</v>
      </c>
      <c r="J4713" s="3">
        <v>19.676320272571999</v>
      </c>
      <c r="K4713" s="3">
        <v>2.2998296422490001</v>
      </c>
      <c r="L4713" s="8">
        <v>2.0442930153319998</v>
      </c>
    </row>
    <row r="4714" spans="3:12" x14ac:dyDescent="0.2">
      <c r="C4714" s="90"/>
      <c r="D4714" s="87"/>
      <c r="E4714" s="1" t="s">
        <v>30</v>
      </c>
      <c r="F4714" s="2"/>
      <c r="G4714" s="59">
        <v>1349</v>
      </c>
      <c r="H4714" s="71" t="str">
        <f t="shared" si="104"/>
        <v xml:space="preserve"> </v>
      </c>
      <c r="I4714" s="11">
        <v>76.945885841364003</v>
      </c>
      <c r="J4714" s="3">
        <v>19.570051890289001</v>
      </c>
      <c r="K4714" s="3">
        <v>1.630837657524</v>
      </c>
      <c r="L4714" s="8">
        <v>1.8532246108229999</v>
      </c>
    </row>
    <row r="4715" spans="3:12" x14ac:dyDescent="0.2">
      <c r="C4715" s="90"/>
      <c r="D4715" s="87"/>
      <c r="E4715" s="1" t="s">
        <v>31</v>
      </c>
      <c r="F4715" s="2"/>
      <c r="G4715" s="59">
        <v>2034</v>
      </c>
      <c r="H4715" s="71" t="str">
        <f t="shared" si="104"/>
        <v xml:space="preserve"> </v>
      </c>
      <c r="I4715" s="11">
        <v>71.533923303834996</v>
      </c>
      <c r="J4715" s="3">
        <v>23.451327433627998</v>
      </c>
      <c r="K4715" s="3">
        <v>2.9990167158309999</v>
      </c>
      <c r="L4715" s="8">
        <v>2.0157325467059999</v>
      </c>
    </row>
    <row r="4716" spans="3:12" x14ac:dyDescent="0.2">
      <c r="C4716" s="90"/>
      <c r="D4716" s="87"/>
      <c r="E4716" s="1" t="s">
        <v>32</v>
      </c>
      <c r="F4716" s="2"/>
      <c r="G4716" s="59">
        <v>68</v>
      </c>
      <c r="H4716" s="71" t="str">
        <f t="shared" si="104"/>
        <v xml:space="preserve"> </v>
      </c>
      <c r="I4716" s="11">
        <v>51.470588235294002</v>
      </c>
      <c r="J4716" s="3">
        <v>22.058823529411999</v>
      </c>
      <c r="K4716" s="3">
        <v>20.588235294118</v>
      </c>
      <c r="L4716" s="8">
        <v>5.8823529411760003</v>
      </c>
    </row>
    <row r="4717" spans="3:12" x14ac:dyDescent="0.2">
      <c r="C4717" s="90"/>
      <c r="D4717" s="87"/>
      <c r="E4717" s="1" t="s">
        <v>22</v>
      </c>
      <c r="F4717" s="2"/>
      <c r="G4717" s="59">
        <v>17</v>
      </c>
      <c r="H4717" s="71" t="str">
        <f t="shared" si="104"/>
        <v>*</v>
      </c>
      <c r="I4717" s="11">
        <v>58.823529411765001</v>
      </c>
      <c r="J4717" s="3">
        <v>29.411764705882</v>
      </c>
      <c r="K4717" s="3">
        <v>11.764705882353001</v>
      </c>
      <c r="L4717" s="14">
        <v>0</v>
      </c>
    </row>
    <row r="4718" spans="3:12" x14ac:dyDescent="0.2">
      <c r="C4718" s="91" t="s">
        <v>33</v>
      </c>
      <c r="D4718" s="86" t="s">
        <v>17</v>
      </c>
      <c r="E4718" s="6" t="s">
        <v>34</v>
      </c>
      <c r="F4718" s="5"/>
      <c r="G4718" s="58">
        <v>120</v>
      </c>
      <c r="H4718" s="70" t="str">
        <f t="shared" si="104"/>
        <v xml:space="preserve"> </v>
      </c>
      <c r="I4718" s="12">
        <v>88.333333333333002</v>
      </c>
      <c r="J4718" s="4">
        <v>10.833333333333</v>
      </c>
      <c r="K4718" s="4">
        <v>0.83333333333299997</v>
      </c>
      <c r="L4718" s="33">
        <v>0</v>
      </c>
    </row>
    <row r="4719" spans="3:12" x14ac:dyDescent="0.2">
      <c r="C4719" s="90"/>
      <c r="D4719" s="87"/>
      <c r="E4719" s="1" t="s">
        <v>35</v>
      </c>
      <c r="F4719" s="2"/>
      <c r="G4719" s="59">
        <v>932</v>
      </c>
      <c r="H4719" s="71" t="str">
        <f t="shared" si="104"/>
        <v xml:space="preserve"> </v>
      </c>
      <c r="I4719" s="11">
        <v>78.218884120172007</v>
      </c>
      <c r="J4719" s="3">
        <v>17.381974248927001</v>
      </c>
      <c r="K4719" s="3">
        <v>1.609442060086</v>
      </c>
      <c r="L4719" s="8">
        <v>2.7896995708149999</v>
      </c>
    </row>
    <row r="4720" spans="3:12" x14ac:dyDescent="0.2">
      <c r="C4720" s="90"/>
      <c r="D4720" s="87"/>
      <c r="E4720" s="1" t="s">
        <v>36</v>
      </c>
      <c r="F4720" s="2"/>
      <c r="G4720" s="59">
        <v>854</v>
      </c>
      <c r="H4720" s="71" t="str">
        <f t="shared" si="104"/>
        <v xml:space="preserve"> </v>
      </c>
      <c r="I4720" s="11">
        <v>72.833723653396007</v>
      </c>
      <c r="J4720" s="3">
        <v>22.599531615924999</v>
      </c>
      <c r="K4720" s="3">
        <v>2.927400468384</v>
      </c>
      <c r="L4720" s="8">
        <v>1.6393442622950001</v>
      </c>
    </row>
    <row r="4721" spans="3:12" ht="24" x14ac:dyDescent="0.2">
      <c r="C4721" s="90"/>
      <c r="D4721" s="87"/>
      <c r="E4721" s="1" t="s">
        <v>37</v>
      </c>
      <c r="F4721" s="2"/>
      <c r="G4721" s="59">
        <v>356</v>
      </c>
      <c r="H4721" s="71" t="str">
        <f t="shared" si="104"/>
        <v xml:space="preserve"> </v>
      </c>
      <c r="I4721" s="11">
        <v>53.932584269663003</v>
      </c>
      <c r="J4721" s="3">
        <v>38.483146067416001</v>
      </c>
      <c r="K4721" s="3">
        <v>5.3370786516850002</v>
      </c>
      <c r="L4721" s="8">
        <v>2.2471910112360001</v>
      </c>
    </row>
    <row r="4722" spans="3:12" x14ac:dyDescent="0.2">
      <c r="C4722" s="90"/>
      <c r="D4722" s="87"/>
      <c r="E4722" s="1" t="s">
        <v>38</v>
      </c>
      <c r="F4722" s="2"/>
      <c r="G4722" s="59">
        <v>157</v>
      </c>
      <c r="H4722" s="71" t="str">
        <f t="shared" si="104"/>
        <v xml:space="preserve"> </v>
      </c>
      <c r="I4722" s="11">
        <v>42.675159235669</v>
      </c>
      <c r="J4722" s="3">
        <v>36.942675159236003</v>
      </c>
      <c r="K4722" s="3">
        <v>17.834394904459</v>
      </c>
      <c r="L4722" s="8">
        <v>2.5477707006369998</v>
      </c>
    </row>
    <row r="4723" spans="3:12" x14ac:dyDescent="0.2">
      <c r="C4723" s="90"/>
      <c r="D4723" s="87"/>
      <c r="E4723" s="1" t="s">
        <v>22</v>
      </c>
      <c r="F4723" s="2"/>
      <c r="G4723" s="59">
        <v>16</v>
      </c>
      <c r="H4723" s="71" t="str">
        <f t="shared" si="104"/>
        <v>*</v>
      </c>
      <c r="I4723" s="11">
        <v>62.5</v>
      </c>
      <c r="J4723" s="3">
        <v>25</v>
      </c>
      <c r="K4723" s="3">
        <v>6.25</v>
      </c>
      <c r="L4723" s="8">
        <v>6.25</v>
      </c>
    </row>
    <row r="4724" spans="3:12" x14ac:dyDescent="0.2">
      <c r="C4724" s="91" t="s">
        <v>39</v>
      </c>
      <c r="D4724" s="86" t="s">
        <v>17</v>
      </c>
      <c r="E4724" s="6" t="s">
        <v>40</v>
      </c>
      <c r="F4724" s="5"/>
      <c r="G4724" s="58">
        <v>350</v>
      </c>
      <c r="H4724" s="70" t="str">
        <f t="shared" si="104"/>
        <v xml:space="preserve"> </v>
      </c>
      <c r="I4724" s="12">
        <v>83.142857142856997</v>
      </c>
      <c r="J4724" s="4">
        <v>13.142857142857</v>
      </c>
      <c r="K4724" s="4">
        <v>1.142857142857</v>
      </c>
      <c r="L4724" s="13">
        <v>2.5714285714290002</v>
      </c>
    </row>
    <row r="4725" spans="3:12" ht="24" x14ac:dyDescent="0.2">
      <c r="C4725" s="90"/>
      <c r="D4725" s="87"/>
      <c r="E4725" s="1" t="s">
        <v>41</v>
      </c>
      <c r="F4725" s="2"/>
      <c r="G4725" s="59">
        <v>1147</v>
      </c>
      <c r="H4725" s="71" t="str">
        <f t="shared" si="104"/>
        <v xml:space="preserve"> </v>
      </c>
      <c r="I4725" s="11">
        <v>74.106364428945</v>
      </c>
      <c r="J4725" s="3">
        <v>22.493461203138999</v>
      </c>
      <c r="K4725" s="3">
        <v>1.830863121186</v>
      </c>
      <c r="L4725" s="8">
        <v>1.569311246731</v>
      </c>
    </row>
    <row r="4726" spans="3:12" x14ac:dyDescent="0.2">
      <c r="C4726" s="90"/>
      <c r="D4726" s="87"/>
      <c r="E4726" s="1" t="s">
        <v>42</v>
      </c>
      <c r="F4726" s="2"/>
      <c r="G4726" s="59">
        <v>816</v>
      </c>
      <c r="H4726" s="71" t="str">
        <f t="shared" si="104"/>
        <v xml:space="preserve"> </v>
      </c>
      <c r="I4726" s="11">
        <v>62.132352941176002</v>
      </c>
      <c r="J4726" s="3">
        <v>28.431372549020001</v>
      </c>
      <c r="K4726" s="3">
        <v>6.8627450980390003</v>
      </c>
      <c r="L4726" s="8">
        <v>2.5735294117650001</v>
      </c>
    </row>
    <row r="4727" spans="3:12" x14ac:dyDescent="0.2">
      <c r="C4727" s="90"/>
      <c r="D4727" s="87"/>
      <c r="E4727" s="1" t="s">
        <v>43</v>
      </c>
      <c r="F4727" s="2"/>
      <c r="G4727" s="59">
        <v>78</v>
      </c>
      <c r="H4727" s="71" t="str">
        <f t="shared" si="104"/>
        <v xml:space="preserve"> </v>
      </c>
      <c r="I4727" s="11">
        <v>57.692307692307999</v>
      </c>
      <c r="J4727" s="3">
        <v>29.487179487178999</v>
      </c>
      <c r="K4727" s="3">
        <v>8.9743589743589993</v>
      </c>
      <c r="L4727" s="8">
        <v>3.8461538461539999</v>
      </c>
    </row>
    <row r="4728" spans="3:12" x14ac:dyDescent="0.2">
      <c r="C4728" s="90"/>
      <c r="D4728" s="87"/>
      <c r="E4728" s="1" t="s">
        <v>22</v>
      </c>
      <c r="F4728" s="2"/>
      <c r="G4728" s="59">
        <v>44</v>
      </c>
      <c r="H4728" s="71" t="str">
        <f t="shared" si="104"/>
        <v>*</v>
      </c>
      <c r="I4728" s="11">
        <v>75</v>
      </c>
      <c r="J4728" s="3">
        <v>18.181818181817999</v>
      </c>
      <c r="K4728" s="3">
        <v>2.2727272727269998</v>
      </c>
      <c r="L4728" s="8">
        <v>4.5454545454549997</v>
      </c>
    </row>
    <row r="4729" spans="3:12" x14ac:dyDescent="0.2">
      <c r="C4729" s="91" t="s">
        <v>44</v>
      </c>
      <c r="D4729" s="86" t="s">
        <v>17</v>
      </c>
      <c r="E4729" s="6" t="s">
        <v>45</v>
      </c>
      <c r="F4729" s="5"/>
      <c r="G4729" s="58">
        <v>1358</v>
      </c>
      <c r="H4729" s="70" t="str">
        <f t="shared" si="104"/>
        <v xml:space="preserve"> </v>
      </c>
      <c r="I4729" s="12">
        <v>91.973490427098994</v>
      </c>
      <c r="J4729" s="4">
        <v>6.3328424153169998</v>
      </c>
      <c r="K4729" s="4">
        <v>0.73637702503699998</v>
      </c>
      <c r="L4729" s="13">
        <v>0.95729013254799999</v>
      </c>
    </row>
    <row r="4730" spans="3:12" x14ac:dyDescent="0.2">
      <c r="C4730" s="90"/>
      <c r="D4730" s="87"/>
      <c r="E4730" s="1" t="s">
        <v>46</v>
      </c>
      <c r="F4730" s="2"/>
      <c r="G4730" s="59">
        <v>735</v>
      </c>
      <c r="H4730" s="71" t="str">
        <f t="shared" si="104"/>
        <v xml:space="preserve"> </v>
      </c>
      <c r="I4730" s="11">
        <v>56.326530612245001</v>
      </c>
      <c r="J4730" s="3">
        <v>41.224489795917997</v>
      </c>
      <c r="K4730" s="3">
        <v>1.9047619047619999</v>
      </c>
      <c r="L4730" s="8">
        <v>0.54421768707499996</v>
      </c>
    </row>
    <row r="4731" spans="3:12" x14ac:dyDescent="0.2">
      <c r="C4731" s="90"/>
      <c r="D4731" s="87"/>
      <c r="E4731" s="1" t="s">
        <v>47</v>
      </c>
      <c r="F4731" s="2"/>
      <c r="G4731" s="59">
        <v>177</v>
      </c>
      <c r="H4731" s="71" t="str">
        <f t="shared" si="104"/>
        <v xml:space="preserve"> </v>
      </c>
      <c r="I4731" s="11">
        <v>19.774011299434999</v>
      </c>
      <c r="J4731" s="3">
        <v>72.316384180791005</v>
      </c>
      <c r="K4731" s="3">
        <v>5.6497175141240001</v>
      </c>
      <c r="L4731" s="8">
        <v>2.25988700565</v>
      </c>
    </row>
    <row r="4732" spans="3:12" x14ac:dyDescent="0.2">
      <c r="C4732" s="90"/>
      <c r="D4732" s="87"/>
      <c r="E4732" s="1" t="s">
        <v>48</v>
      </c>
      <c r="F4732" s="2"/>
      <c r="G4732" s="59">
        <v>128</v>
      </c>
      <c r="H4732" s="71" t="str">
        <f t="shared" si="104"/>
        <v xml:space="preserve"> </v>
      </c>
      <c r="I4732" s="11">
        <v>18.75</v>
      </c>
      <c r="J4732" s="3">
        <v>38.28125</v>
      </c>
      <c r="K4732" s="3">
        <v>42.96875</v>
      </c>
      <c r="L4732" s="14">
        <v>0</v>
      </c>
    </row>
    <row r="4733" spans="3:12" x14ac:dyDescent="0.2">
      <c r="C4733" s="90"/>
      <c r="D4733" s="87"/>
      <c r="E4733" s="1" t="s">
        <v>22</v>
      </c>
      <c r="F4733" s="2"/>
      <c r="G4733" s="59">
        <v>37</v>
      </c>
      <c r="H4733" s="71" t="str">
        <f t="shared" si="104"/>
        <v>*</v>
      </c>
      <c r="I4733" s="11">
        <v>10.810810810811001</v>
      </c>
      <c r="J4733" s="3">
        <v>2.7027027027030002</v>
      </c>
      <c r="K4733" s="7">
        <v>0</v>
      </c>
      <c r="L4733" s="8">
        <v>86.486486486486001</v>
      </c>
    </row>
    <row r="4734" spans="3:12" ht="24" x14ac:dyDescent="0.2">
      <c r="C4734" s="91" t="s">
        <v>49</v>
      </c>
      <c r="D4734" s="86" t="s">
        <v>17</v>
      </c>
      <c r="E4734" s="6" t="s">
        <v>50</v>
      </c>
      <c r="F4734" s="5"/>
      <c r="G4734" s="58">
        <v>141</v>
      </c>
      <c r="H4734" s="70" t="str">
        <f t="shared" si="104"/>
        <v xml:space="preserve"> </v>
      </c>
      <c r="I4734" s="12">
        <v>80.141843971631005</v>
      </c>
      <c r="J4734" s="4">
        <v>17.021276595745</v>
      </c>
      <c r="K4734" s="4">
        <v>0.70921985815599997</v>
      </c>
      <c r="L4734" s="13">
        <v>2.1276595744679998</v>
      </c>
    </row>
    <row r="4735" spans="3:12" ht="36" x14ac:dyDescent="0.2">
      <c r="C4735" s="90"/>
      <c r="D4735" s="87"/>
      <c r="E4735" s="1" t="s">
        <v>51</v>
      </c>
      <c r="F4735" s="2"/>
      <c r="G4735" s="59">
        <v>349</v>
      </c>
      <c r="H4735" s="71" t="str">
        <f t="shared" si="104"/>
        <v xml:space="preserve"> </v>
      </c>
      <c r="I4735" s="11">
        <v>82.234957020056996</v>
      </c>
      <c r="J4735" s="3">
        <v>15.186246418337999</v>
      </c>
      <c r="K4735" s="3">
        <v>2.0057306590259998</v>
      </c>
      <c r="L4735" s="8">
        <v>0.57306590257900003</v>
      </c>
    </row>
    <row r="4736" spans="3:12" ht="48" x14ac:dyDescent="0.2">
      <c r="C4736" s="90"/>
      <c r="D4736" s="87"/>
      <c r="E4736" s="1" t="s">
        <v>52</v>
      </c>
      <c r="F4736" s="2"/>
      <c r="G4736" s="59">
        <v>1860</v>
      </c>
      <c r="H4736" s="71" t="str">
        <f t="shared" si="104"/>
        <v xml:space="preserve"> </v>
      </c>
      <c r="I4736" s="11">
        <v>76.075268817204005</v>
      </c>
      <c r="J4736" s="3">
        <v>20.752688172043001</v>
      </c>
      <c r="K4736" s="3">
        <v>1.666666666667</v>
      </c>
      <c r="L4736" s="8">
        <v>1.505376344086</v>
      </c>
    </row>
    <row r="4737" spans="3:12" ht="24" x14ac:dyDescent="0.2">
      <c r="C4737" s="90"/>
      <c r="D4737" s="87"/>
      <c r="E4737" s="1" t="s">
        <v>53</v>
      </c>
      <c r="F4737" s="2"/>
      <c r="G4737" s="59">
        <v>719</v>
      </c>
      <c r="H4737" s="71" t="str">
        <f t="shared" si="104"/>
        <v xml:space="preserve"> </v>
      </c>
      <c r="I4737" s="11">
        <v>78.859527121000994</v>
      </c>
      <c r="J4737" s="3">
        <v>18.497913769124001</v>
      </c>
      <c r="K4737" s="3">
        <v>1.808066759388</v>
      </c>
      <c r="L4737" s="8">
        <v>0.83449235048699999</v>
      </c>
    </row>
    <row r="4738" spans="3:12" ht="48" x14ac:dyDescent="0.2">
      <c r="C4738" s="90"/>
      <c r="D4738" s="87"/>
      <c r="E4738" s="1" t="s">
        <v>54</v>
      </c>
      <c r="F4738" s="2"/>
      <c r="G4738" s="59">
        <v>404</v>
      </c>
      <c r="H4738" s="71" t="str">
        <f t="shared" si="104"/>
        <v xml:space="preserve"> </v>
      </c>
      <c r="I4738" s="11">
        <v>81.435643564355999</v>
      </c>
      <c r="J4738" s="3">
        <v>15.841584158416</v>
      </c>
      <c r="K4738" s="3">
        <v>1.732673267327</v>
      </c>
      <c r="L4738" s="8">
        <v>0.99009900990099997</v>
      </c>
    </row>
    <row r="4739" spans="3:12" ht="36" x14ac:dyDescent="0.2">
      <c r="C4739" s="90"/>
      <c r="D4739" s="87"/>
      <c r="E4739" s="1" t="s">
        <v>55</v>
      </c>
      <c r="F4739" s="2"/>
      <c r="G4739" s="59">
        <v>41</v>
      </c>
      <c r="H4739" s="71" t="str">
        <f t="shared" si="104"/>
        <v>*</v>
      </c>
      <c r="I4739" s="11">
        <v>78.048780487805004</v>
      </c>
      <c r="J4739" s="3">
        <v>19.512195121950999</v>
      </c>
      <c r="K4739" s="3">
        <v>2.4390243902440001</v>
      </c>
      <c r="L4739" s="14">
        <v>0</v>
      </c>
    </row>
    <row r="4740" spans="3:12" ht="36" x14ac:dyDescent="0.2">
      <c r="C4740" s="90"/>
      <c r="D4740" s="87"/>
      <c r="E4740" s="1" t="s">
        <v>56</v>
      </c>
      <c r="F4740" s="2"/>
      <c r="G4740" s="59">
        <v>168</v>
      </c>
      <c r="H4740" s="71" t="str">
        <f t="shared" si="104"/>
        <v xml:space="preserve"> </v>
      </c>
      <c r="I4740" s="11">
        <v>77.976190476189998</v>
      </c>
      <c r="J4740" s="3">
        <v>17.857142857143</v>
      </c>
      <c r="K4740" s="3">
        <v>2.9761904761900002</v>
      </c>
      <c r="L4740" s="8">
        <v>1.190476190476</v>
      </c>
    </row>
    <row r="4741" spans="3:12" ht="36" x14ac:dyDescent="0.2">
      <c r="C4741" s="90"/>
      <c r="D4741" s="87"/>
      <c r="E4741" s="1" t="s">
        <v>57</v>
      </c>
      <c r="F4741" s="2"/>
      <c r="G4741" s="59">
        <v>146</v>
      </c>
      <c r="H4741" s="71" t="str">
        <f t="shared" si="104"/>
        <v xml:space="preserve"> </v>
      </c>
      <c r="I4741" s="11">
        <v>75.342465753425003</v>
      </c>
      <c r="J4741" s="3">
        <v>23.287671232876999</v>
      </c>
      <c r="K4741" s="3">
        <v>0.68493150684899995</v>
      </c>
      <c r="L4741" s="8">
        <v>0.68493150684899995</v>
      </c>
    </row>
    <row r="4742" spans="3:12" x14ac:dyDescent="0.2">
      <c r="C4742" s="90"/>
      <c r="D4742" s="87"/>
      <c r="E4742" s="1" t="s">
        <v>58</v>
      </c>
      <c r="F4742" s="2"/>
      <c r="G4742" s="59">
        <v>364</v>
      </c>
      <c r="H4742" s="71" t="str">
        <f t="shared" si="104"/>
        <v xml:space="preserve"> </v>
      </c>
      <c r="I4742" s="11">
        <v>50.824175824176002</v>
      </c>
      <c r="J4742" s="3">
        <v>34.065934065934002</v>
      </c>
      <c r="K4742" s="3">
        <v>12.637362637362999</v>
      </c>
      <c r="L4742" s="8">
        <v>2.4725274725270001</v>
      </c>
    </row>
    <row r="4743" spans="3:12" x14ac:dyDescent="0.2">
      <c r="C4743" s="90"/>
      <c r="D4743" s="87"/>
      <c r="E4743" s="1" t="s">
        <v>22</v>
      </c>
      <c r="F4743" s="2"/>
      <c r="G4743" s="59">
        <v>134</v>
      </c>
      <c r="H4743" s="71" t="str">
        <f t="shared" si="104"/>
        <v xml:space="preserve"> </v>
      </c>
      <c r="I4743" s="11">
        <v>58.208955223880999</v>
      </c>
      <c r="J4743" s="3">
        <v>25.373134328357999</v>
      </c>
      <c r="K4743" s="3">
        <v>5.2238805970150004</v>
      </c>
      <c r="L4743" s="8">
        <v>11.194029850746</v>
      </c>
    </row>
    <row r="4744" spans="3:12" ht="24" x14ac:dyDescent="0.2">
      <c r="C4744" s="90"/>
      <c r="D4744" s="87"/>
      <c r="E4744" s="1" t="s">
        <v>59</v>
      </c>
      <c r="F4744" s="2"/>
      <c r="G4744" s="59">
        <v>1920</v>
      </c>
      <c r="H4744" s="71" t="str">
        <f t="shared" si="104"/>
        <v xml:space="preserve"> </v>
      </c>
      <c r="I4744" s="11">
        <v>75.677083333333002</v>
      </c>
      <c r="J4744" s="3">
        <v>20.9375</v>
      </c>
      <c r="K4744" s="3">
        <v>1.875</v>
      </c>
      <c r="L4744" s="8">
        <v>1.510416666667</v>
      </c>
    </row>
    <row r="4745" spans="3:12" ht="24" x14ac:dyDescent="0.2">
      <c r="C4745" s="90"/>
      <c r="D4745" s="87"/>
      <c r="E4745" s="1" t="s">
        <v>60</v>
      </c>
      <c r="F4745" s="2"/>
      <c r="G4745" s="59">
        <v>479</v>
      </c>
      <c r="H4745" s="71" t="str">
        <f t="shared" si="104"/>
        <v xml:space="preserve"> </v>
      </c>
      <c r="I4745" s="11">
        <v>80.375782881001996</v>
      </c>
      <c r="J4745" s="3">
        <v>16.075156576200001</v>
      </c>
      <c r="K4745" s="3">
        <v>2.5052192066810002</v>
      </c>
      <c r="L4745" s="8">
        <v>1.043841336117</v>
      </c>
    </row>
    <row r="4746" spans="3:12" ht="24" x14ac:dyDescent="0.2">
      <c r="C4746" s="91" t="s">
        <v>61</v>
      </c>
      <c r="D4746" s="86" t="s">
        <v>17</v>
      </c>
      <c r="E4746" s="6" t="s">
        <v>62</v>
      </c>
      <c r="F4746" s="5"/>
      <c r="G4746" s="58">
        <v>354</v>
      </c>
      <c r="H4746" s="70" t="str">
        <f t="shared" si="104"/>
        <v xml:space="preserve"> </v>
      </c>
      <c r="I4746" s="12">
        <v>83.615819209039998</v>
      </c>
      <c r="J4746" s="4">
        <v>14.971751412429001</v>
      </c>
      <c r="K4746" s="4">
        <v>0.84745762711899997</v>
      </c>
      <c r="L4746" s="13">
        <v>0.56497175141199996</v>
      </c>
    </row>
    <row r="4747" spans="3:12" ht="24" x14ac:dyDescent="0.2">
      <c r="C4747" s="90"/>
      <c r="D4747" s="87"/>
      <c r="E4747" s="1" t="s">
        <v>63</v>
      </c>
      <c r="F4747" s="2"/>
      <c r="G4747" s="59">
        <v>645</v>
      </c>
      <c r="H4747" s="71" t="str">
        <f t="shared" si="104"/>
        <v xml:space="preserve"> </v>
      </c>
      <c r="I4747" s="11">
        <v>86.046511627906995</v>
      </c>
      <c r="J4747" s="3">
        <v>11.472868217054</v>
      </c>
      <c r="K4747" s="3">
        <v>0.77519379845000003</v>
      </c>
      <c r="L4747" s="8">
        <v>1.705426356589</v>
      </c>
    </row>
    <row r="4748" spans="3:12" ht="36" x14ac:dyDescent="0.2">
      <c r="C4748" s="90"/>
      <c r="D4748" s="87"/>
      <c r="E4748" s="1" t="s">
        <v>64</v>
      </c>
      <c r="F4748" s="2"/>
      <c r="G4748" s="59">
        <v>166</v>
      </c>
      <c r="H4748" s="71" t="str">
        <f t="shared" si="104"/>
        <v xml:space="preserve"> </v>
      </c>
      <c r="I4748" s="11">
        <v>85.542168674698999</v>
      </c>
      <c r="J4748" s="3">
        <v>12.650602409638999</v>
      </c>
      <c r="K4748" s="3">
        <v>1.204819277108</v>
      </c>
      <c r="L4748" s="8">
        <v>0.60240963855399998</v>
      </c>
    </row>
    <row r="4749" spans="3:12" ht="36" x14ac:dyDescent="0.2">
      <c r="C4749" s="90"/>
      <c r="D4749" s="87"/>
      <c r="E4749" s="1" t="s">
        <v>65</v>
      </c>
      <c r="F4749" s="2"/>
      <c r="G4749" s="59">
        <v>110</v>
      </c>
      <c r="H4749" s="71" t="str">
        <f t="shared" si="104"/>
        <v xml:space="preserve"> </v>
      </c>
      <c r="I4749" s="11">
        <v>86.363636363636004</v>
      </c>
      <c r="J4749" s="3">
        <v>10</v>
      </c>
      <c r="K4749" s="7">
        <v>0</v>
      </c>
      <c r="L4749" s="8">
        <v>3.636363636364</v>
      </c>
    </row>
    <row r="4750" spans="3:12" ht="36" x14ac:dyDescent="0.2">
      <c r="C4750" s="90"/>
      <c r="D4750" s="87"/>
      <c r="E4750" s="1" t="s">
        <v>66</v>
      </c>
      <c r="F4750" s="2"/>
      <c r="G4750" s="59">
        <v>239</v>
      </c>
      <c r="H4750" s="71" t="str">
        <f t="shared" si="104"/>
        <v xml:space="preserve"> </v>
      </c>
      <c r="I4750" s="11">
        <v>79.916317991631999</v>
      </c>
      <c r="J4750" s="3">
        <v>17.991631799162999</v>
      </c>
      <c r="K4750" s="3">
        <v>0.836820083682</v>
      </c>
      <c r="L4750" s="8">
        <v>1.2552301255230001</v>
      </c>
    </row>
    <row r="4751" spans="3:12" ht="24" x14ac:dyDescent="0.2">
      <c r="C4751" s="90"/>
      <c r="D4751" s="87"/>
      <c r="E4751" s="1" t="s">
        <v>67</v>
      </c>
      <c r="F4751" s="2"/>
      <c r="G4751" s="59">
        <v>143</v>
      </c>
      <c r="H4751" s="71" t="str">
        <f t="shared" si="104"/>
        <v xml:space="preserve"> </v>
      </c>
      <c r="I4751" s="11">
        <v>79.720279720280004</v>
      </c>
      <c r="J4751" s="3">
        <v>16.783216783217</v>
      </c>
      <c r="K4751" s="3">
        <v>1.398601398601</v>
      </c>
      <c r="L4751" s="8">
        <v>2.0979020979020002</v>
      </c>
    </row>
    <row r="4752" spans="3:12" ht="24" x14ac:dyDescent="0.2">
      <c r="C4752" s="90"/>
      <c r="D4752" s="87"/>
      <c r="E4752" s="1" t="s">
        <v>68</v>
      </c>
      <c r="F4752" s="2"/>
      <c r="G4752" s="59">
        <v>56</v>
      </c>
      <c r="H4752" s="71" t="str">
        <f t="shared" si="104"/>
        <v xml:space="preserve"> </v>
      </c>
      <c r="I4752" s="11">
        <v>78.571428571428996</v>
      </c>
      <c r="J4752" s="3">
        <v>16.071428571428999</v>
      </c>
      <c r="K4752" s="3">
        <v>1.785714285714</v>
      </c>
      <c r="L4752" s="8">
        <v>3.5714285714290002</v>
      </c>
    </row>
    <row r="4753" spans="3:12" ht="24" x14ac:dyDescent="0.2">
      <c r="C4753" s="90"/>
      <c r="D4753" s="87"/>
      <c r="E4753" s="1" t="s">
        <v>69</v>
      </c>
      <c r="F4753" s="2"/>
      <c r="G4753" s="59">
        <v>51</v>
      </c>
      <c r="H4753" s="71" t="str">
        <f t="shared" si="104"/>
        <v xml:space="preserve"> </v>
      </c>
      <c r="I4753" s="11">
        <v>76.470588235294002</v>
      </c>
      <c r="J4753" s="3">
        <v>15.686274509804001</v>
      </c>
      <c r="K4753" s="3">
        <v>1.9607843137250001</v>
      </c>
      <c r="L4753" s="8">
        <v>5.8823529411760003</v>
      </c>
    </row>
    <row r="4754" spans="3:12" ht="24" x14ac:dyDescent="0.2">
      <c r="C4754" s="90"/>
      <c r="D4754" s="87"/>
      <c r="E4754" s="1" t="s">
        <v>70</v>
      </c>
      <c r="F4754" s="2"/>
      <c r="G4754" s="59">
        <v>312</v>
      </c>
      <c r="H4754" s="71" t="str">
        <f t="shared" si="104"/>
        <v xml:space="preserve"> </v>
      </c>
      <c r="I4754" s="11">
        <v>80.128205128204996</v>
      </c>
      <c r="J4754" s="3">
        <v>17.628205128205</v>
      </c>
      <c r="K4754" s="3">
        <v>0.32051282051300001</v>
      </c>
      <c r="L4754" s="8">
        <v>1.923076923077</v>
      </c>
    </row>
    <row r="4755" spans="3:12" x14ac:dyDescent="0.2">
      <c r="C4755" s="90"/>
      <c r="D4755" s="87"/>
      <c r="E4755" s="1" t="s">
        <v>32</v>
      </c>
      <c r="F4755" s="2"/>
      <c r="G4755" s="59">
        <v>51</v>
      </c>
      <c r="H4755" s="71" t="str">
        <f t="shared" si="104"/>
        <v xml:space="preserve"> </v>
      </c>
      <c r="I4755" s="11">
        <v>70.588235294117993</v>
      </c>
      <c r="J4755" s="3">
        <v>25.490196078431001</v>
      </c>
      <c r="K4755" s="3">
        <v>1.9607843137250001</v>
      </c>
      <c r="L4755" s="8">
        <v>1.9607843137250001</v>
      </c>
    </row>
    <row r="4756" spans="3:12" ht="24" x14ac:dyDescent="0.2">
      <c r="C4756" s="90"/>
      <c r="D4756" s="87"/>
      <c r="E4756" s="1" t="s">
        <v>71</v>
      </c>
      <c r="F4756" s="2"/>
      <c r="G4756" s="59">
        <v>1237</v>
      </c>
      <c r="H4756" s="71" t="str">
        <f t="shared" si="104"/>
        <v xml:space="preserve"> </v>
      </c>
      <c r="I4756" s="11">
        <v>80.113177041228994</v>
      </c>
      <c r="J4756" s="3">
        <v>17.219078415521</v>
      </c>
      <c r="K4756" s="3">
        <v>1.212611156023</v>
      </c>
      <c r="L4756" s="8">
        <v>1.455133387227</v>
      </c>
    </row>
    <row r="4757" spans="3:12" ht="24" x14ac:dyDescent="0.2">
      <c r="C4757" s="90"/>
      <c r="D4757" s="87"/>
      <c r="E4757" s="1" t="s">
        <v>72</v>
      </c>
      <c r="F4757" s="2"/>
      <c r="G4757" s="59">
        <v>1015</v>
      </c>
      <c r="H4757" s="71" t="str">
        <f t="shared" si="104"/>
        <v xml:space="preserve"> </v>
      </c>
      <c r="I4757" s="11">
        <v>61.477832512314997</v>
      </c>
      <c r="J4757" s="3">
        <v>30.443349753694999</v>
      </c>
      <c r="K4757" s="3">
        <v>6.3054187192119997</v>
      </c>
      <c r="L4757" s="8">
        <v>1.7733990147780001</v>
      </c>
    </row>
    <row r="4758" spans="3:12" x14ac:dyDescent="0.2">
      <c r="C4758" s="90"/>
      <c r="D4758" s="87"/>
      <c r="E4758" s="1" t="s">
        <v>22</v>
      </c>
      <c r="F4758" s="2"/>
      <c r="G4758" s="59">
        <v>183</v>
      </c>
      <c r="H4758" s="71" t="str">
        <f t="shared" si="104"/>
        <v xml:space="preserve"> </v>
      </c>
      <c r="I4758" s="11">
        <v>60.655737704918003</v>
      </c>
      <c r="J4758" s="3">
        <v>24.590163934425998</v>
      </c>
      <c r="K4758" s="3">
        <v>5.4644808743170001</v>
      </c>
      <c r="L4758" s="8">
        <v>9.2896174863390009</v>
      </c>
    </row>
    <row r="4759" spans="3:12" x14ac:dyDescent="0.2">
      <c r="C4759" s="91" t="s">
        <v>73</v>
      </c>
      <c r="D4759" s="86" t="s">
        <v>17</v>
      </c>
      <c r="E4759" s="6" t="s">
        <v>74</v>
      </c>
      <c r="F4759" s="5"/>
      <c r="G4759" s="58">
        <v>247</v>
      </c>
      <c r="H4759" s="70" t="str">
        <f t="shared" si="104"/>
        <v xml:space="preserve"> </v>
      </c>
      <c r="I4759" s="12">
        <v>76.113360323886994</v>
      </c>
      <c r="J4759" s="4">
        <v>19.838056680162001</v>
      </c>
      <c r="K4759" s="4">
        <v>1.214574898785</v>
      </c>
      <c r="L4759" s="13">
        <v>2.834008097166</v>
      </c>
    </row>
    <row r="4760" spans="3:12" x14ac:dyDescent="0.2">
      <c r="C4760" s="90"/>
      <c r="D4760" s="87"/>
      <c r="E4760" s="1" t="s">
        <v>75</v>
      </c>
      <c r="F4760" s="2"/>
      <c r="G4760" s="59">
        <v>531</v>
      </c>
      <c r="H4760" s="71" t="str">
        <f t="shared" si="104"/>
        <v xml:space="preserve"> </v>
      </c>
      <c r="I4760" s="11">
        <v>78.907721280602999</v>
      </c>
      <c r="J4760" s="3">
        <v>19.020715630885</v>
      </c>
      <c r="K4760" s="3">
        <v>0.94161958568699999</v>
      </c>
      <c r="L4760" s="8">
        <v>1.129943502825</v>
      </c>
    </row>
    <row r="4761" spans="3:12" x14ac:dyDescent="0.2">
      <c r="C4761" s="90"/>
      <c r="D4761" s="87"/>
      <c r="E4761" s="1" t="s">
        <v>76</v>
      </c>
      <c r="F4761" s="2"/>
      <c r="G4761" s="59">
        <v>58</v>
      </c>
      <c r="H4761" s="71" t="str">
        <f t="shared" si="104"/>
        <v xml:space="preserve"> </v>
      </c>
      <c r="I4761" s="11">
        <v>77.586206896552</v>
      </c>
      <c r="J4761" s="3">
        <v>17.241379310345</v>
      </c>
      <c r="K4761" s="3">
        <v>1.7241379310339999</v>
      </c>
      <c r="L4761" s="8">
        <v>3.4482758620689999</v>
      </c>
    </row>
    <row r="4762" spans="3:12" x14ac:dyDescent="0.2">
      <c r="C4762" s="90"/>
      <c r="D4762" s="87"/>
      <c r="E4762" s="1" t="s">
        <v>77</v>
      </c>
      <c r="F4762" s="2"/>
      <c r="G4762" s="59">
        <v>400</v>
      </c>
      <c r="H4762" s="71" t="str">
        <f t="shared" si="104"/>
        <v xml:space="preserve"> </v>
      </c>
      <c r="I4762" s="11">
        <v>81.5</v>
      </c>
      <c r="J4762" s="3">
        <v>17</v>
      </c>
      <c r="K4762" s="3">
        <v>0.75</v>
      </c>
      <c r="L4762" s="8">
        <v>0.75</v>
      </c>
    </row>
    <row r="4763" spans="3:12" ht="24" x14ac:dyDescent="0.2">
      <c r="C4763" s="90"/>
      <c r="D4763" s="87"/>
      <c r="E4763" s="1" t="s">
        <v>78</v>
      </c>
      <c r="F4763" s="2"/>
      <c r="G4763" s="59">
        <v>422</v>
      </c>
      <c r="H4763" s="71" t="str">
        <f t="shared" si="104"/>
        <v xml:space="preserve"> </v>
      </c>
      <c r="I4763" s="11">
        <v>87.440758293838996</v>
      </c>
      <c r="J4763" s="3">
        <v>10.189573459716</v>
      </c>
      <c r="K4763" s="3">
        <v>0.473933649289</v>
      </c>
      <c r="L4763" s="8">
        <v>1.895734597156</v>
      </c>
    </row>
    <row r="4764" spans="3:12" ht="24" x14ac:dyDescent="0.2">
      <c r="C4764" s="90"/>
      <c r="D4764" s="87"/>
      <c r="E4764" s="1" t="s">
        <v>79</v>
      </c>
      <c r="F4764" s="2"/>
      <c r="G4764" s="59">
        <v>102</v>
      </c>
      <c r="H4764" s="71" t="str">
        <f t="shared" si="104"/>
        <v xml:space="preserve"> </v>
      </c>
      <c r="I4764" s="11">
        <v>84.313725490196006</v>
      </c>
      <c r="J4764" s="3">
        <v>14.705882352941</v>
      </c>
      <c r="K4764" s="3">
        <v>0.98039215686299996</v>
      </c>
      <c r="L4764" s="14">
        <v>0</v>
      </c>
    </row>
    <row r="4765" spans="3:12" ht="24" x14ac:dyDescent="0.2">
      <c r="C4765" s="90"/>
      <c r="D4765" s="87"/>
      <c r="E4765" s="1" t="s">
        <v>80</v>
      </c>
      <c r="F4765" s="2"/>
      <c r="G4765" s="59">
        <v>44</v>
      </c>
      <c r="H4765" s="71" t="str">
        <f t="shared" si="104"/>
        <v>*</v>
      </c>
      <c r="I4765" s="11">
        <v>88.636363636363996</v>
      </c>
      <c r="J4765" s="3">
        <v>11.363636363635999</v>
      </c>
      <c r="K4765" s="7">
        <v>0</v>
      </c>
      <c r="L4765" s="14">
        <v>0</v>
      </c>
    </row>
    <row r="4766" spans="3:12" ht="24" x14ac:dyDescent="0.2">
      <c r="C4766" s="90"/>
      <c r="D4766" s="87"/>
      <c r="E4766" s="1" t="s">
        <v>81</v>
      </c>
      <c r="F4766" s="2"/>
      <c r="G4766" s="59">
        <v>99</v>
      </c>
      <c r="H4766" s="71" t="str">
        <f t="shared" ref="H4766:H4829" si="105">IF(G4766&lt;49,"*"," ")</f>
        <v xml:space="preserve"> </v>
      </c>
      <c r="I4766" s="11">
        <v>77.777777777777999</v>
      </c>
      <c r="J4766" s="3">
        <v>19.191919191918998</v>
      </c>
      <c r="K4766" s="3">
        <v>1.010101010101</v>
      </c>
      <c r="L4766" s="8">
        <v>2.0202020202019999</v>
      </c>
    </row>
    <row r="4767" spans="3:12" ht="24" x14ac:dyDescent="0.2">
      <c r="C4767" s="90"/>
      <c r="D4767" s="87"/>
      <c r="E4767" s="1" t="s">
        <v>82</v>
      </c>
      <c r="F4767" s="2"/>
      <c r="G4767" s="59">
        <v>128</v>
      </c>
      <c r="H4767" s="71" t="str">
        <f t="shared" si="105"/>
        <v xml:space="preserve"> </v>
      </c>
      <c r="I4767" s="11">
        <v>88.28125</v>
      </c>
      <c r="J4767" s="3">
        <v>8.59375</v>
      </c>
      <c r="K4767" s="3">
        <v>1.5625</v>
      </c>
      <c r="L4767" s="8">
        <v>1.5625</v>
      </c>
    </row>
    <row r="4768" spans="3:12" x14ac:dyDescent="0.2">
      <c r="C4768" s="90"/>
      <c r="D4768" s="87"/>
      <c r="E4768" s="1" t="s">
        <v>83</v>
      </c>
      <c r="F4768" s="2"/>
      <c r="G4768" s="59">
        <v>47</v>
      </c>
      <c r="H4768" s="71" t="str">
        <f t="shared" si="105"/>
        <v>*</v>
      </c>
      <c r="I4768" s="11">
        <v>65.957446808510994</v>
      </c>
      <c r="J4768" s="3">
        <v>29.787234042552999</v>
      </c>
      <c r="K4768" s="7">
        <v>0</v>
      </c>
      <c r="L4768" s="8">
        <v>4.2553191489359996</v>
      </c>
    </row>
    <row r="4769" spans="3:12" ht="24" x14ac:dyDescent="0.2">
      <c r="C4769" s="90"/>
      <c r="D4769" s="87"/>
      <c r="E4769" s="1" t="s">
        <v>84</v>
      </c>
      <c r="F4769" s="2"/>
      <c r="G4769" s="59">
        <v>151</v>
      </c>
      <c r="H4769" s="71" t="str">
        <f t="shared" si="105"/>
        <v xml:space="preserve"> </v>
      </c>
      <c r="I4769" s="11">
        <v>83.443708609271994</v>
      </c>
      <c r="J4769" s="3">
        <v>15.23178807947</v>
      </c>
      <c r="K4769" s="7">
        <v>0</v>
      </c>
      <c r="L4769" s="8">
        <v>1.324503311258</v>
      </c>
    </row>
    <row r="4770" spans="3:12" ht="24" x14ac:dyDescent="0.2">
      <c r="C4770" s="90"/>
      <c r="D4770" s="87"/>
      <c r="E4770" s="1" t="s">
        <v>85</v>
      </c>
      <c r="F4770" s="2"/>
      <c r="G4770" s="59">
        <v>60</v>
      </c>
      <c r="H4770" s="71" t="str">
        <f t="shared" si="105"/>
        <v xml:space="preserve"> </v>
      </c>
      <c r="I4770" s="11">
        <v>90</v>
      </c>
      <c r="J4770" s="3">
        <v>8.333333333333</v>
      </c>
      <c r="K4770" s="7">
        <v>0</v>
      </c>
      <c r="L4770" s="8">
        <v>1.666666666667</v>
      </c>
    </row>
    <row r="4771" spans="3:12" x14ac:dyDescent="0.2">
      <c r="C4771" s="90"/>
      <c r="D4771" s="87"/>
      <c r="E4771" s="1" t="s">
        <v>32</v>
      </c>
      <c r="F4771" s="2"/>
      <c r="G4771" s="59">
        <v>49</v>
      </c>
      <c r="H4771" s="71" t="s">
        <v>673</v>
      </c>
      <c r="I4771" s="11">
        <v>73.469387755102005</v>
      </c>
      <c r="J4771" s="3">
        <v>16.326530612245001</v>
      </c>
      <c r="K4771" s="3">
        <v>4.0816326530609999</v>
      </c>
      <c r="L4771" s="8">
        <v>6.1224489795919999</v>
      </c>
    </row>
    <row r="4772" spans="3:12" ht="24" x14ac:dyDescent="0.2">
      <c r="C4772" s="90"/>
      <c r="D4772" s="87"/>
      <c r="E4772" s="1" t="s">
        <v>86</v>
      </c>
      <c r="F4772" s="2"/>
      <c r="G4772" s="59">
        <v>1336</v>
      </c>
      <c r="H4772" s="71" t="str">
        <f t="shared" si="105"/>
        <v xml:space="preserve"> </v>
      </c>
      <c r="I4772" s="11">
        <v>78.517964071855999</v>
      </c>
      <c r="J4772" s="3">
        <v>18.637724550898</v>
      </c>
      <c r="K4772" s="3">
        <v>1.047904191617</v>
      </c>
      <c r="L4772" s="8">
        <v>1.796407185629</v>
      </c>
    </row>
    <row r="4773" spans="3:12" ht="24" x14ac:dyDescent="0.2">
      <c r="C4773" s="90"/>
      <c r="D4773" s="87"/>
      <c r="E4773" s="1" t="s">
        <v>87</v>
      </c>
      <c r="F4773" s="2"/>
      <c r="G4773" s="59">
        <v>311</v>
      </c>
      <c r="H4773" s="71" t="str">
        <f t="shared" si="105"/>
        <v xml:space="preserve"> </v>
      </c>
      <c r="I4773" s="11">
        <v>72.668810289389</v>
      </c>
      <c r="J4773" s="3">
        <v>23.151125401929001</v>
      </c>
      <c r="K4773" s="3">
        <v>2.250803858521</v>
      </c>
      <c r="L4773" s="8">
        <v>1.929260450161</v>
      </c>
    </row>
    <row r="4774" spans="3:12" ht="24" x14ac:dyDescent="0.2">
      <c r="C4774" s="90"/>
      <c r="D4774" s="87"/>
      <c r="E4774" s="1" t="s">
        <v>88</v>
      </c>
      <c r="F4774" s="2"/>
      <c r="G4774" s="59">
        <v>620</v>
      </c>
      <c r="H4774" s="71" t="str">
        <f t="shared" si="105"/>
        <v xml:space="preserve"> </v>
      </c>
      <c r="I4774" s="11">
        <v>55</v>
      </c>
      <c r="J4774" s="3">
        <v>33.870967741934997</v>
      </c>
      <c r="K4774" s="3">
        <v>9.1935483870969996</v>
      </c>
      <c r="L4774" s="8">
        <v>1.935483870968</v>
      </c>
    </row>
    <row r="4775" spans="3:12" x14ac:dyDescent="0.2">
      <c r="C4775" s="90"/>
      <c r="D4775" s="87"/>
      <c r="E4775" s="1" t="s">
        <v>22</v>
      </c>
      <c r="F4775" s="2"/>
      <c r="G4775" s="59">
        <v>168</v>
      </c>
      <c r="H4775" s="71" t="str">
        <f t="shared" si="105"/>
        <v xml:space="preserve"> </v>
      </c>
      <c r="I4775" s="11">
        <v>65.476190476189998</v>
      </c>
      <c r="J4775" s="3">
        <v>21.428571428571001</v>
      </c>
      <c r="K4775" s="3">
        <v>6.5476190476190004</v>
      </c>
      <c r="L4775" s="8">
        <v>6.5476190476190004</v>
      </c>
    </row>
    <row r="4776" spans="3:12" ht="24" x14ac:dyDescent="0.2">
      <c r="C4776" s="91" t="s">
        <v>89</v>
      </c>
      <c r="D4776" s="86" t="s">
        <v>17</v>
      </c>
      <c r="E4776" s="6" t="s">
        <v>90</v>
      </c>
      <c r="F4776" s="5"/>
      <c r="G4776" s="58">
        <v>166</v>
      </c>
      <c r="H4776" s="70" t="str">
        <f t="shared" si="105"/>
        <v xml:space="preserve"> </v>
      </c>
      <c r="I4776" s="12">
        <v>84.337349397590003</v>
      </c>
      <c r="J4776" s="4">
        <v>13.855421686747</v>
      </c>
      <c r="K4776" s="4">
        <v>0.60240963855399998</v>
      </c>
      <c r="L4776" s="13">
        <v>1.204819277108</v>
      </c>
    </row>
    <row r="4777" spans="3:12" ht="48" x14ac:dyDescent="0.2">
      <c r="C4777" s="90"/>
      <c r="D4777" s="87"/>
      <c r="E4777" s="1" t="s">
        <v>91</v>
      </c>
      <c r="F4777" s="2"/>
      <c r="G4777" s="59">
        <v>97</v>
      </c>
      <c r="H4777" s="71" t="str">
        <f t="shared" si="105"/>
        <v xml:space="preserve"> </v>
      </c>
      <c r="I4777" s="11">
        <v>89.690721649484999</v>
      </c>
      <c r="J4777" s="3">
        <v>8.2474226804120008</v>
      </c>
      <c r="K4777" s="7">
        <v>0</v>
      </c>
      <c r="L4777" s="8">
        <v>2.0618556701030002</v>
      </c>
    </row>
    <row r="4778" spans="3:12" ht="36" x14ac:dyDescent="0.2">
      <c r="C4778" s="90"/>
      <c r="D4778" s="87"/>
      <c r="E4778" s="1" t="s">
        <v>92</v>
      </c>
      <c r="F4778" s="2"/>
      <c r="G4778" s="59">
        <v>88</v>
      </c>
      <c r="H4778" s="71" t="str">
        <f t="shared" si="105"/>
        <v xml:space="preserve"> </v>
      </c>
      <c r="I4778" s="11">
        <v>88.636363636363996</v>
      </c>
      <c r="J4778" s="3">
        <v>11.363636363635999</v>
      </c>
      <c r="K4778" s="7">
        <v>0</v>
      </c>
      <c r="L4778" s="14">
        <v>0</v>
      </c>
    </row>
    <row r="4779" spans="3:12" ht="48" x14ac:dyDescent="0.2">
      <c r="C4779" s="90"/>
      <c r="D4779" s="87"/>
      <c r="E4779" s="1" t="s">
        <v>93</v>
      </c>
      <c r="F4779" s="2"/>
      <c r="G4779" s="59">
        <v>157</v>
      </c>
      <c r="H4779" s="71" t="str">
        <f t="shared" si="105"/>
        <v xml:space="preserve"> </v>
      </c>
      <c r="I4779" s="11">
        <v>74.522292993630998</v>
      </c>
      <c r="J4779" s="3">
        <v>24.203821656051002</v>
      </c>
      <c r="K4779" s="3">
        <v>1.2738853503180001</v>
      </c>
      <c r="L4779" s="14">
        <v>0</v>
      </c>
    </row>
    <row r="4780" spans="3:12" x14ac:dyDescent="0.2">
      <c r="C4780" s="90"/>
      <c r="D4780" s="87"/>
      <c r="E4780" s="1" t="s">
        <v>94</v>
      </c>
      <c r="F4780" s="2"/>
      <c r="G4780" s="59">
        <v>9</v>
      </c>
      <c r="H4780" s="71" t="str">
        <f t="shared" si="105"/>
        <v>*</v>
      </c>
      <c r="I4780" s="11">
        <v>66.666666666666998</v>
      </c>
      <c r="J4780" s="3">
        <v>22.222222222222001</v>
      </c>
      <c r="K4780" s="3">
        <v>11.111111111111001</v>
      </c>
      <c r="L4780" s="14">
        <v>0</v>
      </c>
    </row>
    <row r="4781" spans="3:12" x14ac:dyDescent="0.2">
      <c r="C4781" s="90"/>
      <c r="D4781" s="87"/>
      <c r="E4781" s="1" t="s">
        <v>95</v>
      </c>
      <c r="F4781" s="2"/>
      <c r="G4781" s="59">
        <v>5</v>
      </c>
      <c r="H4781" s="71" t="str">
        <f t="shared" si="105"/>
        <v>*</v>
      </c>
      <c r="I4781" s="11">
        <v>80</v>
      </c>
      <c r="J4781" s="3">
        <v>20</v>
      </c>
      <c r="K4781" s="7">
        <v>0</v>
      </c>
      <c r="L4781" s="14">
        <v>0</v>
      </c>
    </row>
    <row r="4782" spans="3:12" x14ac:dyDescent="0.2">
      <c r="C4782" s="90"/>
      <c r="D4782" s="87"/>
      <c r="E4782" s="1" t="s">
        <v>32</v>
      </c>
      <c r="F4782" s="2"/>
      <c r="G4782" s="59">
        <v>41</v>
      </c>
      <c r="H4782" s="71" t="str">
        <f t="shared" si="105"/>
        <v>*</v>
      </c>
      <c r="I4782" s="11">
        <v>78.048780487805004</v>
      </c>
      <c r="J4782" s="3">
        <v>19.512195121950999</v>
      </c>
      <c r="K4782" s="3">
        <v>2.4390243902440001</v>
      </c>
      <c r="L4782" s="14">
        <v>0</v>
      </c>
    </row>
    <row r="4783" spans="3:12" ht="24" x14ac:dyDescent="0.2">
      <c r="C4783" s="90"/>
      <c r="D4783" s="87"/>
      <c r="E4783" s="1" t="s">
        <v>96</v>
      </c>
      <c r="F4783" s="2"/>
      <c r="G4783" s="59">
        <v>455</v>
      </c>
      <c r="H4783" s="71" t="str">
        <f t="shared" si="105"/>
        <v xml:space="preserve"> </v>
      </c>
      <c r="I4783" s="11">
        <v>80.659340659340998</v>
      </c>
      <c r="J4783" s="3">
        <v>17.582417582418</v>
      </c>
      <c r="K4783" s="3">
        <v>1.098901098901</v>
      </c>
      <c r="L4783" s="8">
        <v>0.65934065934099995</v>
      </c>
    </row>
    <row r="4784" spans="3:12" ht="24" x14ac:dyDescent="0.2">
      <c r="C4784" s="90"/>
      <c r="D4784" s="87"/>
      <c r="E4784" s="1" t="s">
        <v>87</v>
      </c>
      <c r="F4784" s="2"/>
      <c r="G4784" s="59">
        <v>623</v>
      </c>
      <c r="H4784" s="71" t="str">
        <f t="shared" si="105"/>
        <v xml:space="preserve"> </v>
      </c>
      <c r="I4784" s="11">
        <v>80.417335473514996</v>
      </c>
      <c r="J4784" s="3">
        <v>16.693418940610002</v>
      </c>
      <c r="K4784" s="3">
        <v>1.4446227929369999</v>
      </c>
      <c r="L4784" s="8">
        <v>1.4446227929369999</v>
      </c>
    </row>
    <row r="4785" spans="3:12" ht="24" x14ac:dyDescent="0.2">
      <c r="C4785" s="90"/>
      <c r="D4785" s="87"/>
      <c r="E4785" s="1" t="s">
        <v>88</v>
      </c>
      <c r="F4785" s="2"/>
      <c r="G4785" s="59">
        <v>1112</v>
      </c>
      <c r="H4785" s="71" t="str">
        <f t="shared" si="105"/>
        <v xml:space="preserve"> </v>
      </c>
      <c r="I4785" s="11">
        <v>61.780575539567998</v>
      </c>
      <c r="J4785" s="3">
        <v>30.665467625899002</v>
      </c>
      <c r="K4785" s="3">
        <v>5.755395683453</v>
      </c>
      <c r="L4785" s="8">
        <v>1.7985611510790001</v>
      </c>
    </row>
    <row r="4786" spans="3:12" x14ac:dyDescent="0.2">
      <c r="C4786" s="90"/>
      <c r="D4786" s="87"/>
      <c r="E4786" s="1" t="s">
        <v>22</v>
      </c>
      <c r="F4786" s="2"/>
      <c r="G4786" s="59">
        <v>245</v>
      </c>
      <c r="H4786" s="71" t="str">
        <f t="shared" si="105"/>
        <v xml:space="preserve"> </v>
      </c>
      <c r="I4786" s="11">
        <v>69.795918367346999</v>
      </c>
      <c r="J4786" s="3">
        <v>17.142857142857</v>
      </c>
      <c r="K4786" s="3">
        <v>4.4897959183670002</v>
      </c>
      <c r="L4786" s="8">
        <v>8.5714285714289993</v>
      </c>
    </row>
    <row r="4787" spans="3:12" x14ac:dyDescent="0.2">
      <c r="C4787" s="91" t="s">
        <v>97</v>
      </c>
      <c r="D4787" s="86" t="s">
        <v>17</v>
      </c>
      <c r="E4787" s="6" t="s">
        <v>98</v>
      </c>
      <c r="F4787" s="5"/>
      <c r="G4787" s="58">
        <v>83</v>
      </c>
      <c r="H4787" s="70" t="str">
        <f t="shared" si="105"/>
        <v xml:space="preserve"> </v>
      </c>
      <c r="I4787" s="12">
        <v>89.156626506023997</v>
      </c>
      <c r="J4787" s="4">
        <v>9.638554216867</v>
      </c>
      <c r="K4787" s="25">
        <v>0</v>
      </c>
      <c r="L4787" s="13">
        <v>1.204819277108</v>
      </c>
    </row>
    <row r="4788" spans="3:12" x14ac:dyDescent="0.2">
      <c r="C4788" s="90"/>
      <c r="D4788" s="87"/>
      <c r="E4788" s="1" t="s">
        <v>99</v>
      </c>
      <c r="F4788" s="2"/>
      <c r="G4788" s="59">
        <v>401</v>
      </c>
      <c r="H4788" s="71" t="str">
        <f t="shared" si="105"/>
        <v xml:space="preserve"> </v>
      </c>
      <c r="I4788" s="11">
        <v>83.541147132169996</v>
      </c>
      <c r="J4788" s="3">
        <v>13.965087281796</v>
      </c>
      <c r="K4788" s="3">
        <v>1.2468827930169999</v>
      </c>
      <c r="L4788" s="8">
        <v>1.2468827930169999</v>
      </c>
    </row>
    <row r="4789" spans="3:12" x14ac:dyDescent="0.2">
      <c r="C4789" s="90"/>
      <c r="D4789" s="87"/>
      <c r="E4789" s="1" t="s">
        <v>100</v>
      </c>
      <c r="F4789" s="2"/>
      <c r="G4789" s="59">
        <v>686</v>
      </c>
      <c r="H4789" s="71" t="str">
        <f t="shared" si="105"/>
        <v xml:space="preserve"> </v>
      </c>
      <c r="I4789" s="11">
        <v>76.384839650146006</v>
      </c>
      <c r="J4789" s="3">
        <v>21.282798833819001</v>
      </c>
      <c r="K4789" s="3">
        <v>1.1661807580170001</v>
      </c>
      <c r="L4789" s="8">
        <v>1.1661807580170001</v>
      </c>
    </row>
    <row r="4790" spans="3:12" x14ac:dyDescent="0.2">
      <c r="C4790" s="90"/>
      <c r="D4790" s="87"/>
      <c r="E4790" s="1" t="s">
        <v>101</v>
      </c>
      <c r="F4790" s="2"/>
      <c r="G4790" s="59">
        <v>1118</v>
      </c>
      <c r="H4790" s="71" t="str">
        <f t="shared" si="105"/>
        <v xml:space="preserve"> </v>
      </c>
      <c r="I4790" s="11">
        <v>62.432915921288</v>
      </c>
      <c r="J4790" s="3">
        <v>29.606440071556001</v>
      </c>
      <c r="K4790" s="3">
        <v>5.903398926655</v>
      </c>
      <c r="L4790" s="8">
        <v>2.0572450805010001</v>
      </c>
    </row>
    <row r="4791" spans="3:12" x14ac:dyDescent="0.2">
      <c r="C4791" s="90"/>
      <c r="D4791" s="87"/>
      <c r="E4791" s="1" t="s">
        <v>22</v>
      </c>
      <c r="F4791" s="2"/>
      <c r="G4791" s="59">
        <v>147</v>
      </c>
      <c r="H4791" s="71" t="str">
        <f t="shared" si="105"/>
        <v xml:space="preserve"> </v>
      </c>
      <c r="I4791" s="11">
        <v>64.625850340135997</v>
      </c>
      <c r="J4791" s="3">
        <v>17.687074829932001</v>
      </c>
      <c r="K4791" s="3">
        <v>6.8027210884349998</v>
      </c>
      <c r="L4791" s="8">
        <v>10.884353741497</v>
      </c>
    </row>
    <row r="4792" spans="3:12" x14ac:dyDescent="0.2">
      <c r="C4792" s="91" t="s">
        <v>102</v>
      </c>
      <c r="D4792" s="86" t="s">
        <v>17</v>
      </c>
      <c r="E4792" s="6" t="s">
        <v>103</v>
      </c>
      <c r="F4792" s="5"/>
      <c r="G4792" s="58">
        <v>562</v>
      </c>
      <c r="H4792" s="70" t="str">
        <f t="shared" si="105"/>
        <v xml:space="preserve"> </v>
      </c>
      <c r="I4792" s="12">
        <v>82.740213523131999</v>
      </c>
      <c r="J4792" s="4">
        <v>14.590747330960999</v>
      </c>
      <c r="K4792" s="4">
        <v>1.0676156583630001</v>
      </c>
      <c r="L4792" s="13">
        <v>1.6014234875440001</v>
      </c>
    </row>
    <row r="4793" spans="3:12" x14ac:dyDescent="0.2">
      <c r="C4793" s="90"/>
      <c r="D4793" s="87"/>
      <c r="E4793" s="1" t="s">
        <v>104</v>
      </c>
      <c r="F4793" s="2"/>
      <c r="G4793" s="59">
        <v>1221</v>
      </c>
      <c r="H4793" s="71" t="str">
        <f t="shared" si="105"/>
        <v xml:space="preserve"> </v>
      </c>
      <c r="I4793" s="11">
        <v>74.447174447174007</v>
      </c>
      <c r="J4793" s="3">
        <v>21.867321867322001</v>
      </c>
      <c r="K4793" s="3">
        <v>1.8018018018019999</v>
      </c>
      <c r="L4793" s="8">
        <v>1.8837018837020001</v>
      </c>
    </row>
    <row r="4794" spans="3:12" x14ac:dyDescent="0.2">
      <c r="C4794" s="90"/>
      <c r="D4794" s="87"/>
      <c r="E4794" s="1" t="s">
        <v>105</v>
      </c>
      <c r="F4794" s="2"/>
      <c r="G4794" s="59">
        <v>430</v>
      </c>
      <c r="H4794" s="71" t="str">
        <f t="shared" si="105"/>
        <v xml:space="preserve"> </v>
      </c>
      <c r="I4794" s="11">
        <v>52.325581395348998</v>
      </c>
      <c r="J4794" s="3">
        <v>38.837209302326002</v>
      </c>
      <c r="K4794" s="3">
        <v>7.2093023255809996</v>
      </c>
      <c r="L4794" s="8">
        <v>1.627906976744</v>
      </c>
    </row>
    <row r="4795" spans="3:12" x14ac:dyDescent="0.2">
      <c r="C4795" s="90"/>
      <c r="D4795" s="87"/>
      <c r="E4795" s="1" t="s">
        <v>106</v>
      </c>
      <c r="F4795" s="2"/>
      <c r="G4795" s="59">
        <v>63</v>
      </c>
      <c r="H4795" s="71" t="str">
        <f t="shared" si="105"/>
        <v xml:space="preserve"> </v>
      </c>
      <c r="I4795" s="11">
        <v>36.507936507937004</v>
      </c>
      <c r="J4795" s="3">
        <v>26.984126984126998</v>
      </c>
      <c r="K4795" s="3">
        <v>31.746031746031999</v>
      </c>
      <c r="L4795" s="8">
        <v>4.7619047619049999</v>
      </c>
    </row>
    <row r="4796" spans="3:12" x14ac:dyDescent="0.2">
      <c r="C4796" s="90"/>
      <c r="D4796" s="87"/>
      <c r="E4796" s="1" t="s">
        <v>22</v>
      </c>
      <c r="F4796" s="2"/>
      <c r="G4796" s="59">
        <v>159</v>
      </c>
      <c r="H4796" s="71" t="str">
        <f t="shared" si="105"/>
        <v xml:space="preserve"> </v>
      </c>
      <c r="I4796" s="11">
        <v>65.408805031447002</v>
      </c>
      <c r="J4796" s="3">
        <v>21.383647798742</v>
      </c>
      <c r="K4796" s="3">
        <v>6.2893081761009997</v>
      </c>
      <c r="L4796" s="8">
        <v>6.9182389937110003</v>
      </c>
    </row>
    <row r="4797" spans="3:12" x14ac:dyDescent="0.2">
      <c r="C4797" s="90"/>
      <c r="D4797" s="87"/>
      <c r="E4797" s="1" t="s">
        <v>107</v>
      </c>
      <c r="F4797" s="2"/>
      <c r="G4797" s="59">
        <v>1783</v>
      </c>
      <c r="H4797" s="71" t="str">
        <f t="shared" si="105"/>
        <v xml:space="preserve"> </v>
      </c>
      <c r="I4797" s="11">
        <v>77.061132922042006</v>
      </c>
      <c r="J4797" s="3">
        <v>19.573752103196998</v>
      </c>
      <c r="K4797" s="3">
        <v>1.5703869882220001</v>
      </c>
      <c r="L4797" s="8">
        <v>1.7947279865400001</v>
      </c>
    </row>
    <row r="4798" spans="3:12" x14ac:dyDescent="0.2">
      <c r="C4798" s="90"/>
      <c r="D4798" s="87"/>
      <c r="E4798" s="1" t="s">
        <v>108</v>
      </c>
      <c r="F4798" s="2"/>
      <c r="G4798" s="59">
        <v>493</v>
      </c>
      <c r="H4798" s="71" t="str">
        <f t="shared" si="105"/>
        <v xml:space="preserve"> </v>
      </c>
      <c r="I4798" s="11">
        <v>50.304259634887998</v>
      </c>
      <c r="J4798" s="3">
        <v>37.322515212981997</v>
      </c>
      <c r="K4798" s="3">
        <v>10.344827586207</v>
      </c>
      <c r="L4798" s="8">
        <v>2.028397565923</v>
      </c>
    </row>
    <row r="4799" spans="3:12" x14ac:dyDescent="0.2">
      <c r="C4799" s="91" t="s">
        <v>109</v>
      </c>
      <c r="D4799" s="86" t="s">
        <v>17</v>
      </c>
      <c r="E4799" s="6" t="s">
        <v>110</v>
      </c>
      <c r="F4799" s="5"/>
      <c r="G4799" s="58">
        <v>551</v>
      </c>
      <c r="H4799" s="70" t="str">
        <f t="shared" si="105"/>
        <v xml:space="preserve"> </v>
      </c>
      <c r="I4799" s="12">
        <v>78.584392014518997</v>
      </c>
      <c r="J4799" s="4">
        <v>19.237749546279002</v>
      </c>
      <c r="K4799" s="4">
        <v>1.0889292196010001</v>
      </c>
      <c r="L4799" s="13">
        <v>1.0889292196010001</v>
      </c>
    </row>
    <row r="4800" spans="3:12" ht="24" x14ac:dyDescent="0.2">
      <c r="C4800" s="90"/>
      <c r="D4800" s="87"/>
      <c r="E4800" s="1" t="s">
        <v>111</v>
      </c>
      <c r="F4800" s="2"/>
      <c r="G4800" s="59">
        <v>298</v>
      </c>
      <c r="H4800" s="71" t="str">
        <f t="shared" si="105"/>
        <v xml:space="preserve"> </v>
      </c>
      <c r="I4800" s="11">
        <v>80.872483221476998</v>
      </c>
      <c r="J4800" s="3">
        <v>17.114093959731999</v>
      </c>
      <c r="K4800" s="3">
        <v>0.33557046979900002</v>
      </c>
      <c r="L4800" s="8">
        <v>1.677852348993</v>
      </c>
    </row>
    <row r="4801" spans="3:12" ht="24" x14ac:dyDescent="0.2">
      <c r="C4801" s="90"/>
      <c r="D4801" s="87"/>
      <c r="E4801" s="1" t="s">
        <v>112</v>
      </c>
      <c r="F4801" s="2"/>
      <c r="G4801" s="59">
        <v>954</v>
      </c>
      <c r="H4801" s="71" t="str">
        <f t="shared" si="105"/>
        <v xml:space="preserve"> </v>
      </c>
      <c r="I4801" s="11">
        <v>83.542976939203001</v>
      </c>
      <c r="J4801" s="3">
        <v>14.570230607966</v>
      </c>
      <c r="K4801" s="3">
        <v>0.41928721174</v>
      </c>
      <c r="L4801" s="8">
        <v>1.46750524109</v>
      </c>
    </row>
    <row r="4802" spans="3:12" x14ac:dyDescent="0.2">
      <c r="C4802" s="90"/>
      <c r="D4802" s="87"/>
      <c r="E4802" s="1" t="s">
        <v>113</v>
      </c>
      <c r="F4802" s="2"/>
      <c r="G4802" s="59">
        <v>616</v>
      </c>
      <c r="H4802" s="71" t="str">
        <f t="shared" si="105"/>
        <v xml:space="preserve"> </v>
      </c>
      <c r="I4802" s="11">
        <v>80.519480519480993</v>
      </c>
      <c r="J4802" s="3">
        <v>16.558441558441999</v>
      </c>
      <c r="K4802" s="3">
        <v>1.461038961039</v>
      </c>
      <c r="L4802" s="8">
        <v>1.461038961039</v>
      </c>
    </row>
    <row r="4803" spans="3:12" x14ac:dyDescent="0.2">
      <c r="C4803" s="90"/>
      <c r="D4803" s="87"/>
      <c r="E4803" s="1" t="s">
        <v>114</v>
      </c>
      <c r="F4803" s="2"/>
      <c r="G4803" s="59">
        <v>986</v>
      </c>
      <c r="H4803" s="71" t="str">
        <f t="shared" si="105"/>
        <v xml:space="preserve"> </v>
      </c>
      <c r="I4803" s="11">
        <v>76.673427991886001</v>
      </c>
      <c r="J4803" s="3">
        <v>19.776876267748001</v>
      </c>
      <c r="K4803" s="3">
        <v>1.7241379310339999</v>
      </c>
      <c r="L4803" s="8">
        <v>1.8255578093310001</v>
      </c>
    </row>
    <row r="4804" spans="3:12" ht="24" x14ac:dyDescent="0.2">
      <c r="C4804" s="90"/>
      <c r="D4804" s="87"/>
      <c r="E4804" s="1" t="s">
        <v>115</v>
      </c>
      <c r="F4804" s="2"/>
      <c r="G4804" s="59">
        <v>938</v>
      </c>
      <c r="H4804" s="71" t="str">
        <f t="shared" si="105"/>
        <v xml:space="preserve"> </v>
      </c>
      <c r="I4804" s="11">
        <v>82.942430703625007</v>
      </c>
      <c r="J4804" s="3">
        <v>14.818763326226</v>
      </c>
      <c r="K4804" s="3">
        <v>0.74626865671599996</v>
      </c>
      <c r="L4804" s="8">
        <v>1.492537313433</v>
      </c>
    </row>
    <row r="4805" spans="3:12" ht="24" x14ac:dyDescent="0.2">
      <c r="C4805" s="90"/>
      <c r="D4805" s="87"/>
      <c r="E4805" s="1" t="s">
        <v>116</v>
      </c>
      <c r="F4805" s="2"/>
      <c r="G4805" s="59">
        <v>771</v>
      </c>
      <c r="H4805" s="71" t="str">
        <f t="shared" si="105"/>
        <v xml:space="preserve"> </v>
      </c>
      <c r="I4805" s="11">
        <v>73.929961089494</v>
      </c>
      <c r="J4805" s="3">
        <v>22.178988326848</v>
      </c>
      <c r="K4805" s="3">
        <v>2.2049286640729999</v>
      </c>
      <c r="L4805" s="8">
        <v>1.6861219195849999</v>
      </c>
    </row>
    <row r="4806" spans="3:12" ht="24" x14ac:dyDescent="0.2">
      <c r="C4806" s="90"/>
      <c r="D4806" s="87"/>
      <c r="E4806" s="1" t="s">
        <v>117</v>
      </c>
      <c r="F4806" s="2"/>
      <c r="G4806" s="59">
        <v>223</v>
      </c>
      <c r="H4806" s="71" t="str">
        <f t="shared" si="105"/>
        <v xml:space="preserve"> </v>
      </c>
      <c r="I4806" s="11">
        <v>84.304932735425993</v>
      </c>
      <c r="J4806" s="3">
        <v>13.452914798206001</v>
      </c>
      <c r="K4806" s="3">
        <v>0.44843049327399997</v>
      </c>
      <c r="L4806" s="8">
        <v>1.7937219730939999</v>
      </c>
    </row>
    <row r="4807" spans="3:12" x14ac:dyDescent="0.2">
      <c r="C4807" s="90"/>
      <c r="D4807" s="87"/>
      <c r="E4807" s="1" t="s">
        <v>118</v>
      </c>
      <c r="F4807" s="2"/>
      <c r="G4807" s="59">
        <v>710</v>
      </c>
      <c r="H4807" s="71" t="str">
        <f t="shared" si="105"/>
        <v xml:space="preserve"> </v>
      </c>
      <c r="I4807" s="11">
        <v>86.760563380281994</v>
      </c>
      <c r="J4807" s="3">
        <v>11.267605633803001</v>
      </c>
      <c r="K4807" s="3">
        <v>0.42253521126799998</v>
      </c>
      <c r="L4807" s="8">
        <v>1.5492957746480001</v>
      </c>
    </row>
    <row r="4808" spans="3:12" x14ac:dyDescent="0.2">
      <c r="C4808" s="90"/>
      <c r="D4808" s="87"/>
      <c r="E4808" s="1" t="s">
        <v>119</v>
      </c>
      <c r="F4808" s="2"/>
      <c r="G4808" s="59">
        <v>565</v>
      </c>
      <c r="H4808" s="71" t="str">
        <f t="shared" si="105"/>
        <v xml:space="preserve"> </v>
      </c>
      <c r="I4808" s="11">
        <v>82.123893805310004</v>
      </c>
      <c r="J4808" s="3">
        <v>15.929203539823</v>
      </c>
      <c r="K4808" s="3">
        <v>0.70796460176999998</v>
      </c>
      <c r="L4808" s="8">
        <v>1.238938053097</v>
      </c>
    </row>
    <row r="4809" spans="3:12" x14ac:dyDescent="0.2">
      <c r="C4809" s="90"/>
      <c r="D4809" s="87"/>
      <c r="E4809" s="1" t="s">
        <v>120</v>
      </c>
      <c r="F4809" s="2"/>
      <c r="G4809" s="59">
        <v>443</v>
      </c>
      <c r="H4809" s="71" t="str">
        <f t="shared" si="105"/>
        <v xml:space="preserve"> </v>
      </c>
      <c r="I4809" s="11">
        <v>77.200902934536998</v>
      </c>
      <c r="J4809" s="3">
        <v>20.541760722347998</v>
      </c>
      <c r="K4809" s="3">
        <v>0.45146726862300002</v>
      </c>
      <c r="L4809" s="8">
        <v>1.8058690744920001</v>
      </c>
    </row>
    <row r="4810" spans="3:12" x14ac:dyDescent="0.2">
      <c r="C4810" s="90"/>
      <c r="D4810" s="87"/>
      <c r="E4810" s="1" t="s">
        <v>121</v>
      </c>
      <c r="F4810" s="2"/>
      <c r="G4810" s="59">
        <v>977</v>
      </c>
      <c r="H4810" s="71" t="str">
        <f t="shared" si="105"/>
        <v xml:space="preserve"> </v>
      </c>
      <c r="I4810" s="11">
        <v>79.119754350050997</v>
      </c>
      <c r="J4810" s="3">
        <v>17.809621289662001</v>
      </c>
      <c r="K4810" s="3">
        <v>1.228249744115</v>
      </c>
      <c r="L4810" s="8">
        <v>1.842374616172</v>
      </c>
    </row>
    <row r="4811" spans="3:12" x14ac:dyDescent="0.2">
      <c r="C4811" s="90"/>
      <c r="D4811" s="87"/>
      <c r="E4811" s="1" t="s">
        <v>122</v>
      </c>
      <c r="F4811" s="2"/>
      <c r="G4811" s="59">
        <v>179</v>
      </c>
      <c r="H4811" s="71" t="str">
        <f t="shared" si="105"/>
        <v xml:space="preserve"> </v>
      </c>
      <c r="I4811" s="11">
        <v>82.122905027933001</v>
      </c>
      <c r="J4811" s="3">
        <v>14.525139664804</v>
      </c>
      <c r="K4811" s="3">
        <v>1.117318435754</v>
      </c>
      <c r="L4811" s="8">
        <v>2.2346368715080001</v>
      </c>
    </row>
    <row r="4812" spans="3:12" x14ac:dyDescent="0.2">
      <c r="C4812" s="90"/>
      <c r="D4812" s="87"/>
      <c r="E4812" s="1" t="s">
        <v>32</v>
      </c>
      <c r="F4812" s="2"/>
      <c r="G4812" s="59">
        <v>22</v>
      </c>
      <c r="H4812" s="71" t="str">
        <f t="shared" si="105"/>
        <v>*</v>
      </c>
      <c r="I4812" s="11">
        <v>59.090909090909001</v>
      </c>
      <c r="J4812" s="3">
        <v>31.818181818182001</v>
      </c>
      <c r="K4812" s="3">
        <v>9.0909090909089993</v>
      </c>
      <c r="L4812" s="14">
        <v>0</v>
      </c>
    </row>
    <row r="4813" spans="3:12" x14ac:dyDescent="0.2">
      <c r="C4813" s="90"/>
      <c r="D4813" s="87"/>
      <c r="E4813" s="1" t="s">
        <v>22</v>
      </c>
      <c r="F4813" s="2"/>
      <c r="G4813" s="59">
        <v>13</v>
      </c>
      <c r="H4813" s="71" t="str">
        <f t="shared" si="105"/>
        <v>*</v>
      </c>
      <c r="I4813" s="11">
        <v>53.846153846154003</v>
      </c>
      <c r="J4813" s="3">
        <v>38.461538461537998</v>
      </c>
      <c r="K4813" s="7">
        <v>0</v>
      </c>
      <c r="L4813" s="8">
        <v>7.6923076923079998</v>
      </c>
    </row>
    <row r="4814" spans="3:12" ht="24" x14ac:dyDescent="0.2">
      <c r="C4814" s="91" t="s">
        <v>123</v>
      </c>
      <c r="D4814" s="86" t="s">
        <v>17</v>
      </c>
      <c r="E4814" s="6" t="s">
        <v>124</v>
      </c>
      <c r="F4814" s="5"/>
      <c r="G4814" s="58">
        <v>55</v>
      </c>
      <c r="H4814" s="70" t="str">
        <f t="shared" si="105"/>
        <v xml:space="preserve"> </v>
      </c>
      <c r="I4814" s="12">
        <v>69.090909090908994</v>
      </c>
      <c r="J4814" s="4">
        <v>25.454545454544999</v>
      </c>
      <c r="K4814" s="4">
        <v>3.636363636364</v>
      </c>
      <c r="L4814" s="13">
        <v>1.818181818182</v>
      </c>
    </row>
    <row r="4815" spans="3:12" ht="24" x14ac:dyDescent="0.2">
      <c r="C4815" s="92"/>
      <c r="D4815" s="87"/>
      <c r="E4815" s="1" t="s">
        <v>125</v>
      </c>
      <c r="F4815" s="2"/>
      <c r="G4815" s="59">
        <v>205</v>
      </c>
      <c r="H4815" s="71" t="str">
        <f t="shared" si="105"/>
        <v xml:space="preserve"> </v>
      </c>
      <c r="I4815" s="11">
        <v>67.804878048779997</v>
      </c>
      <c r="J4815" s="3">
        <v>28.292682926828999</v>
      </c>
      <c r="K4815" s="3">
        <v>1.4634146341459999</v>
      </c>
      <c r="L4815" s="8">
        <v>2.4390243902440001</v>
      </c>
    </row>
    <row r="4816" spans="3:12" ht="24" x14ac:dyDescent="0.2">
      <c r="C4816" s="92"/>
      <c r="D4816" s="87"/>
      <c r="E4816" s="1" t="s">
        <v>126</v>
      </c>
      <c r="F4816" s="2"/>
      <c r="G4816" s="59">
        <v>114</v>
      </c>
      <c r="H4816" s="71" t="str">
        <f t="shared" si="105"/>
        <v xml:space="preserve"> </v>
      </c>
      <c r="I4816" s="11">
        <v>87.719298245613999</v>
      </c>
      <c r="J4816" s="3">
        <v>11.403508771929999</v>
      </c>
      <c r="K4816" s="7">
        <v>0</v>
      </c>
      <c r="L4816" s="8">
        <v>0.87719298245599997</v>
      </c>
    </row>
    <row r="4817" spans="3:12" ht="24" x14ac:dyDescent="0.2">
      <c r="C4817" s="92"/>
      <c r="D4817" s="87"/>
      <c r="E4817" s="1" t="s">
        <v>127</v>
      </c>
      <c r="F4817" s="2"/>
      <c r="G4817" s="59">
        <v>187</v>
      </c>
      <c r="H4817" s="71" t="str">
        <f t="shared" si="105"/>
        <v xml:space="preserve"> </v>
      </c>
      <c r="I4817" s="11">
        <v>89.839572192513003</v>
      </c>
      <c r="J4817" s="3">
        <v>8.5561497326199998</v>
      </c>
      <c r="K4817" s="3">
        <v>0.53475935828900001</v>
      </c>
      <c r="L4817" s="8">
        <v>1.069518716578</v>
      </c>
    </row>
    <row r="4818" spans="3:12" ht="24" x14ac:dyDescent="0.2">
      <c r="C4818" s="92"/>
      <c r="D4818" s="87"/>
      <c r="E4818" s="1" t="s">
        <v>128</v>
      </c>
      <c r="F4818" s="2"/>
      <c r="G4818" s="59">
        <v>1599</v>
      </c>
      <c r="H4818" s="71" t="str">
        <f t="shared" si="105"/>
        <v xml:space="preserve"> </v>
      </c>
      <c r="I4818" s="11">
        <v>76.547842401501001</v>
      </c>
      <c r="J4818" s="3">
        <v>20.012507817385998</v>
      </c>
      <c r="K4818" s="3">
        <v>1.563477173233</v>
      </c>
      <c r="L4818" s="8">
        <v>1.8761726078800001</v>
      </c>
    </row>
    <row r="4819" spans="3:12" ht="24" x14ac:dyDescent="0.2">
      <c r="C4819" s="92"/>
      <c r="D4819" s="87"/>
      <c r="E4819" s="1" t="s">
        <v>129</v>
      </c>
      <c r="F4819" s="2"/>
      <c r="G4819" s="59">
        <v>1199</v>
      </c>
      <c r="H4819" s="71" t="str">
        <f t="shared" si="105"/>
        <v xml:space="preserve"> </v>
      </c>
      <c r="I4819" s="11">
        <v>75.979983319433003</v>
      </c>
      <c r="J4819" s="3">
        <v>20.767306088407</v>
      </c>
      <c r="K4819" s="3">
        <v>1.4178482068389999</v>
      </c>
      <c r="L4819" s="8">
        <v>1.834862385321</v>
      </c>
    </row>
    <row r="4820" spans="3:12" ht="24" x14ac:dyDescent="0.2">
      <c r="C4820" s="92"/>
      <c r="D4820" s="87"/>
      <c r="E4820" s="1" t="s">
        <v>130</v>
      </c>
      <c r="F4820" s="2"/>
      <c r="G4820" s="59">
        <v>950</v>
      </c>
      <c r="H4820" s="71" t="str">
        <f t="shared" si="105"/>
        <v xml:space="preserve"> </v>
      </c>
      <c r="I4820" s="11">
        <v>74.631578947367998</v>
      </c>
      <c r="J4820" s="3">
        <v>21.473684210525999</v>
      </c>
      <c r="K4820" s="3">
        <v>1.8947368421049999</v>
      </c>
      <c r="L4820" s="8">
        <v>2</v>
      </c>
    </row>
    <row r="4821" spans="3:12" x14ac:dyDescent="0.2">
      <c r="C4821" s="92"/>
      <c r="D4821" s="87"/>
      <c r="E4821" s="1" t="s">
        <v>131</v>
      </c>
      <c r="F4821" s="2"/>
      <c r="G4821" s="59">
        <v>424</v>
      </c>
      <c r="H4821" s="71" t="str">
        <f t="shared" si="105"/>
        <v xml:space="preserve"> </v>
      </c>
      <c r="I4821" s="11">
        <v>79.481132075472004</v>
      </c>
      <c r="J4821" s="3">
        <v>18.632075471697998</v>
      </c>
      <c r="K4821" s="3">
        <v>0.94339622641499998</v>
      </c>
      <c r="L4821" s="8">
        <v>0.94339622641499998</v>
      </c>
    </row>
    <row r="4822" spans="3:12" ht="24" x14ac:dyDescent="0.2">
      <c r="C4822" s="92"/>
      <c r="D4822" s="87"/>
      <c r="E4822" s="1" t="s">
        <v>132</v>
      </c>
      <c r="F4822" s="2"/>
      <c r="G4822" s="59">
        <v>213</v>
      </c>
      <c r="H4822" s="71" t="str">
        <f t="shared" si="105"/>
        <v xml:space="preserve"> </v>
      </c>
      <c r="I4822" s="11">
        <v>66.197183098592006</v>
      </c>
      <c r="J4822" s="3">
        <v>28.638497652582</v>
      </c>
      <c r="K4822" s="3">
        <v>2.8169014084509998</v>
      </c>
      <c r="L4822" s="8">
        <v>2.347417840376</v>
      </c>
    </row>
    <row r="4823" spans="3:12" ht="24" x14ac:dyDescent="0.2">
      <c r="C4823" s="92"/>
      <c r="D4823" s="87"/>
      <c r="E4823" s="1" t="s">
        <v>133</v>
      </c>
      <c r="F4823" s="2"/>
      <c r="G4823" s="59">
        <v>214</v>
      </c>
      <c r="H4823" s="71" t="str">
        <f t="shared" si="105"/>
        <v xml:space="preserve"> </v>
      </c>
      <c r="I4823" s="11">
        <v>69.158878504672998</v>
      </c>
      <c r="J4823" s="3">
        <v>23.364485981308</v>
      </c>
      <c r="K4823" s="3">
        <v>5.6074766355139998</v>
      </c>
      <c r="L4823" s="8">
        <v>1.869158878505</v>
      </c>
    </row>
    <row r="4824" spans="3:12" ht="24" x14ac:dyDescent="0.2">
      <c r="C4824" s="92"/>
      <c r="D4824" s="87"/>
      <c r="E4824" s="1" t="s">
        <v>134</v>
      </c>
      <c r="F4824" s="2"/>
      <c r="G4824" s="59">
        <v>15</v>
      </c>
      <c r="H4824" s="71" t="str">
        <f t="shared" si="105"/>
        <v>*</v>
      </c>
      <c r="I4824" s="11">
        <v>60</v>
      </c>
      <c r="J4824" s="3">
        <v>13.333333333333</v>
      </c>
      <c r="K4824" s="3">
        <v>20</v>
      </c>
      <c r="L4824" s="8">
        <v>6.666666666667</v>
      </c>
    </row>
    <row r="4825" spans="3:12" ht="24" x14ac:dyDescent="0.2">
      <c r="C4825" s="92"/>
      <c r="D4825" s="87"/>
      <c r="E4825" s="1" t="s">
        <v>135</v>
      </c>
      <c r="F4825" s="2"/>
      <c r="G4825" s="59">
        <v>587</v>
      </c>
      <c r="H4825" s="71" t="str">
        <f t="shared" si="105"/>
        <v xml:space="preserve"> </v>
      </c>
      <c r="I4825" s="11">
        <v>80.749574105622003</v>
      </c>
      <c r="J4825" s="3">
        <v>16.865417376490999</v>
      </c>
      <c r="K4825" s="3">
        <v>0.851788756388</v>
      </c>
      <c r="L4825" s="8">
        <v>1.533219761499</v>
      </c>
    </row>
    <row r="4826" spans="3:12" x14ac:dyDescent="0.2">
      <c r="C4826" s="92"/>
      <c r="D4826" s="87"/>
      <c r="E4826" s="1" t="s">
        <v>136</v>
      </c>
      <c r="F4826" s="2"/>
      <c r="G4826" s="59">
        <v>63</v>
      </c>
      <c r="H4826" s="71" t="str">
        <f t="shared" si="105"/>
        <v xml:space="preserve"> </v>
      </c>
      <c r="I4826" s="11">
        <v>60.317460317459997</v>
      </c>
      <c r="J4826" s="3">
        <v>28.571428571428999</v>
      </c>
      <c r="K4826" s="3">
        <v>7.9365079365079998</v>
      </c>
      <c r="L4826" s="8">
        <v>3.1746031746029999</v>
      </c>
    </row>
    <row r="4827" spans="3:12" x14ac:dyDescent="0.2">
      <c r="C4827" s="92"/>
      <c r="D4827" s="87"/>
      <c r="E4827" s="1" t="s">
        <v>137</v>
      </c>
      <c r="F4827" s="2"/>
      <c r="G4827" s="59">
        <v>290</v>
      </c>
      <c r="H4827" s="71" t="str">
        <f t="shared" si="105"/>
        <v xml:space="preserve"> </v>
      </c>
      <c r="I4827" s="11">
        <v>54.137931034483003</v>
      </c>
      <c r="J4827" s="3">
        <v>33.448275862069003</v>
      </c>
      <c r="K4827" s="3">
        <v>9.6551724137930002</v>
      </c>
      <c r="L4827" s="8">
        <v>2.7586206896549998</v>
      </c>
    </row>
    <row r="4828" spans="3:12" x14ac:dyDescent="0.2">
      <c r="C4828" s="92"/>
      <c r="D4828" s="87"/>
      <c r="E4828" s="1" t="s">
        <v>22</v>
      </c>
      <c r="F4828" s="2"/>
      <c r="G4828" s="59">
        <v>42</v>
      </c>
      <c r="H4828" s="71" t="str">
        <f t="shared" si="105"/>
        <v>*</v>
      </c>
      <c r="I4828" s="11">
        <v>66.666666666666998</v>
      </c>
      <c r="J4828" s="3">
        <v>16.666666666666998</v>
      </c>
      <c r="K4828" s="3">
        <v>4.7619047619049999</v>
      </c>
      <c r="L4828" s="8">
        <v>11.904761904761999</v>
      </c>
    </row>
    <row r="4829" spans="3:12" ht="24" x14ac:dyDescent="0.2">
      <c r="C4829" s="92"/>
      <c r="D4829" s="87"/>
      <c r="E4829" s="1" t="s">
        <v>138</v>
      </c>
      <c r="F4829" s="2"/>
      <c r="G4829" s="59">
        <v>246</v>
      </c>
      <c r="H4829" s="71" t="str">
        <f t="shared" si="105"/>
        <v xml:space="preserve"> </v>
      </c>
      <c r="I4829" s="11">
        <v>67.886178861789006</v>
      </c>
      <c r="J4829" s="3">
        <v>27.642276422763999</v>
      </c>
      <c r="K4829" s="3">
        <v>2.032520325203</v>
      </c>
      <c r="L4829" s="8">
        <v>2.4390243902440001</v>
      </c>
    </row>
    <row r="4830" spans="3:12" ht="24" x14ac:dyDescent="0.2">
      <c r="C4830" s="92"/>
      <c r="D4830" s="87"/>
      <c r="E4830" s="1" t="s">
        <v>139</v>
      </c>
      <c r="F4830" s="2"/>
      <c r="G4830" s="59">
        <v>248</v>
      </c>
      <c r="H4830" s="71" t="str">
        <f t="shared" ref="H4830:H4832" si="106">IF(G4830&lt;49,"*"," ")</f>
        <v xml:space="preserve"> </v>
      </c>
      <c r="I4830" s="11">
        <v>87.5</v>
      </c>
      <c r="J4830" s="3">
        <v>10.887096774193999</v>
      </c>
      <c r="K4830" s="3">
        <v>0.40322580645200001</v>
      </c>
      <c r="L4830" s="8">
        <v>1.2096774193549999</v>
      </c>
    </row>
    <row r="4831" spans="3:12" ht="24" x14ac:dyDescent="0.2">
      <c r="C4831" s="92"/>
      <c r="D4831" s="87"/>
      <c r="E4831" s="1" t="s">
        <v>140</v>
      </c>
      <c r="F4831" s="2"/>
      <c r="G4831" s="59">
        <v>1582</v>
      </c>
      <c r="H4831" s="71" t="str">
        <f t="shared" si="106"/>
        <v xml:space="preserve"> </v>
      </c>
      <c r="I4831" s="11">
        <v>74.905183312263006</v>
      </c>
      <c r="J4831" s="3">
        <v>21.365360303412999</v>
      </c>
      <c r="K4831" s="3">
        <v>1.769911504425</v>
      </c>
      <c r="L4831" s="8">
        <v>1.9595448798990001</v>
      </c>
    </row>
    <row r="4832" spans="3:12" ht="24" x14ac:dyDescent="0.2">
      <c r="C4832" s="93"/>
      <c r="D4832" s="88"/>
      <c r="E4832" s="27" t="s">
        <v>141</v>
      </c>
      <c r="F4832" s="30"/>
      <c r="G4832" s="60">
        <v>414</v>
      </c>
      <c r="H4832" s="72" t="str">
        <f t="shared" si="106"/>
        <v xml:space="preserve"> </v>
      </c>
      <c r="I4832" s="35">
        <v>66.666666666666998</v>
      </c>
      <c r="J4832" s="16">
        <v>26.086956521739001</v>
      </c>
      <c r="K4832" s="16">
        <v>5.0724637681160001</v>
      </c>
      <c r="L4832" s="36">
        <v>2.1739130434780001</v>
      </c>
    </row>
    <row r="4833" spans="2:13" x14ac:dyDescent="0.2">
      <c r="G4833" s="61"/>
      <c r="H4833" s="73"/>
    </row>
    <row r="4834" spans="2:13" x14ac:dyDescent="0.2">
      <c r="B4834" s="22" t="str">
        <f xml:space="preserve"> HYPERLINK("#'目次'!B42", "[36]")</f>
        <v>[36]</v>
      </c>
      <c r="C4834" s="17" t="s">
        <v>391</v>
      </c>
      <c r="G4834" s="61"/>
      <c r="H4834" s="73"/>
    </row>
    <row r="4835" spans="2:13" x14ac:dyDescent="0.2">
      <c r="G4835" s="61"/>
      <c r="H4835" s="73"/>
    </row>
    <row r="4836" spans="2:13" x14ac:dyDescent="0.2">
      <c r="G4836" s="61"/>
      <c r="H4836" s="73"/>
    </row>
    <row r="4837" spans="2:13" x14ac:dyDescent="0.2">
      <c r="C4837" s="17" t="s">
        <v>12</v>
      </c>
      <c r="G4837" s="61"/>
      <c r="H4837" s="73"/>
    </row>
    <row r="4838" spans="2:13" ht="24" x14ac:dyDescent="0.2">
      <c r="C4838" s="82"/>
      <c r="D4838" s="83"/>
      <c r="E4838" s="83"/>
      <c r="F4838" s="83"/>
      <c r="G4838" s="55" t="s">
        <v>13</v>
      </c>
      <c r="H4838" s="68"/>
      <c r="I4838" s="20" t="s">
        <v>45</v>
      </c>
      <c r="J4838" s="10" t="s">
        <v>46</v>
      </c>
      <c r="K4838" s="10" t="s">
        <v>47</v>
      </c>
      <c r="L4838" s="10" t="s">
        <v>48</v>
      </c>
      <c r="M4838" s="23" t="s">
        <v>22</v>
      </c>
    </row>
    <row r="4839" spans="2:13" x14ac:dyDescent="0.2">
      <c r="C4839" s="84"/>
      <c r="D4839" s="85"/>
      <c r="E4839" s="85"/>
      <c r="F4839" s="85"/>
      <c r="G4839" s="56"/>
      <c r="H4839" s="69"/>
      <c r="I4839" s="24"/>
      <c r="J4839" s="9"/>
      <c r="K4839" s="9"/>
      <c r="L4839" s="9"/>
      <c r="M4839" s="21"/>
    </row>
    <row r="4840" spans="2:13" x14ac:dyDescent="0.2">
      <c r="C4840" s="28"/>
      <c r="D4840" s="29"/>
      <c r="E4840" s="32" t="s">
        <v>13</v>
      </c>
      <c r="F4840" s="31"/>
      <c r="G4840" s="57">
        <v>2435</v>
      </c>
      <c r="H4840" s="66" t="str">
        <f t="shared" ref="H4840:H4903" si="107">IF(G4840&lt;49,"*"," ")</f>
        <v xml:space="preserve"> </v>
      </c>
      <c r="I4840" s="15">
        <v>55.770020533881002</v>
      </c>
      <c r="J4840" s="15">
        <v>30.184804928131001</v>
      </c>
      <c r="K4840" s="15">
        <v>7.2689938398359999</v>
      </c>
      <c r="L4840" s="15">
        <v>5.2566735112940002</v>
      </c>
      <c r="M4840" s="34">
        <v>1.5195071868579999</v>
      </c>
    </row>
    <row r="4841" spans="2:13" x14ac:dyDescent="0.2">
      <c r="C4841" s="89" t="s">
        <v>16</v>
      </c>
      <c r="D4841" s="86" t="s">
        <v>17</v>
      </c>
      <c r="E4841" s="6" t="s">
        <v>18</v>
      </c>
      <c r="F4841" s="5"/>
      <c r="G4841" s="58">
        <v>344</v>
      </c>
      <c r="H4841" s="70" t="str">
        <f t="shared" si="107"/>
        <v xml:space="preserve"> </v>
      </c>
      <c r="I4841" s="12">
        <v>74.418604651162994</v>
      </c>
      <c r="J4841" s="4">
        <v>18.895348837208999</v>
      </c>
      <c r="K4841" s="4">
        <v>3.1976744186050001</v>
      </c>
      <c r="L4841" s="4">
        <v>2.3255813953489999</v>
      </c>
      <c r="M4841" s="13">
        <v>1.1627906976739999</v>
      </c>
    </row>
    <row r="4842" spans="2:13" x14ac:dyDescent="0.2">
      <c r="C4842" s="90"/>
      <c r="D4842" s="87"/>
      <c r="E4842" s="1" t="s">
        <v>19</v>
      </c>
      <c r="F4842" s="2"/>
      <c r="G4842" s="59">
        <v>1502</v>
      </c>
      <c r="H4842" s="71" t="str">
        <f t="shared" si="107"/>
        <v xml:space="preserve"> </v>
      </c>
      <c r="I4842" s="11">
        <v>57.456724367509999</v>
      </c>
      <c r="J4842" s="3">
        <v>30.825565912117</v>
      </c>
      <c r="K4842" s="3">
        <v>6.3249001331560004</v>
      </c>
      <c r="L4842" s="3">
        <v>3.8615179760320002</v>
      </c>
      <c r="M4842" s="8">
        <v>1.5312916111849999</v>
      </c>
    </row>
    <row r="4843" spans="2:13" x14ac:dyDescent="0.2">
      <c r="C4843" s="90"/>
      <c r="D4843" s="87"/>
      <c r="E4843" s="1" t="s">
        <v>20</v>
      </c>
      <c r="F4843" s="2"/>
      <c r="G4843" s="59">
        <v>465</v>
      </c>
      <c r="H4843" s="71" t="str">
        <f t="shared" si="107"/>
        <v xml:space="preserve"> </v>
      </c>
      <c r="I4843" s="11">
        <v>41.290322580644997</v>
      </c>
      <c r="J4843" s="3">
        <v>38.064516129032</v>
      </c>
      <c r="K4843" s="3">
        <v>12.47311827957</v>
      </c>
      <c r="L4843" s="3">
        <v>6.4516129032259997</v>
      </c>
      <c r="M4843" s="8">
        <v>1.7204301075270001</v>
      </c>
    </row>
    <row r="4844" spans="2:13" x14ac:dyDescent="0.2">
      <c r="C4844" s="90"/>
      <c r="D4844" s="87"/>
      <c r="E4844" s="1" t="s">
        <v>21</v>
      </c>
      <c r="F4844" s="2"/>
      <c r="G4844" s="59">
        <v>107</v>
      </c>
      <c r="H4844" s="71" t="str">
        <f t="shared" si="107"/>
        <v xml:space="preserve"> </v>
      </c>
      <c r="I4844" s="11">
        <v>37.383177570092997</v>
      </c>
      <c r="J4844" s="3">
        <v>22.429906542055999</v>
      </c>
      <c r="K4844" s="3">
        <v>10.280373831776</v>
      </c>
      <c r="L4844" s="3">
        <v>28.03738317757</v>
      </c>
      <c r="M4844" s="8">
        <v>1.869158878505</v>
      </c>
    </row>
    <row r="4845" spans="2:13" x14ac:dyDescent="0.2">
      <c r="C4845" s="90"/>
      <c r="D4845" s="87"/>
      <c r="E4845" s="1" t="s">
        <v>22</v>
      </c>
      <c r="F4845" s="2"/>
      <c r="G4845" s="59">
        <v>17</v>
      </c>
      <c r="H4845" s="71" t="str">
        <f t="shared" si="107"/>
        <v>*</v>
      </c>
      <c r="I4845" s="11">
        <v>41.176470588234999</v>
      </c>
      <c r="J4845" s="3">
        <v>35.294117647058997</v>
      </c>
      <c r="K4845" s="3">
        <v>11.764705882353001</v>
      </c>
      <c r="L4845" s="3">
        <v>11.764705882353001</v>
      </c>
      <c r="M4845" s="14">
        <v>0</v>
      </c>
    </row>
    <row r="4846" spans="2:13" x14ac:dyDescent="0.2">
      <c r="C4846" s="91" t="s">
        <v>23</v>
      </c>
      <c r="D4846" s="86" t="s">
        <v>17</v>
      </c>
      <c r="E4846" s="6" t="s">
        <v>24</v>
      </c>
      <c r="F4846" s="5"/>
      <c r="G4846" s="58">
        <v>383</v>
      </c>
      <c r="H4846" s="70" t="str">
        <f t="shared" si="107"/>
        <v xml:space="preserve"> </v>
      </c>
      <c r="I4846" s="12">
        <v>64.229765013055001</v>
      </c>
      <c r="J4846" s="4">
        <v>29.242819843342001</v>
      </c>
      <c r="K4846" s="4">
        <v>3.9164490861619998</v>
      </c>
      <c r="L4846" s="4">
        <v>1.566579634465</v>
      </c>
      <c r="M4846" s="13">
        <v>1.0443864229769999</v>
      </c>
    </row>
    <row r="4847" spans="2:13" x14ac:dyDescent="0.2">
      <c r="C4847" s="90"/>
      <c r="D4847" s="87"/>
      <c r="E4847" s="1" t="s">
        <v>25</v>
      </c>
      <c r="F4847" s="2"/>
      <c r="G4847" s="59">
        <v>333</v>
      </c>
      <c r="H4847" s="71" t="str">
        <f t="shared" si="107"/>
        <v xml:space="preserve"> </v>
      </c>
      <c r="I4847" s="11">
        <v>71.471471471471006</v>
      </c>
      <c r="J4847" s="3">
        <v>26.126126126126</v>
      </c>
      <c r="K4847" s="3">
        <v>1.201201201201</v>
      </c>
      <c r="L4847" s="3">
        <v>0.60060060060099996</v>
      </c>
      <c r="M4847" s="8">
        <v>0.60060060060099996</v>
      </c>
    </row>
    <row r="4848" spans="2:13" ht="24" x14ac:dyDescent="0.2">
      <c r="C4848" s="90"/>
      <c r="D4848" s="87"/>
      <c r="E4848" s="1" t="s">
        <v>26</v>
      </c>
      <c r="F4848" s="2"/>
      <c r="G4848" s="59">
        <v>464</v>
      </c>
      <c r="H4848" s="71" t="str">
        <f t="shared" si="107"/>
        <v xml:space="preserve"> </v>
      </c>
      <c r="I4848" s="11">
        <v>68.103448275861993</v>
      </c>
      <c r="J4848" s="3">
        <v>26.293103448276</v>
      </c>
      <c r="K4848" s="3">
        <v>2.8017241379310001</v>
      </c>
      <c r="L4848" s="3">
        <v>1.7241379310339999</v>
      </c>
      <c r="M4848" s="8">
        <v>1.0775862068969999</v>
      </c>
    </row>
    <row r="4849" spans="3:13" ht="24" x14ac:dyDescent="0.2">
      <c r="C4849" s="90"/>
      <c r="D4849" s="87"/>
      <c r="E4849" s="1" t="s">
        <v>27</v>
      </c>
      <c r="F4849" s="2"/>
      <c r="G4849" s="59">
        <v>163</v>
      </c>
      <c r="H4849" s="71" t="str">
        <f t="shared" si="107"/>
        <v xml:space="preserve"> </v>
      </c>
      <c r="I4849" s="11">
        <v>61.349693251533999</v>
      </c>
      <c r="J4849" s="3">
        <v>30.674846625767</v>
      </c>
      <c r="K4849" s="3">
        <v>4.9079754601229997</v>
      </c>
      <c r="L4849" s="3">
        <v>2.4539877300609998</v>
      </c>
      <c r="M4849" s="8">
        <v>0.61349693251500004</v>
      </c>
    </row>
    <row r="4850" spans="3:13" x14ac:dyDescent="0.2">
      <c r="C4850" s="90"/>
      <c r="D4850" s="87"/>
      <c r="E4850" s="1" t="s">
        <v>28</v>
      </c>
      <c r="F4850" s="2"/>
      <c r="G4850" s="59">
        <v>161</v>
      </c>
      <c r="H4850" s="71" t="str">
        <f t="shared" si="107"/>
        <v xml:space="preserve"> </v>
      </c>
      <c r="I4850" s="11">
        <v>62.732919254658</v>
      </c>
      <c r="J4850" s="3">
        <v>30.434782608696</v>
      </c>
      <c r="K4850" s="3">
        <v>3.7267080745340002</v>
      </c>
      <c r="L4850" s="3">
        <v>2.4844720496889998</v>
      </c>
      <c r="M4850" s="8">
        <v>0.62111801242200004</v>
      </c>
    </row>
    <row r="4851" spans="3:13" x14ac:dyDescent="0.2">
      <c r="C4851" s="90"/>
      <c r="D4851" s="87"/>
      <c r="E4851" s="1" t="s">
        <v>29</v>
      </c>
      <c r="F4851" s="2"/>
      <c r="G4851" s="59">
        <v>1174</v>
      </c>
      <c r="H4851" s="71" t="str">
        <f t="shared" si="107"/>
        <v xml:space="preserve"> </v>
      </c>
      <c r="I4851" s="11">
        <v>60.051107325383001</v>
      </c>
      <c r="J4851" s="3">
        <v>31.090289608176999</v>
      </c>
      <c r="K4851" s="3">
        <v>5.0255536626920003</v>
      </c>
      <c r="L4851" s="3">
        <v>2.3850085178880001</v>
      </c>
      <c r="M4851" s="8">
        <v>1.44804088586</v>
      </c>
    </row>
    <row r="4852" spans="3:13" x14ac:dyDescent="0.2">
      <c r="C4852" s="90"/>
      <c r="D4852" s="87"/>
      <c r="E4852" s="1" t="s">
        <v>30</v>
      </c>
      <c r="F4852" s="2"/>
      <c r="G4852" s="59">
        <v>1349</v>
      </c>
      <c r="H4852" s="71" t="str">
        <f t="shared" si="107"/>
        <v xml:space="preserve"> </v>
      </c>
      <c r="I4852" s="11">
        <v>61.897702001482998</v>
      </c>
      <c r="J4852" s="3">
        <v>29.577464788732001</v>
      </c>
      <c r="K4852" s="3">
        <v>5.2631578947369997</v>
      </c>
      <c r="L4852" s="3">
        <v>2.0014825796890001</v>
      </c>
      <c r="M4852" s="8">
        <v>1.26019273536</v>
      </c>
    </row>
    <row r="4853" spans="3:13" x14ac:dyDescent="0.2">
      <c r="C4853" s="90"/>
      <c r="D4853" s="87"/>
      <c r="E4853" s="1" t="s">
        <v>31</v>
      </c>
      <c r="F4853" s="2"/>
      <c r="G4853" s="59">
        <v>2034</v>
      </c>
      <c r="H4853" s="71" t="str">
        <f t="shared" si="107"/>
        <v xml:space="preserve"> </v>
      </c>
      <c r="I4853" s="11">
        <v>56.637168141593001</v>
      </c>
      <c r="J4853" s="3">
        <v>30.383480825959001</v>
      </c>
      <c r="K4853" s="3">
        <v>7.3746312684369997</v>
      </c>
      <c r="L4853" s="3">
        <v>4.1297935103240002</v>
      </c>
      <c r="M4853" s="8">
        <v>1.474926253687</v>
      </c>
    </row>
    <row r="4854" spans="3:13" x14ac:dyDescent="0.2">
      <c r="C4854" s="90"/>
      <c r="D4854" s="87"/>
      <c r="E4854" s="1" t="s">
        <v>32</v>
      </c>
      <c r="F4854" s="2"/>
      <c r="G4854" s="59">
        <v>68</v>
      </c>
      <c r="H4854" s="71" t="str">
        <f t="shared" si="107"/>
        <v xml:space="preserve"> </v>
      </c>
      <c r="I4854" s="11">
        <v>36.764705882352999</v>
      </c>
      <c r="J4854" s="3">
        <v>13.235294117646999</v>
      </c>
      <c r="K4854" s="3">
        <v>8.8235294117649996</v>
      </c>
      <c r="L4854" s="3">
        <v>36.764705882352999</v>
      </c>
      <c r="M4854" s="8">
        <v>4.4117647058819998</v>
      </c>
    </row>
    <row r="4855" spans="3:13" x14ac:dyDescent="0.2">
      <c r="C4855" s="90"/>
      <c r="D4855" s="87"/>
      <c r="E4855" s="1" t="s">
        <v>22</v>
      </c>
      <c r="F4855" s="2"/>
      <c r="G4855" s="59">
        <v>17</v>
      </c>
      <c r="H4855" s="71" t="str">
        <f t="shared" si="107"/>
        <v>*</v>
      </c>
      <c r="I4855" s="11">
        <v>35.294117647058997</v>
      </c>
      <c r="J4855" s="3">
        <v>23.529411764706001</v>
      </c>
      <c r="K4855" s="3">
        <v>11.764705882353001</v>
      </c>
      <c r="L4855" s="3">
        <v>29.411764705882</v>
      </c>
      <c r="M4855" s="14">
        <v>0</v>
      </c>
    </row>
    <row r="4856" spans="3:13" x14ac:dyDescent="0.2">
      <c r="C4856" s="91" t="s">
        <v>33</v>
      </c>
      <c r="D4856" s="86" t="s">
        <v>17</v>
      </c>
      <c r="E4856" s="6" t="s">
        <v>34</v>
      </c>
      <c r="F4856" s="5"/>
      <c r="G4856" s="58">
        <v>120</v>
      </c>
      <c r="H4856" s="70" t="str">
        <f t="shared" si="107"/>
        <v xml:space="preserve"> </v>
      </c>
      <c r="I4856" s="12">
        <v>80</v>
      </c>
      <c r="J4856" s="4">
        <v>14.166666666667</v>
      </c>
      <c r="K4856" s="4">
        <v>2.5</v>
      </c>
      <c r="L4856" s="4">
        <v>3.333333333333</v>
      </c>
      <c r="M4856" s="33">
        <v>0</v>
      </c>
    </row>
    <row r="4857" spans="3:13" x14ac:dyDescent="0.2">
      <c r="C4857" s="90"/>
      <c r="D4857" s="87"/>
      <c r="E4857" s="1" t="s">
        <v>35</v>
      </c>
      <c r="F4857" s="2"/>
      <c r="G4857" s="59">
        <v>932</v>
      </c>
      <c r="H4857" s="71" t="str">
        <f t="shared" si="107"/>
        <v xml:space="preserve"> </v>
      </c>
      <c r="I4857" s="11">
        <v>65.772532188840998</v>
      </c>
      <c r="J4857" s="3">
        <v>26.609442060086</v>
      </c>
      <c r="K4857" s="3">
        <v>4.1845493562230001</v>
      </c>
      <c r="L4857" s="3">
        <v>1.609442060086</v>
      </c>
      <c r="M4857" s="8">
        <v>1.824034334764</v>
      </c>
    </row>
    <row r="4858" spans="3:13" x14ac:dyDescent="0.2">
      <c r="C4858" s="90"/>
      <c r="D4858" s="87"/>
      <c r="E4858" s="1" t="s">
        <v>36</v>
      </c>
      <c r="F4858" s="2"/>
      <c r="G4858" s="59">
        <v>854</v>
      </c>
      <c r="H4858" s="71" t="str">
        <f t="shared" si="107"/>
        <v xml:space="preserve"> </v>
      </c>
      <c r="I4858" s="11">
        <v>53.278688524590002</v>
      </c>
      <c r="J4858" s="3">
        <v>35.480093676815002</v>
      </c>
      <c r="K4858" s="3">
        <v>5.7377049180329998</v>
      </c>
      <c r="L4858" s="3">
        <v>4.0983606557380003</v>
      </c>
      <c r="M4858" s="8">
        <v>1.405152224824</v>
      </c>
    </row>
    <row r="4859" spans="3:13" ht="24" x14ac:dyDescent="0.2">
      <c r="C4859" s="90"/>
      <c r="D4859" s="87"/>
      <c r="E4859" s="1" t="s">
        <v>37</v>
      </c>
      <c r="F4859" s="2"/>
      <c r="G4859" s="59">
        <v>356</v>
      </c>
      <c r="H4859" s="71" t="str">
        <f t="shared" si="107"/>
        <v xml:space="preserve"> </v>
      </c>
      <c r="I4859" s="11">
        <v>38.764044943819997</v>
      </c>
      <c r="J4859" s="3">
        <v>32.865168539326</v>
      </c>
      <c r="K4859" s="3">
        <v>17.696629213483</v>
      </c>
      <c r="L4859" s="3">
        <v>9.5505617977529997</v>
      </c>
      <c r="M4859" s="8">
        <v>1.123595505618</v>
      </c>
    </row>
    <row r="4860" spans="3:13" x14ac:dyDescent="0.2">
      <c r="C4860" s="90"/>
      <c r="D4860" s="87"/>
      <c r="E4860" s="1" t="s">
        <v>38</v>
      </c>
      <c r="F4860" s="2"/>
      <c r="G4860" s="59">
        <v>157</v>
      </c>
      <c r="H4860" s="71" t="str">
        <f t="shared" si="107"/>
        <v xml:space="preserve"> </v>
      </c>
      <c r="I4860" s="11">
        <v>31.210191082803</v>
      </c>
      <c r="J4860" s="3">
        <v>28.662420382166001</v>
      </c>
      <c r="K4860" s="3">
        <v>14.012738853503</v>
      </c>
      <c r="L4860" s="3">
        <v>23.566878980892</v>
      </c>
      <c r="M4860" s="8">
        <v>2.5477707006369998</v>
      </c>
    </row>
    <row r="4861" spans="3:13" x14ac:dyDescent="0.2">
      <c r="C4861" s="90"/>
      <c r="D4861" s="87"/>
      <c r="E4861" s="1" t="s">
        <v>22</v>
      </c>
      <c r="F4861" s="2"/>
      <c r="G4861" s="59">
        <v>16</v>
      </c>
      <c r="H4861" s="71" t="str">
        <f t="shared" si="107"/>
        <v>*</v>
      </c>
      <c r="I4861" s="11">
        <v>43.75</v>
      </c>
      <c r="J4861" s="3">
        <v>31.25</v>
      </c>
      <c r="K4861" s="3">
        <v>6.25</v>
      </c>
      <c r="L4861" s="3">
        <v>18.75</v>
      </c>
      <c r="M4861" s="14">
        <v>0</v>
      </c>
    </row>
    <row r="4862" spans="3:13" x14ac:dyDescent="0.2">
      <c r="C4862" s="91" t="s">
        <v>39</v>
      </c>
      <c r="D4862" s="86" t="s">
        <v>17</v>
      </c>
      <c r="E4862" s="6" t="s">
        <v>40</v>
      </c>
      <c r="F4862" s="5"/>
      <c r="G4862" s="58">
        <v>350</v>
      </c>
      <c r="H4862" s="70" t="str">
        <f t="shared" si="107"/>
        <v xml:space="preserve"> </v>
      </c>
      <c r="I4862" s="12">
        <v>75.142857142856997</v>
      </c>
      <c r="J4862" s="4">
        <v>19.428571428571001</v>
      </c>
      <c r="K4862" s="4">
        <v>2.5714285714290002</v>
      </c>
      <c r="L4862" s="4">
        <v>1.714285714286</v>
      </c>
      <c r="M4862" s="13">
        <v>1.142857142857</v>
      </c>
    </row>
    <row r="4863" spans="3:13" ht="24" x14ac:dyDescent="0.2">
      <c r="C4863" s="90"/>
      <c r="D4863" s="87"/>
      <c r="E4863" s="1" t="s">
        <v>41</v>
      </c>
      <c r="F4863" s="2"/>
      <c r="G4863" s="59">
        <v>1147</v>
      </c>
      <c r="H4863" s="71" t="str">
        <f t="shared" si="107"/>
        <v xml:space="preserve"> </v>
      </c>
      <c r="I4863" s="11">
        <v>59.633827375762998</v>
      </c>
      <c r="J4863" s="3">
        <v>30.340017436791999</v>
      </c>
      <c r="K4863" s="3">
        <v>6.4516129032259997</v>
      </c>
      <c r="L4863" s="3">
        <v>2.6155187445510002</v>
      </c>
      <c r="M4863" s="8">
        <v>0.959023539669</v>
      </c>
    </row>
    <row r="4864" spans="3:13" x14ac:dyDescent="0.2">
      <c r="C4864" s="90"/>
      <c r="D4864" s="87"/>
      <c r="E4864" s="1" t="s">
        <v>42</v>
      </c>
      <c r="F4864" s="2"/>
      <c r="G4864" s="59">
        <v>816</v>
      </c>
      <c r="H4864" s="71" t="str">
        <f t="shared" si="107"/>
        <v xml:space="preserve"> </v>
      </c>
      <c r="I4864" s="11">
        <v>43.995098039216003</v>
      </c>
      <c r="J4864" s="3">
        <v>33.823529411765001</v>
      </c>
      <c r="K4864" s="3">
        <v>10.416666666667</v>
      </c>
      <c r="L4864" s="3">
        <v>9.4362745098040008</v>
      </c>
      <c r="M4864" s="8">
        <v>2.3284313725489998</v>
      </c>
    </row>
    <row r="4865" spans="3:13" x14ac:dyDescent="0.2">
      <c r="C4865" s="90"/>
      <c r="D4865" s="87"/>
      <c r="E4865" s="1" t="s">
        <v>43</v>
      </c>
      <c r="F4865" s="2"/>
      <c r="G4865" s="59">
        <v>78</v>
      </c>
      <c r="H4865" s="71" t="str">
        <f t="shared" si="107"/>
        <v xml:space="preserve"> </v>
      </c>
      <c r="I4865" s="11">
        <v>35.897435897435997</v>
      </c>
      <c r="J4865" s="3">
        <v>39.74358974359</v>
      </c>
      <c r="K4865" s="3">
        <v>6.4102564102560002</v>
      </c>
      <c r="L4865" s="3">
        <v>16.666666666666998</v>
      </c>
      <c r="M4865" s="8">
        <v>1.2820512820509999</v>
      </c>
    </row>
    <row r="4866" spans="3:13" x14ac:dyDescent="0.2">
      <c r="C4866" s="90"/>
      <c r="D4866" s="87"/>
      <c r="E4866" s="1" t="s">
        <v>22</v>
      </c>
      <c r="F4866" s="2"/>
      <c r="G4866" s="59">
        <v>44</v>
      </c>
      <c r="H4866" s="71" t="str">
        <f t="shared" si="107"/>
        <v>*</v>
      </c>
      <c r="I4866" s="11">
        <v>54.545454545455001</v>
      </c>
      <c r="J4866" s="3">
        <v>27.272727272727</v>
      </c>
      <c r="K4866" s="3">
        <v>9.0909090909089993</v>
      </c>
      <c r="L4866" s="3">
        <v>4.5454545454549997</v>
      </c>
      <c r="M4866" s="8">
        <v>4.5454545454549997</v>
      </c>
    </row>
    <row r="4867" spans="3:13" x14ac:dyDescent="0.2">
      <c r="C4867" s="91" t="s">
        <v>44</v>
      </c>
      <c r="D4867" s="86" t="s">
        <v>17</v>
      </c>
      <c r="E4867" s="6" t="s">
        <v>45</v>
      </c>
      <c r="F4867" s="5"/>
      <c r="G4867" s="58">
        <v>1358</v>
      </c>
      <c r="H4867" s="70" t="str">
        <f t="shared" si="107"/>
        <v xml:space="preserve"> </v>
      </c>
      <c r="I4867" s="12">
        <v>100</v>
      </c>
      <c r="J4867" s="25">
        <v>0</v>
      </c>
      <c r="K4867" s="25">
        <v>0</v>
      </c>
      <c r="L4867" s="25">
        <v>0</v>
      </c>
      <c r="M4867" s="33">
        <v>0</v>
      </c>
    </row>
    <row r="4868" spans="3:13" x14ac:dyDescent="0.2">
      <c r="C4868" s="90"/>
      <c r="D4868" s="87"/>
      <c r="E4868" s="1" t="s">
        <v>46</v>
      </c>
      <c r="F4868" s="2"/>
      <c r="G4868" s="59">
        <v>735</v>
      </c>
      <c r="H4868" s="71" t="str">
        <f t="shared" si="107"/>
        <v xml:space="preserve"> </v>
      </c>
      <c r="I4868" s="26">
        <v>0</v>
      </c>
      <c r="J4868" s="3">
        <v>100</v>
      </c>
      <c r="K4868" s="7">
        <v>0</v>
      </c>
      <c r="L4868" s="7">
        <v>0</v>
      </c>
      <c r="M4868" s="14">
        <v>0</v>
      </c>
    </row>
    <row r="4869" spans="3:13" x14ac:dyDescent="0.2">
      <c r="C4869" s="90"/>
      <c r="D4869" s="87"/>
      <c r="E4869" s="1" t="s">
        <v>47</v>
      </c>
      <c r="F4869" s="2"/>
      <c r="G4869" s="59">
        <v>177</v>
      </c>
      <c r="H4869" s="71" t="str">
        <f t="shared" si="107"/>
        <v xml:space="preserve"> </v>
      </c>
      <c r="I4869" s="26">
        <v>0</v>
      </c>
      <c r="J4869" s="7">
        <v>0</v>
      </c>
      <c r="K4869" s="3">
        <v>100</v>
      </c>
      <c r="L4869" s="7">
        <v>0</v>
      </c>
      <c r="M4869" s="14">
        <v>0</v>
      </c>
    </row>
    <row r="4870" spans="3:13" x14ac:dyDescent="0.2">
      <c r="C4870" s="90"/>
      <c r="D4870" s="87"/>
      <c r="E4870" s="1" t="s">
        <v>48</v>
      </c>
      <c r="F4870" s="2"/>
      <c r="G4870" s="59">
        <v>128</v>
      </c>
      <c r="H4870" s="71" t="str">
        <f t="shared" si="107"/>
        <v xml:space="preserve"> </v>
      </c>
      <c r="I4870" s="26">
        <v>0</v>
      </c>
      <c r="J4870" s="7">
        <v>0</v>
      </c>
      <c r="K4870" s="7">
        <v>0</v>
      </c>
      <c r="L4870" s="3">
        <v>100</v>
      </c>
      <c r="M4870" s="14">
        <v>0</v>
      </c>
    </row>
    <row r="4871" spans="3:13" x14ac:dyDescent="0.2">
      <c r="C4871" s="90"/>
      <c r="D4871" s="87"/>
      <c r="E4871" s="1" t="s">
        <v>22</v>
      </c>
      <c r="F4871" s="2"/>
      <c r="G4871" s="59">
        <v>37</v>
      </c>
      <c r="H4871" s="71" t="str">
        <f t="shared" si="107"/>
        <v>*</v>
      </c>
      <c r="I4871" s="26">
        <v>0</v>
      </c>
      <c r="J4871" s="7">
        <v>0</v>
      </c>
      <c r="K4871" s="7">
        <v>0</v>
      </c>
      <c r="L4871" s="7">
        <v>0</v>
      </c>
      <c r="M4871" s="8">
        <v>100</v>
      </c>
    </row>
    <row r="4872" spans="3:13" ht="24" x14ac:dyDescent="0.2">
      <c r="C4872" s="91" t="s">
        <v>49</v>
      </c>
      <c r="D4872" s="86" t="s">
        <v>17</v>
      </c>
      <c r="E4872" s="6" t="s">
        <v>50</v>
      </c>
      <c r="F4872" s="5"/>
      <c r="G4872" s="58">
        <v>141</v>
      </c>
      <c r="H4872" s="70" t="str">
        <f t="shared" si="107"/>
        <v xml:space="preserve"> </v>
      </c>
      <c r="I4872" s="12">
        <v>65.957446808510994</v>
      </c>
      <c r="J4872" s="4">
        <v>26.950354609929001</v>
      </c>
      <c r="K4872" s="4">
        <v>2.8368794326239999</v>
      </c>
      <c r="L4872" s="4">
        <v>2.8368794326239999</v>
      </c>
      <c r="M4872" s="13">
        <v>1.4184397163119999</v>
      </c>
    </row>
    <row r="4873" spans="3:13" ht="36" x14ac:dyDescent="0.2">
      <c r="C4873" s="90"/>
      <c r="D4873" s="87"/>
      <c r="E4873" s="1" t="s">
        <v>51</v>
      </c>
      <c r="F4873" s="2"/>
      <c r="G4873" s="59">
        <v>349</v>
      </c>
      <c r="H4873" s="71" t="str">
        <f t="shared" si="107"/>
        <v xml:space="preserve"> </v>
      </c>
      <c r="I4873" s="11">
        <v>72.206303724928006</v>
      </c>
      <c r="J4873" s="3">
        <v>21.489971346705001</v>
      </c>
      <c r="K4873" s="3">
        <v>4.0114613180519996</v>
      </c>
      <c r="L4873" s="3">
        <v>1.7191977077359999</v>
      </c>
      <c r="M4873" s="8">
        <v>0.57306590257900003</v>
      </c>
    </row>
    <row r="4874" spans="3:13" ht="48" x14ac:dyDescent="0.2">
      <c r="C4874" s="90"/>
      <c r="D4874" s="87"/>
      <c r="E4874" s="1" t="s">
        <v>52</v>
      </c>
      <c r="F4874" s="2"/>
      <c r="G4874" s="59">
        <v>1860</v>
      </c>
      <c r="H4874" s="71" t="str">
        <f t="shared" si="107"/>
        <v xml:space="preserve"> </v>
      </c>
      <c r="I4874" s="11">
        <v>61.075268817203998</v>
      </c>
      <c r="J4874" s="3">
        <v>29.462365591398001</v>
      </c>
      <c r="K4874" s="3">
        <v>6.2903225806450003</v>
      </c>
      <c r="L4874" s="3">
        <v>2.0430107526880001</v>
      </c>
      <c r="M4874" s="8">
        <v>1.1290322580650001</v>
      </c>
    </row>
    <row r="4875" spans="3:13" ht="24" x14ac:dyDescent="0.2">
      <c r="C4875" s="90"/>
      <c r="D4875" s="87"/>
      <c r="E4875" s="1" t="s">
        <v>53</v>
      </c>
      <c r="F4875" s="2"/>
      <c r="G4875" s="59">
        <v>719</v>
      </c>
      <c r="H4875" s="71" t="str">
        <f t="shared" si="107"/>
        <v xml:space="preserve"> </v>
      </c>
      <c r="I4875" s="11">
        <v>67.315716272600994</v>
      </c>
      <c r="J4875" s="3">
        <v>25.312934631432999</v>
      </c>
      <c r="K4875" s="3">
        <v>5.0069541029210001</v>
      </c>
      <c r="L4875" s="3">
        <v>1.668984700974</v>
      </c>
      <c r="M4875" s="8">
        <v>0.695410292072</v>
      </c>
    </row>
    <row r="4876" spans="3:13" ht="48" x14ac:dyDescent="0.2">
      <c r="C4876" s="90"/>
      <c r="D4876" s="87"/>
      <c r="E4876" s="1" t="s">
        <v>54</v>
      </c>
      <c r="F4876" s="2"/>
      <c r="G4876" s="59">
        <v>404</v>
      </c>
      <c r="H4876" s="71" t="str">
        <f t="shared" si="107"/>
        <v xml:space="preserve"> </v>
      </c>
      <c r="I4876" s="11">
        <v>68.564356435644001</v>
      </c>
      <c r="J4876" s="3">
        <v>23.514851485148998</v>
      </c>
      <c r="K4876" s="3">
        <v>4.7029702970300002</v>
      </c>
      <c r="L4876" s="3">
        <v>2.2277227722770001</v>
      </c>
      <c r="M4876" s="8">
        <v>0.99009900990099997</v>
      </c>
    </row>
    <row r="4877" spans="3:13" ht="36" x14ac:dyDescent="0.2">
      <c r="C4877" s="90"/>
      <c r="D4877" s="87"/>
      <c r="E4877" s="1" t="s">
        <v>55</v>
      </c>
      <c r="F4877" s="2"/>
      <c r="G4877" s="59">
        <v>41</v>
      </c>
      <c r="H4877" s="71" t="str">
        <f t="shared" si="107"/>
        <v>*</v>
      </c>
      <c r="I4877" s="11">
        <v>78.048780487805004</v>
      </c>
      <c r="J4877" s="3">
        <v>12.195121951220001</v>
      </c>
      <c r="K4877" s="3">
        <v>4.8780487804880002</v>
      </c>
      <c r="L4877" s="3">
        <v>4.8780487804880002</v>
      </c>
      <c r="M4877" s="14">
        <v>0</v>
      </c>
    </row>
    <row r="4878" spans="3:13" ht="36" x14ac:dyDescent="0.2">
      <c r="C4878" s="90"/>
      <c r="D4878" s="87"/>
      <c r="E4878" s="1" t="s">
        <v>56</v>
      </c>
      <c r="F4878" s="2"/>
      <c r="G4878" s="59">
        <v>168</v>
      </c>
      <c r="H4878" s="71" t="str">
        <f t="shared" si="107"/>
        <v xml:space="preserve"> </v>
      </c>
      <c r="I4878" s="11">
        <v>67.857142857143003</v>
      </c>
      <c r="J4878" s="3">
        <v>20.833333333333002</v>
      </c>
      <c r="K4878" s="3">
        <v>7.7380952380950001</v>
      </c>
      <c r="L4878" s="3">
        <v>2.3809523809519999</v>
      </c>
      <c r="M4878" s="8">
        <v>1.190476190476</v>
      </c>
    </row>
    <row r="4879" spans="3:13" ht="36" x14ac:dyDescent="0.2">
      <c r="C4879" s="90"/>
      <c r="D4879" s="87"/>
      <c r="E4879" s="1" t="s">
        <v>57</v>
      </c>
      <c r="F4879" s="2"/>
      <c r="G4879" s="59">
        <v>146</v>
      </c>
      <c r="H4879" s="71" t="str">
        <f t="shared" si="107"/>
        <v xml:space="preserve"> </v>
      </c>
      <c r="I4879" s="11">
        <v>63.698630136985997</v>
      </c>
      <c r="J4879" s="3">
        <v>28.082191780822001</v>
      </c>
      <c r="K4879" s="3">
        <v>5.4794520547949999</v>
      </c>
      <c r="L4879" s="3">
        <v>2.054794520548</v>
      </c>
      <c r="M4879" s="8">
        <v>0.68493150684899995</v>
      </c>
    </row>
    <row r="4880" spans="3:13" x14ac:dyDescent="0.2">
      <c r="C4880" s="90"/>
      <c r="D4880" s="87"/>
      <c r="E4880" s="1" t="s">
        <v>58</v>
      </c>
      <c r="F4880" s="2"/>
      <c r="G4880" s="59">
        <v>364</v>
      </c>
      <c r="H4880" s="71" t="str">
        <f t="shared" si="107"/>
        <v xml:space="preserve"> </v>
      </c>
      <c r="I4880" s="11">
        <v>32.692307692307999</v>
      </c>
      <c r="J4880" s="3">
        <v>33.791208791209002</v>
      </c>
      <c r="K4880" s="3">
        <v>11.538461538462</v>
      </c>
      <c r="L4880" s="3">
        <v>20.054945054945001</v>
      </c>
      <c r="M4880" s="8">
        <v>1.923076923077</v>
      </c>
    </row>
    <row r="4881" spans="3:13" x14ac:dyDescent="0.2">
      <c r="C4881" s="90"/>
      <c r="D4881" s="87"/>
      <c r="E4881" s="1" t="s">
        <v>22</v>
      </c>
      <c r="F4881" s="2"/>
      <c r="G4881" s="59">
        <v>134</v>
      </c>
      <c r="H4881" s="71" t="str">
        <f t="shared" si="107"/>
        <v xml:space="preserve"> </v>
      </c>
      <c r="I4881" s="11">
        <v>44.776119402985003</v>
      </c>
      <c r="J4881" s="3">
        <v>30.597014925372999</v>
      </c>
      <c r="K4881" s="3">
        <v>7.4626865671639999</v>
      </c>
      <c r="L4881" s="3">
        <v>10.447761194030001</v>
      </c>
      <c r="M4881" s="8">
        <v>6.7164179104480004</v>
      </c>
    </row>
    <row r="4882" spans="3:13" ht="24" x14ac:dyDescent="0.2">
      <c r="C4882" s="90"/>
      <c r="D4882" s="87"/>
      <c r="E4882" s="1" t="s">
        <v>59</v>
      </c>
      <c r="F4882" s="2"/>
      <c r="G4882" s="59">
        <v>1920</v>
      </c>
      <c r="H4882" s="71" t="str">
        <f t="shared" si="107"/>
        <v xml:space="preserve"> </v>
      </c>
      <c r="I4882" s="11">
        <v>60.989583333333002</v>
      </c>
      <c r="J4882" s="3">
        <v>29.375</v>
      </c>
      <c r="K4882" s="3">
        <v>6.40625</v>
      </c>
      <c r="L4882" s="3">
        <v>2.135416666667</v>
      </c>
      <c r="M4882" s="8">
        <v>1.09375</v>
      </c>
    </row>
    <row r="4883" spans="3:13" ht="24" x14ac:dyDescent="0.2">
      <c r="C4883" s="90"/>
      <c r="D4883" s="87"/>
      <c r="E4883" s="1" t="s">
        <v>60</v>
      </c>
      <c r="F4883" s="2"/>
      <c r="G4883" s="59">
        <v>479</v>
      </c>
      <c r="H4883" s="71" t="str">
        <f t="shared" si="107"/>
        <v xml:space="preserve"> </v>
      </c>
      <c r="I4883" s="11">
        <v>68.893528183716001</v>
      </c>
      <c r="J4883" s="3">
        <v>22.546972860124999</v>
      </c>
      <c r="K4883" s="3">
        <v>5.0104384133610003</v>
      </c>
      <c r="L4883" s="3">
        <v>2.5052192066810002</v>
      </c>
      <c r="M4883" s="8">
        <v>1.043841336117</v>
      </c>
    </row>
    <row r="4884" spans="3:13" ht="24" x14ac:dyDescent="0.2">
      <c r="C4884" s="91" t="s">
        <v>61</v>
      </c>
      <c r="D4884" s="86" t="s">
        <v>17</v>
      </c>
      <c r="E4884" s="6" t="s">
        <v>62</v>
      </c>
      <c r="F4884" s="5"/>
      <c r="G4884" s="58">
        <v>354</v>
      </c>
      <c r="H4884" s="70" t="str">
        <f t="shared" si="107"/>
        <v xml:space="preserve"> </v>
      </c>
      <c r="I4884" s="12">
        <v>68.079096045198</v>
      </c>
      <c r="J4884" s="4">
        <v>27.118644067797</v>
      </c>
      <c r="K4884" s="4">
        <v>3.1073446327680001</v>
      </c>
      <c r="L4884" s="4">
        <v>1.129943502825</v>
      </c>
      <c r="M4884" s="13">
        <v>0.56497175141199996</v>
      </c>
    </row>
    <row r="4885" spans="3:13" ht="24" x14ac:dyDescent="0.2">
      <c r="C4885" s="90"/>
      <c r="D4885" s="87"/>
      <c r="E4885" s="1" t="s">
        <v>63</v>
      </c>
      <c r="F4885" s="2"/>
      <c r="G4885" s="59">
        <v>645</v>
      </c>
      <c r="H4885" s="71" t="str">
        <f t="shared" si="107"/>
        <v xml:space="preserve"> </v>
      </c>
      <c r="I4885" s="11">
        <v>72.403100775194005</v>
      </c>
      <c r="J4885" s="3">
        <v>23.410852713177999</v>
      </c>
      <c r="K4885" s="3">
        <v>2.4806201550389999</v>
      </c>
      <c r="L4885" s="3">
        <v>0.77519379845000003</v>
      </c>
      <c r="M4885" s="8">
        <v>0.93023255814000005</v>
      </c>
    </row>
    <row r="4886" spans="3:13" ht="36" x14ac:dyDescent="0.2">
      <c r="C4886" s="90"/>
      <c r="D4886" s="87"/>
      <c r="E4886" s="1" t="s">
        <v>64</v>
      </c>
      <c r="F4886" s="2"/>
      <c r="G4886" s="59">
        <v>166</v>
      </c>
      <c r="H4886" s="71" t="str">
        <f t="shared" si="107"/>
        <v xml:space="preserve"> </v>
      </c>
      <c r="I4886" s="11">
        <v>74.698795180722996</v>
      </c>
      <c r="J4886" s="3">
        <v>21.686746987951999</v>
      </c>
      <c r="K4886" s="3">
        <v>3.0120481927710001</v>
      </c>
      <c r="L4886" s="3">
        <v>0.60240963855399998</v>
      </c>
      <c r="M4886" s="14">
        <v>0</v>
      </c>
    </row>
    <row r="4887" spans="3:13" ht="36" x14ac:dyDescent="0.2">
      <c r="C4887" s="90"/>
      <c r="D4887" s="87"/>
      <c r="E4887" s="1" t="s">
        <v>65</v>
      </c>
      <c r="F4887" s="2"/>
      <c r="G4887" s="59">
        <v>110</v>
      </c>
      <c r="H4887" s="71" t="str">
        <f t="shared" si="107"/>
        <v xml:space="preserve"> </v>
      </c>
      <c r="I4887" s="11">
        <v>80</v>
      </c>
      <c r="J4887" s="3">
        <v>17.272727272727</v>
      </c>
      <c r="K4887" s="3">
        <v>0.90909090909099999</v>
      </c>
      <c r="L4887" s="7">
        <v>0</v>
      </c>
      <c r="M4887" s="8">
        <v>1.818181818182</v>
      </c>
    </row>
    <row r="4888" spans="3:13" ht="36" x14ac:dyDescent="0.2">
      <c r="C4888" s="90"/>
      <c r="D4888" s="87"/>
      <c r="E4888" s="1" t="s">
        <v>66</v>
      </c>
      <c r="F4888" s="2"/>
      <c r="G4888" s="59">
        <v>239</v>
      </c>
      <c r="H4888" s="71" t="str">
        <f t="shared" si="107"/>
        <v xml:space="preserve"> </v>
      </c>
      <c r="I4888" s="11">
        <v>71.129707112971005</v>
      </c>
      <c r="J4888" s="3">
        <v>25.523012552301001</v>
      </c>
      <c r="K4888" s="3">
        <v>2.092050209205</v>
      </c>
      <c r="L4888" s="3">
        <v>0.836820083682</v>
      </c>
      <c r="M4888" s="8">
        <v>0.418410041841</v>
      </c>
    </row>
    <row r="4889" spans="3:13" ht="24" x14ac:dyDescent="0.2">
      <c r="C4889" s="90"/>
      <c r="D4889" s="87"/>
      <c r="E4889" s="1" t="s">
        <v>67</v>
      </c>
      <c r="F4889" s="2"/>
      <c r="G4889" s="59">
        <v>143</v>
      </c>
      <c r="H4889" s="71" t="str">
        <f t="shared" si="107"/>
        <v xml:space="preserve"> </v>
      </c>
      <c r="I4889" s="11">
        <v>70.629370629370996</v>
      </c>
      <c r="J4889" s="3">
        <v>23.776223776224001</v>
      </c>
      <c r="K4889" s="3">
        <v>4.1958041958040004</v>
      </c>
      <c r="L4889" s="3">
        <v>0.69930069930100003</v>
      </c>
      <c r="M4889" s="8">
        <v>0.69930069930100003</v>
      </c>
    </row>
    <row r="4890" spans="3:13" ht="24" x14ac:dyDescent="0.2">
      <c r="C4890" s="90"/>
      <c r="D4890" s="87"/>
      <c r="E4890" s="1" t="s">
        <v>68</v>
      </c>
      <c r="F4890" s="2"/>
      <c r="G4890" s="59">
        <v>56</v>
      </c>
      <c r="H4890" s="71" t="str">
        <f t="shared" si="107"/>
        <v xml:space="preserve"> </v>
      </c>
      <c r="I4890" s="11">
        <v>64.285714285713993</v>
      </c>
      <c r="J4890" s="3">
        <v>25</v>
      </c>
      <c r="K4890" s="3">
        <v>1.785714285714</v>
      </c>
      <c r="L4890" s="3">
        <v>7.1428571428570002</v>
      </c>
      <c r="M4890" s="8">
        <v>1.785714285714</v>
      </c>
    </row>
    <row r="4891" spans="3:13" ht="24" x14ac:dyDescent="0.2">
      <c r="C4891" s="90"/>
      <c r="D4891" s="87"/>
      <c r="E4891" s="1" t="s">
        <v>69</v>
      </c>
      <c r="F4891" s="2"/>
      <c r="G4891" s="59">
        <v>51</v>
      </c>
      <c r="H4891" s="71" t="str">
        <f t="shared" si="107"/>
        <v xml:space="preserve"> </v>
      </c>
      <c r="I4891" s="11">
        <v>72.549019607842993</v>
      </c>
      <c r="J4891" s="3">
        <v>21.568627450979999</v>
      </c>
      <c r="K4891" s="7">
        <v>0</v>
      </c>
      <c r="L4891" s="3">
        <v>1.9607843137250001</v>
      </c>
      <c r="M4891" s="8">
        <v>3.9215686274510002</v>
      </c>
    </row>
    <row r="4892" spans="3:13" ht="24" x14ac:dyDescent="0.2">
      <c r="C4892" s="90"/>
      <c r="D4892" s="87"/>
      <c r="E4892" s="1" t="s">
        <v>70</v>
      </c>
      <c r="F4892" s="2"/>
      <c r="G4892" s="59">
        <v>312</v>
      </c>
      <c r="H4892" s="71" t="str">
        <f t="shared" si="107"/>
        <v xml:space="preserve"> </v>
      </c>
      <c r="I4892" s="11">
        <v>67.628205128204996</v>
      </c>
      <c r="J4892" s="3">
        <v>26.923076923077002</v>
      </c>
      <c r="K4892" s="3">
        <v>4.166666666667</v>
      </c>
      <c r="L4892" s="3">
        <v>0.32051282051300001</v>
      </c>
      <c r="M4892" s="8">
        <v>0.96153846153800004</v>
      </c>
    </row>
    <row r="4893" spans="3:13" x14ac:dyDescent="0.2">
      <c r="C4893" s="90"/>
      <c r="D4893" s="87"/>
      <c r="E4893" s="1" t="s">
        <v>32</v>
      </c>
      <c r="F4893" s="2"/>
      <c r="G4893" s="59">
        <v>51</v>
      </c>
      <c r="H4893" s="71" t="str">
        <f t="shared" si="107"/>
        <v xml:space="preserve"> </v>
      </c>
      <c r="I4893" s="11">
        <v>50.980392156862997</v>
      </c>
      <c r="J4893" s="3">
        <v>29.411764705882</v>
      </c>
      <c r="K4893" s="3">
        <v>9.8039215686270005</v>
      </c>
      <c r="L4893" s="3">
        <v>7.8431372549020004</v>
      </c>
      <c r="M4893" s="8">
        <v>1.9607843137250001</v>
      </c>
    </row>
    <row r="4894" spans="3:13" ht="24" x14ac:dyDescent="0.2">
      <c r="C4894" s="90"/>
      <c r="D4894" s="87"/>
      <c r="E4894" s="1" t="s">
        <v>71</v>
      </c>
      <c r="F4894" s="2"/>
      <c r="G4894" s="59">
        <v>1237</v>
      </c>
      <c r="H4894" s="71" t="str">
        <f t="shared" si="107"/>
        <v xml:space="preserve"> </v>
      </c>
      <c r="I4894" s="11">
        <v>67.016976556184005</v>
      </c>
      <c r="J4894" s="3">
        <v>26.354082457558999</v>
      </c>
      <c r="K4894" s="3">
        <v>3.9611964430070001</v>
      </c>
      <c r="L4894" s="3">
        <v>1.697655618432</v>
      </c>
      <c r="M4894" s="8">
        <v>0.97008892481800002</v>
      </c>
    </row>
    <row r="4895" spans="3:13" ht="24" x14ac:dyDescent="0.2">
      <c r="C4895" s="90"/>
      <c r="D4895" s="87"/>
      <c r="E4895" s="1" t="s">
        <v>72</v>
      </c>
      <c r="F4895" s="2"/>
      <c r="G4895" s="59">
        <v>1015</v>
      </c>
      <c r="H4895" s="71" t="str">
        <f t="shared" si="107"/>
        <v xml:space="preserve"> </v>
      </c>
      <c r="I4895" s="11">
        <v>44.532019704432997</v>
      </c>
      <c r="J4895" s="3">
        <v>33.694581280788</v>
      </c>
      <c r="K4895" s="3">
        <v>11.231527093596</v>
      </c>
      <c r="L4895" s="3">
        <v>8.8669950738919994</v>
      </c>
      <c r="M4895" s="8">
        <v>1.6748768472910001</v>
      </c>
    </row>
    <row r="4896" spans="3:13" x14ac:dyDescent="0.2">
      <c r="C4896" s="90"/>
      <c r="D4896" s="87"/>
      <c r="E4896" s="1" t="s">
        <v>22</v>
      </c>
      <c r="F4896" s="2"/>
      <c r="G4896" s="59">
        <v>183</v>
      </c>
      <c r="H4896" s="71" t="str">
        <f t="shared" si="107"/>
        <v xml:space="preserve"> </v>
      </c>
      <c r="I4896" s="11">
        <v>42.076502732240002</v>
      </c>
      <c r="J4896" s="3">
        <v>36.612021857922997</v>
      </c>
      <c r="K4896" s="3">
        <v>7.6502732240439997</v>
      </c>
      <c r="L4896" s="3">
        <v>9.2896174863390009</v>
      </c>
      <c r="M4896" s="8">
        <v>4.371584699454</v>
      </c>
    </row>
    <row r="4897" spans="3:13" x14ac:dyDescent="0.2">
      <c r="C4897" s="91" t="s">
        <v>73</v>
      </c>
      <c r="D4897" s="86" t="s">
        <v>17</v>
      </c>
      <c r="E4897" s="6" t="s">
        <v>74</v>
      </c>
      <c r="F4897" s="5"/>
      <c r="G4897" s="58">
        <v>247</v>
      </c>
      <c r="H4897" s="70" t="str">
        <f t="shared" si="107"/>
        <v xml:space="preserve"> </v>
      </c>
      <c r="I4897" s="12">
        <v>60.323886639675997</v>
      </c>
      <c r="J4897" s="4">
        <v>30.769230769231001</v>
      </c>
      <c r="K4897" s="4">
        <v>5.2631578947369997</v>
      </c>
      <c r="L4897" s="4">
        <v>2.0242914979759998</v>
      </c>
      <c r="M4897" s="13">
        <v>1.619433198381</v>
      </c>
    </row>
    <row r="4898" spans="3:13" x14ac:dyDescent="0.2">
      <c r="C4898" s="90"/>
      <c r="D4898" s="87"/>
      <c r="E4898" s="1" t="s">
        <v>75</v>
      </c>
      <c r="F4898" s="2"/>
      <c r="G4898" s="59">
        <v>531</v>
      </c>
      <c r="H4898" s="71" t="str">
        <f t="shared" si="107"/>
        <v xml:space="preserve"> </v>
      </c>
      <c r="I4898" s="11">
        <v>65.536723163841998</v>
      </c>
      <c r="J4898" s="3">
        <v>29.001883239171001</v>
      </c>
      <c r="K4898" s="3">
        <v>3.7664783427500002</v>
      </c>
      <c r="L4898" s="3">
        <v>0.94161958568699999</v>
      </c>
      <c r="M4898" s="8">
        <v>0.75329566854999996</v>
      </c>
    </row>
    <row r="4899" spans="3:13" x14ac:dyDescent="0.2">
      <c r="C4899" s="90"/>
      <c r="D4899" s="87"/>
      <c r="E4899" s="1" t="s">
        <v>76</v>
      </c>
      <c r="F4899" s="2"/>
      <c r="G4899" s="59">
        <v>58</v>
      </c>
      <c r="H4899" s="71" t="str">
        <f t="shared" si="107"/>
        <v xml:space="preserve"> </v>
      </c>
      <c r="I4899" s="11">
        <v>74.137931034483003</v>
      </c>
      <c r="J4899" s="3">
        <v>22.413793103448</v>
      </c>
      <c r="K4899" s="3">
        <v>1.7241379310339999</v>
      </c>
      <c r="L4899" s="3">
        <v>1.7241379310339999</v>
      </c>
      <c r="M4899" s="14">
        <v>0</v>
      </c>
    </row>
    <row r="4900" spans="3:13" x14ac:dyDescent="0.2">
      <c r="C4900" s="90"/>
      <c r="D4900" s="87"/>
      <c r="E4900" s="1" t="s">
        <v>77</v>
      </c>
      <c r="F4900" s="2"/>
      <c r="G4900" s="59">
        <v>400</v>
      </c>
      <c r="H4900" s="71" t="str">
        <f t="shared" si="107"/>
        <v xml:space="preserve"> </v>
      </c>
      <c r="I4900" s="11">
        <v>65</v>
      </c>
      <c r="J4900" s="3">
        <v>29.25</v>
      </c>
      <c r="K4900" s="3">
        <v>3.25</v>
      </c>
      <c r="L4900" s="3">
        <v>2</v>
      </c>
      <c r="M4900" s="8">
        <v>0.5</v>
      </c>
    </row>
    <row r="4901" spans="3:13" ht="24" x14ac:dyDescent="0.2">
      <c r="C4901" s="90"/>
      <c r="D4901" s="87"/>
      <c r="E4901" s="1" t="s">
        <v>78</v>
      </c>
      <c r="F4901" s="2"/>
      <c r="G4901" s="59">
        <v>422</v>
      </c>
      <c r="H4901" s="71" t="str">
        <f t="shared" si="107"/>
        <v xml:space="preserve"> </v>
      </c>
      <c r="I4901" s="11">
        <v>74.881516587677993</v>
      </c>
      <c r="J4901" s="3">
        <v>21.090047393365001</v>
      </c>
      <c r="K4901" s="3">
        <v>2.3696682464449998</v>
      </c>
      <c r="L4901" s="3">
        <v>0.94786729857800001</v>
      </c>
      <c r="M4901" s="8">
        <v>0.71090047393400002</v>
      </c>
    </row>
    <row r="4902" spans="3:13" ht="24" x14ac:dyDescent="0.2">
      <c r="C4902" s="90"/>
      <c r="D4902" s="87"/>
      <c r="E4902" s="1" t="s">
        <v>79</v>
      </c>
      <c r="F4902" s="2"/>
      <c r="G4902" s="59">
        <v>102</v>
      </c>
      <c r="H4902" s="71" t="str">
        <f t="shared" si="107"/>
        <v xml:space="preserve"> </v>
      </c>
      <c r="I4902" s="11">
        <v>75.490196078430998</v>
      </c>
      <c r="J4902" s="3">
        <v>21.568627450979999</v>
      </c>
      <c r="K4902" s="3">
        <v>1.9607843137250001</v>
      </c>
      <c r="L4902" s="3">
        <v>0.98039215686299996</v>
      </c>
      <c r="M4902" s="14">
        <v>0</v>
      </c>
    </row>
    <row r="4903" spans="3:13" ht="24" x14ac:dyDescent="0.2">
      <c r="C4903" s="90"/>
      <c r="D4903" s="87"/>
      <c r="E4903" s="1" t="s">
        <v>80</v>
      </c>
      <c r="F4903" s="2"/>
      <c r="G4903" s="59">
        <v>44</v>
      </c>
      <c r="H4903" s="71" t="str">
        <f t="shared" si="107"/>
        <v>*</v>
      </c>
      <c r="I4903" s="11">
        <v>81.818181818181998</v>
      </c>
      <c r="J4903" s="3">
        <v>18.181818181817999</v>
      </c>
      <c r="K4903" s="7">
        <v>0</v>
      </c>
      <c r="L4903" s="7">
        <v>0</v>
      </c>
      <c r="M4903" s="14">
        <v>0</v>
      </c>
    </row>
    <row r="4904" spans="3:13" ht="24" x14ac:dyDescent="0.2">
      <c r="C4904" s="90"/>
      <c r="D4904" s="87"/>
      <c r="E4904" s="1" t="s">
        <v>81</v>
      </c>
      <c r="F4904" s="2"/>
      <c r="G4904" s="59">
        <v>99</v>
      </c>
      <c r="H4904" s="71" t="str">
        <f t="shared" ref="H4904:H4967" si="108">IF(G4904&lt;49,"*"," ")</f>
        <v xml:space="preserve"> </v>
      </c>
      <c r="I4904" s="11">
        <v>65.656565656566002</v>
      </c>
      <c r="J4904" s="3">
        <v>26.262626262626</v>
      </c>
      <c r="K4904" s="3">
        <v>6.0606060606060002</v>
      </c>
      <c r="L4904" s="3">
        <v>1.010101010101</v>
      </c>
      <c r="M4904" s="8">
        <v>1.010101010101</v>
      </c>
    </row>
    <row r="4905" spans="3:13" ht="24" x14ac:dyDescent="0.2">
      <c r="C4905" s="90"/>
      <c r="D4905" s="87"/>
      <c r="E4905" s="1" t="s">
        <v>82</v>
      </c>
      <c r="F4905" s="2"/>
      <c r="G4905" s="59">
        <v>128</v>
      </c>
      <c r="H4905" s="71" t="str">
        <f t="shared" si="108"/>
        <v xml:space="preserve"> </v>
      </c>
      <c r="I4905" s="11">
        <v>82.03125</v>
      </c>
      <c r="J4905" s="3">
        <v>15.625</v>
      </c>
      <c r="K4905" s="3">
        <v>0.78125</v>
      </c>
      <c r="L4905" s="3">
        <v>0.78125</v>
      </c>
      <c r="M4905" s="8">
        <v>0.78125</v>
      </c>
    </row>
    <row r="4906" spans="3:13" x14ac:dyDescent="0.2">
      <c r="C4906" s="90"/>
      <c r="D4906" s="87"/>
      <c r="E4906" s="1" t="s">
        <v>83</v>
      </c>
      <c r="F4906" s="2"/>
      <c r="G4906" s="59">
        <v>47</v>
      </c>
      <c r="H4906" s="71" t="str">
        <f t="shared" si="108"/>
        <v>*</v>
      </c>
      <c r="I4906" s="11">
        <v>59.574468085105998</v>
      </c>
      <c r="J4906" s="3">
        <v>27.659574468085001</v>
      </c>
      <c r="K4906" s="3">
        <v>10.638297872340001</v>
      </c>
      <c r="L4906" s="7">
        <v>0</v>
      </c>
      <c r="M4906" s="8">
        <v>2.1276595744679998</v>
      </c>
    </row>
    <row r="4907" spans="3:13" ht="24" x14ac:dyDescent="0.2">
      <c r="C4907" s="90"/>
      <c r="D4907" s="87"/>
      <c r="E4907" s="1" t="s">
        <v>84</v>
      </c>
      <c r="F4907" s="2"/>
      <c r="G4907" s="59">
        <v>151</v>
      </c>
      <c r="H4907" s="71" t="str">
        <f t="shared" si="108"/>
        <v xml:space="preserve"> </v>
      </c>
      <c r="I4907" s="11">
        <v>70.198675496689006</v>
      </c>
      <c r="J4907" s="3">
        <v>25.165562913906999</v>
      </c>
      <c r="K4907" s="3">
        <v>3.311258278146</v>
      </c>
      <c r="L4907" s="7">
        <v>0</v>
      </c>
      <c r="M4907" s="8">
        <v>1.324503311258</v>
      </c>
    </row>
    <row r="4908" spans="3:13" ht="24" x14ac:dyDescent="0.2">
      <c r="C4908" s="90"/>
      <c r="D4908" s="87"/>
      <c r="E4908" s="1" t="s">
        <v>85</v>
      </c>
      <c r="F4908" s="2"/>
      <c r="G4908" s="59">
        <v>60</v>
      </c>
      <c r="H4908" s="71" t="str">
        <f t="shared" si="108"/>
        <v xml:space="preserve"> </v>
      </c>
      <c r="I4908" s="11">
        <v>75</v>
      </c>
      <c r="J4908" s="3">
        <v>20</v>
      </c>
      <c r="K4908" s="3">
        <v>1.666666666667</v>
      </c>
      <c r="L4908" s="3">
        <v>1.666666666667</v>
      </c>
      <c r="M4908" s="8">
        <v>1.666666666667</v>
      </c>
    </row>
    <row r="4909" spans="3:13" x14ac:dyDescent="0.2">
      <c r="C4909" s="90"/>
      <c r="D4909" s="87"/>
      <c r="E4909" s="1" t="s">
        <v>32</v>
      </c>
      <c r="F4909" s="2"/>
      <c r="G4909" s="59">
        <v>49</v>
      </c>
      <c r="H4909" s="71" t="s">
        <v>673</v>
      </c>
      <c r="I4909" s="11">
        <v>61.224489795917997</v>
      </c>
      <c r="J4909" s="3">
        <v>22.448979591836999</v>
      </c>
      <c r="K4909" s="3">
        <v>2.040816326531</v>
      </c>
      <c r="L4909" s="3">
        <v>8.1632653061219997</v>
      </c>
      <c r="M4909" s="8">
        <v>6.1224489795919999</v>
      </c>
    </row>
    <row r="4910" spans="3:13" ht="24" x14ac:dyDescent="0.2">
      <c r="C4910" s="90"/>
      <c r="D4910" s="87"/>
      <c r="E4910" s="1" t="s">
        <v>86</v>
      </c>
      <c r="F4910" s="2"/>
      <c r="G4910" s="59">
        <v>1336</v>
      </c>
      <c r="H4910" s="71" t="str">
        <f t="shared" si="108"/>
        <v xml:space="preserve"> </v>
      </c>
      <c r="I4910" s="11">
        <v>64.745508982036</v>
      </c>
      <c r="J4910" s="3">
        <v>27.844311377246001</v>
      </c>
      <c r="K4910" s="3">
        <v>4.4910179640720003</v>
      </c>
      <c r="L4910" s="3">
        <v>1.796407185629</v>
      </c>
      <c r="M4910" s="8">
        <v>1.1227544910180001</v>
      </c>
    </row>
    <row r="4911" spans="3:13" ht="24" x14ac:dyDescent="0.2">
      <c r="C4911" s="90"/>
      <c r="D4911" s="87"/>
      <c r="E4911" s="1" t="s">
        <v>87</v>
      </c>
      <c r="F4911" s="2"/>
      <c r="G4911" s="59">
        <v>311</v>
      </c>
      <c r="H4911" s="71" t="str">
        <f t="shared" si="108"/>
        <v xml:space="preserve"> </v>
      </c>
      <c r="I4911" s="11">
        <v>54.662379421221999</v>
      </c>
      <c r="J4911" s="3">
        <v>32.154340836012999</v>
      </c>
      <c r="K4911" s="3">
        <v>8.3601286173629994</v>
      </c>
      <c r="L4911" s="3">
        <v>2.8938906752409999</v>
      </c>
      <c r="M4911" s="8">
        <v>1.929260450161</v>
      </c>
    </row>
    <row r="4912" spans="3:13" ht="24" x14ac:dyDescent="0.2">
      <c r="C4912" s="90"/>
      <c r="D4912" s="87"/>
      <c r="E4912" s="1" t="s">
        <v>88</v>
      </c>
      <c r="F4912" s="2"/>
      <c r="G4912" s="59">
        <v>620</v>
      </c>
      <c r="H4912" s="71" t="str">
        <f t="shared" si="108"/>
        <v xml:space="preserve"> </v>
      </c>
      <c r="I4912" s="11">
        <v>40.322580645160997</v>
      </c>
      <c r="J4912" s="3">
        <v>31.935483870968</v>
      </c>
      <c r="K4912" s="3">
        <v>13.064516129032</v>
      </c>
      <c r="L4912" s="3">
        <v>12.903225806451999</v>
      </c>
      <c r="M4912" s="8">
        <v>1.7741935483869999</v>
      </c>
    </row>
    <row r="4913" spans="3:13" x14ac:dyDescent="0.2">
      <c r="C4913" s="90"/>
      <c r="D4913" s="87"/>
      <c r="E4913" s="1" t="s">
        <v>22</v>
      </c>
      <c r="F4913" s="2"/>
      <c r="G4913" s="59">
        <v>168</v>
      </c>
      <c r="H4913" s="71" t="str">
        <f t="shared" si="108"/>
        <v xml:space="preserve"> </v>
      </c>
      <c r="I4913" s="11">
        <v>43.452380952380999</v>
      </c>
      <c r="J4913" s="3">
        <v>38.690476190475998</v>
      </c>
      <c r="K4913" s="3">
        <v>5.9523809523809996</v>
      </c>
      <c r="L4913" s="3">
        <v>8.9285714285710007</v>
      </c>
      <c r="M4913" s="8">
        <v>2.9761904761900002</v>
      </c>
    </row>
    <row r="4914" spans="3:13" ht="24" x14ac:dyDescent="0.2">
      <c r="C4914" s="91" t="s">
        <v>89</v>
      </c>
      <c r="D4914" s="86" t="s">
        <v>17</v>
      </c>
      <c r="E4914" s="6" t="s">
        <v>90</v>
      </c>
      <c r="F4914" s="5"/>
      <c r="G4914" s="58">
        <v>166</v>
      </c>
      <c r="H4914" s="70" t="str">
        <f t="shared" si="108"/>
        <v xml:space="preserve"> </v>
      </c>
      <c r="I4914" s="12">
        <v>71.686746987952006</v>
      </c>
      <c r="J4914" s="4">
        <v>23.493975903614</v>
      </c>
      <c r="K4914" s="4">
        <v>1.8072289156629999</v>
      </c>
      <c r="L4914" s="4">
        <v>1.8072289156629999</v>
      </c>
      <c r="M4914" s="13">
        <v>1.204819277108</v>
      </c>
    </row>
    <row r="4915" spans="3:13" ht="48" x14ac:dyDescent="0.2">
      <c r="C4915" s="90"/>
      <c r="D4915" s="87"/>
      <c r="E4915" s="1" t="s">
        <v>91</v>
      </c>
      <c r="F4915" s="2"/>
      <c r="G4915" s="59">
        <v>97</v>
      </c>
      <c r="H4915" s="71" t="str">
        <f t="shared" si="108"/>
        <v xml:space="preserve"> </v>
      </c>
      <c r="I4915" s="11">
        <v>74.226804123711005</v>
      </c>
      <c r="J4915" s="3">
        <v>21.649484536081999</v>
      </c>
      <c r="K4915" s="3">
        <v>3.0927835051549999</v>
      </c>
      <c r="L4915" s="7">
        <v>0</v>
      </c>
      <c r="M4915" s="8">
        <v>1.0309278350519999</v>
      </c>
    </row>
    <row r="4916" spans="3:13" ht="36" x14ac:dyDescent="0.2">
      <c r="C4916" s="90"/>
      <c r="D4916" s="87"/>
      <c r="E4916" s="1" t="s">
        <v>92</v>
      </c>
      <c r="F4916" s="2"/>
      <c r="G4916" s="59">
        <v>88</v>
      </c>
      <c r="H4916" s="71" t="str">
        <f t="shared" si="108"/>
        <v xml:space="preserve"> </v>
      </c>
      <c r="I4916" s="11">
        <v>77.272727272726996</v>
      </c>
      <c r="J4916" s="3">
        <v>20.454545454544999</v>
      </c>
      <c r="K4916" s="3">
        <v>2.2727272727269998</v>
      </c>
      <c r="L4916" s="7">
        <v>0</v>
      </c>
      <c r="M4916" s="14">
        <v>0</v>
      </c>
    </row>
    <row r="4917" spans="3:13" ht="48" x14ac:dyDescent="0.2">
      <c r="C4917" s="90"/>
      <c r="D4917" s="87"/>
      <c r="E4917" s="1" t="s">
        <v>93</v>
      </c>
      <c r="F4917" s="2"/>
      <c r="G4917" s="59">
        <v>157</v>
      </c>
      <c r="H4917" s="71" t="str">
        <f t="shared" si="108"/>
        <v xml:space="preserve"> </v>
      </c>
      <c r="I4917" s="11">
        <v>58.598726114649999</v>
      </c>
      <c r="J4917" s="3">
        <v>35.031847133757999</v>
      </c>
      <c r="K4917" s="3">
        <v>5.7324840764329998</v>
      </c>
      <c r="L4917" s="3">
        <v>0.63694267515900005</v>
      </c>
      <c r="M4917" s="14">
        <v>0</v>
      </c>
    </row>
    <row r="4918" spans="3:13" x14ac:dyDescent="0.2">
      <c r="C4918" s="90"/>
      <c r="D4918" s="87"/>
      <c r="E4918" s="1" t="s">
        <v>94</v>
      </c>
      <c r="F4918" s="2"/>
      <c r="G4918" s="59">
        <v>9</v>
      </c>
      <c r="H4918" s="71" t="str">
        <f t="shared" si="108"/>
        <v>*</v>
      </c>
      <c r="I4918" s="11">
        <v>66.666666666666998</v>
      </c>
      <c r="J4918" s="3">
        <v>22.222222222222001</v>
      </c>
      <c r="K4918" s="7">
        <v>0</v>
      </c>
      <c r="L4918" s="3">
        <v>11.111111111111001</v>
      </c>
      <c r="M4918" s="14">
        <v>0</v>
      </c>
    </row>
    <row r="4919" spans="3:13" x14ac:dyDescent="0.2">
      <c r="C4919" s="90"/>
      <c r="D4919" s="87"/>
      <c r="E4919" s="1" t="s">
        <v>95</v>
      </c>
      <c r="F4919" s="2"/>
      <c r="G4919" s="59">
        <v>5</v>
      </c>
      <c r="H4919" s="71" t="str">
        <f t="shared" si="108"/>
        <v>*</v>
      </c>
      <c r="I4919" s="11">
        <v>100</v>
      </c>
      <c r="J4919" s="7">
        <v>0</v>
      </c>
      <c r="K4919" s="7">
        <v>0</v>
      </c>
      <c r="L4919" s="7">
        <v>0</v>
      </c>
      <c r="M4919" s="14">
        <v>0</v>
      </c>
    </row>
    <row r="4920" spans="3:13" x14ac:dyDescent="0.2">
      <c r="C4920" s="90"/>
      <c r="D4920" s="87"/>
      <c r="E4920" s="1" t="s">
        <v>32</v>
      </c>
      <c r="F4920" s="2"/>
      <c r="G4920" s="59">
        <v>41</v>
      </c>
      <c r="H4920" s="71" t="str">
        <f t="shared" si="108"/>
        <v>*</v>
      </c>
      <c r="I4920" s="11">
        <v>63.414634146341001</v>
      </c>
      <c r="J4920" s="3">
        <v>19.512195121950999</v>
      </c>
      <c r="K4920" s="3">
        <v>4.8780487804880002</v>
      </c>
      <c r="L4920" s="3">
        <v>12.195121951220001</v>
      </c>
      <c r="M4920" s="14">
        <v>0</v>
      </c>
    </row>
    <row r="4921" spans="3:13" ht="24" x14ac:dyDescent="0.2">
      <c r="C4921" s="90"/>
      <c r="D4921" s="87"/>
      <c r="E4921" s="1" t="s">
        <v>96</v>
      </c>
      <c r="F4921" s="2"/>
      <c r="G4921" s="59">
        <v>455</v>
      </c>
      <c r="H4921" s="71" t="str">
        <f t="shared" si="108"/>
        <v xml:space="preserve"> </v>
      </c>
      <c r="I4921" s="11">
        <v>66.153846153846004</v>
      </c>
      <c r="J4921" s="3">
        <v>27.252747252747</v>
      </c>
      <c r="K4921" s="3">
        <v>3.9560439560440002</v>
      </c>
      <c r="L4921" s="3">
        <v>2.1978021978019999</v>
      </c>
      <c r="M4921" s="8">
        <v>0.43956043956000002</v>
      </c>
    </row>
    <row r="4922" spans="3:13" ht="24" x14ac:dyDescent="0.2">
      <c r="C4922" s="90"/>
      <c r="D4922" s="87"/>
      <c r="E4922" s="1" t="s">
        <v>87</v>
      </c>
      <c r="F4922" s="2"/>
      <c r="G4922" s="59">
        <v>623</v>
      </c>
      <c r="H4922" s="71" t="str">
        <f t="shared" si="108"/>
        <v xml:space="preserve"> </v>
      </c>
      <c r="I4922" s="11">
        <v>63.402889245586003</v>
      </c>
      <c r="J4922" s="3">
        <v>26.966292134831001</v>
      </c>
      <c r="K4922" s="3">
        <v>6.420545746388</v>
      </c>
      <c r="L4922" s="3">
        <v>2.2471910112360001</v>
      </c>
      <c r="M4922" s="8">
        <v>0.96308186195800005</v>
      </c>
    </row>
    <row r="4923" spans="3:13" ht="24" x14ac:dyDescent="0.2">
      <c r="C4923" s="90"/>
      <c r="D4923" s="87"/>
      <c r="E4923" s="1" t="s">
        <v>88</v>
      </c>
      <c r="F4923" s="2"/>
      <c r="G4923" s="59">
        <v>1112</v>
      </c>
      <c r="H4923" s="71" t="str">
        <f t="shared" si="108"/>
        <v xml:space="preserve"> </v>
      </c>
      <c r="I4923" s="11">
        <v>48.111510791367003</v>
      </c>
      <c r="J4923" s="3">
        <v>32.464028776977997</v>
      </c>
      <c r="K4923" s="3">
        <v>9.8920863309349993</v>
      </c>
      <c r="L4923" s="3">
        <v>8.093525179856</v>
      </c>
      <c r="M4923" s="8">
        <v>1.438848920863</v>
      </c>
    </row>
    <row r="4924" spans="3:13" x14ac:dyDescent="0.2">
      <c r="C4924" s="90"/>
      <c r="D4924" s="87"/>
      <c r="E4924" s="1" t="s">
        <v>22</v>
      </c>
      <c r="F4924" s="2"/>
      <c r="G4924" s="59">
        <v>245</v>
      </c>
      <c r="H4924" s="71" t="str">
        <f t="shared" si="108"/>
        <v xml:space="preserve"> </v>
      </c>
      <c r="I4924" s="11">
        <v>51.836734693878</v>
      </c>
      <c r="J4924" s="3">
        <v>33.469387755101998</v>
      </c>
      <c r="K4924" s="3">
        <v>3.673469387755</v>
      </c>
      <c r="L4924" s="3">
        <v>5.7142857142860004</v>
      </c>
      <c r="M4924" s="8">
        <v>5.3061224489800001</v>
      </c>
    </row>
    <row r="4925" spans="3:13" x14ac:dyDescent="0.2">
      <c r="C4925" s="91" t="s">
        <v>97</v>
      </c>
      <c r="D4925" s="86" t="s">
        <v>17</v>
      </c>
      <c r="E4925" s="6" t="s">
        <v>98</v>
      </c>
      <c r="F4925" s="5"/>
      <c r="G4925" s="58">
        <v>83</v>
      </c>
      <c r="H4925" s="70" t="str">
        <f t="shared" si="108"/>
        <v xml:space="preserve"> </v>
      </c>
      <c r="I4925" s="12">
        <v>84.337349397590003</v>
      </c>
      <c r="J4925" s="4">
        <v>9.638554216867</v>
      </c>
      <c r="K4925" s="4">
        <v>3.6144578313250002</v>
      </c>
      <c r="L4925" s="4">
        <v>1.204819277108</v>
      </c>
      <c r="M4925" s="13">
        <v>1.204819277108</v>
      </c>
    </row>
    <row r="4926" spans="3:13" x14ac:dyDescent="0.2">
      <c r="C4926" s="90"/>
      <c r="D4926" s="87"/>
      <c r="E4926" s="1" t="s">
        <v>99</v>
      </c>
      <c r="F4926" s="2"/>
      <c r="G4926" s="59">
        <v>401</v>
      </c>
      <c r="H4926" s="71" t="str">
        <f t="shared" si="108"/>
        <v xml:space="preserve"> </v>
      </c>
      <c r="I4926" s="11">
        <v>72.319201995011994</v>
      </c>
      <c r="J4926" s="3">
        <v>23.690773067332</v>
      </c>
      <c r="K4926" s="3">
        <v>2.9925187032420002</v>
      </c>
      <c r="L4926" s="3">
        <v>0.99750623441399999</v>
      </c>
      <c r="M4926" s="14">
        <v>0</v>
      </c>
    </row>
    <row r="4927" spans="3:13" x14ac:dyDescent="0.2">
      <c r="C4927" s="90"/>
      <c r="D4927" s="87"/>
      <c r="E4927" s="1" t="s">
        <v>100</v>
      </c>
      <c r="F4927" s="2"/>
      <c r="G4927" s="59">
        <v>686</v>
      </c>
      <c r="H4927" s="71" t="str">
        <f t="shared" si="108"/>
        <v xml:space="preserve"> </v>
      </c>
      <c r="I4927" s="11">
        <v>58.309037900874998</v>
      </c>
      <c r="J4927" s="3">
        <v>33.090379008745998</v>
      </c>
      <c r="K4927" s="3">
        <v>5.247813411079</v>
      </c>
      <c r="L4927" s="3">
        <v>2.4781341107869999</v>
      </c>
      <c r="M4927" s="8">
        <v>0.87463556851299995</v>
      </c>
    </row>
    <row r="4928" spans="3:13" x14ac:dyDescent="0.2">
      <c r="C4928" s="90"/>
      <c r="D4928" s="87"/>
      <c r="E4928" s="1" t="s">
        <v>101</v>
      </c>
      <c r="F4928" s="2"/>
      <c r="G4928" s="59">
        <v>1118</v>
      </c>
      <c r="H4928" s="71" t="str">
        <f t="shared" si="108"/>
        <v xml:space="preserve"> </v>
      </c>
      <c r="I4928" s="11">
        <v>46.690518783541997</v>
      </c>
      <c r="J4928" s="3">
        <v>32.647584973165998</v>
      </c>
      <c r="K4928" s="3">
        <v>10.644007155635</v>
      </c>
      <c r="L4928" s="3">
        <v>8.3184257602860008</v>
      </c>
      <c r="M4928" s="8">
        <v>1.6994633273699999</v>
      </c>
    </row>
    <row r="4929" spans="3:13" x14ac:dyDescent="0.2">
      <c r="C4929" s="90"/>
      <c r="D4929" s="87"/>
      <c r="E4929" s="1" t="s">
        <v>22</v>
      </c>
      <c r="F4929" s="2"/>
      <c r="G4929" s="59">
        <v>147</v>
      </c>
      <c r="H4929" s="71" t="str">
        <f t="shared" si="108"/>
        <v xml:space="preserve"> </v>
      </c>
      <c r="I4929" s="11">
        <v>51.700680272108997</v>
      </c>
      <c r="J4929" s="3">
        <v>27.210884353741001</v>
      </c>
      <c r="K4929" s="3">
        <v>4.7619047619049999</v>
      </c>
      <c r="L4929" s="3">
        <v>8.8435374149660007</v>
      </c>
      <c r="M4929" s="8">
        <v>7.4829931972789998</v>
      </c>
    </row>
    <row r="4930" spans="3:13" x14ac:dyDescent="0.2">
      <c r="C4930" s="91" t="s">
        <v>102</v>
      </c>
      <c r="D4930" s="86" t="s">
        <v>17</v>
      </c>
      <c r="E4930" s="6" t="s">
        <v>103</v>
      </c>
      <c r="F4930" s="5"/>
      <c r="G4930" s="58">
        <v>562</v>
      </c>
      <c r="H4930" s="70" t="str">
        <f t="shared" si="108"/>
        <v xml:space="preserve"> </v>
      </c>
      <c r="I4930" s="12">
        <v>75.088967971529996</v>
      </c>
      <c r="J4930" s="4">
        <v>19.750889679715002</v>
      </c>
      <c r="K4930" s="4">
        <v>3.2028469750889998</v>
      </c>
      <c r="L4930" s="4">
        <v>0.88967971530199996</v>
      </c>
      <c r="M4930" s="13">
        <v>1.0676156583630001</v>
      </c>
    </row>
    <row r="4931" spans="3:13" x14ac:dyDescent="0.2">
      <c r="C4931" s="90"/>
      <c r="D4931" s="87"/>
      <c r="E4931" s="1" t="s">
        <v>104</v>
      </c>
      <c r="F4931" s="2"/>
      <c r="G4931" s="59">
        <v>1221</v>
      </c>
      <c r="H4931" s="71" t="str">
        <f t="shared" si="108"/>
        <v xml:space="preserve"> </v>
      </c>
      <c r="I4931" s="11">
        <v>57.493857493857</v>
      </c>
      <c r="J4931" s="3">
        <v>32.432432432432002</v>
      </c>
      <c r="K4931" s="3">
        <v>5.8968058968059998</v>
      </c>
      <c r="L4931" s="3">
        <v>2.9484029484029999</v>
      </c>
      <c r="M4931" s="8">
        <v>1.228501228501</v>
      </c>
    </row>
    <row r="4932" spans="3:13" x14ac:dyDescent="0.2">
      <c r="C4932" s="90"/>
      <c r="D4932" s="87"/>
      <c r="E4932" s="1" t="s">
        <v>105</v>
      </c>
      <c r="F4932" s="2"/>
      <c r="G4932" s="59">
        <v>430</v>
      </c>
      <c r="H4932" s="71" t="str">
        <f t="shared" si="108"/>
        <v xml:space="preserve"> </v>
      </c>
      <c r="I4932" s="11">
        <v>31.627906976744001</v>
      </c>
      <c r="J4932" s="3">
        <v>39.534883720929997</v>
      </c>
      <c r="K4932" s="3">
        <v>16.279069767442</v>
      </c>
      <c r="L4932" s="3">
        <v>11.162790697674</v>
      </c>
      <c r="M4932" s="8">
        <v>1.3953488372089999</v>
      </c>
    </row>
    <row r="4933" spans="3:13" x14ac:dyDescent="0.2">
      <c r="C4933" s="90"/>
      <c r="D4933" s="87"/>
      <c r="E4933" s="1" t="s">
        <v>106</v>
      </c>
      <c r="F4933" s="2"/>
      <c r="G4933" s="59">
        <v>63</v>
      </c>
      <c r="H4933" s="71" t="str">
        <f t="shared" si="108"/>
        <v xml:space="preserve"> </v>
      </c>
      <c r="I4933" s="11">
        <v>28.571428571428999</v>
      </c>
      <c r="J4933" s="3">
        <v>12.698412698413</v>
      </c>
      <c r="K4933" s="3">
        <v>15.873015873016</v>
      </c>
      <c r="L4933" s="3">
        <v>39.682539682540003</v>
      </c>
      <c r="M4933" s="8">
        <v>3.1746031746029999</v>
      </c>
    </row>
    <row r="4934" spans="3:13" x14ac:dyDescent="0.2">
      <c r="C4934" s="90"/>
      <c r="D4934" s="87"/>
      <c r="E4934" s="1" t="s">
        <v>22</v>
      </c>
      <c r="F4934" s="2"/>
      <c r="G4934" s="59">
        <v>159</v>
      </c>
      <c r="H4934" s="71" t="str">
        <f t="shared" si="108"/>
        <v xml:space="preserve"> </v>
      </c>
      <c r="I4934" s="11">
        <v>50.314465408804999</v>
      </c>
      <c r="J4934" s="3">
        <v>31.446540880503001</v>
      </c>
      <c r="K4934" s="3">
        <v>4.4025157232699996</v>
      </c>
      <c r="L4934" s="3">
        <v>8.8050314465409993</v>
      </c>
      <c r="M4934" s="8">
        <v>5.0314465408810003</v>
      </c>
    </row>
    <row r="4935" spans="3:13" x14ac:dyDescent="0.2">
      <c r="C4935" s="90"/>
      <c r="D4935" s="87"/>
      <c r="E4935" s="1" t="s">
        <v>107</v>
      </c>
      <c r="F4935" s="2"/>
      <c r="G4935" s="59">
        <v>1783</v>
      </c>
      <c r="H4935" s="71" t="str">
        <f t="shared" si="108"/>
        <v xml:space="preserve"> </v>
      </c>
      <c r="I4935" s="11">
        <v>63.039820527201002</v>
      </c>
      <c r="J4935" s="3">
        <v>28.435221536736002</v>
      </c>
      <c r="K4935" s="3">
        <v>5.0476724621419997</v>
      </c>
      <c r="L4935" s="3">
        <v>2.2994952327539999</v>
      </c>
      <c r="M4935" s="8">
        <v>1.177790241167</v>
      </c>
    </row>
    <row r="4936" spans="3:13" x14ac:dyDescent="0.2">
      <c r="C4936" s="90"/>
      <c r="D4936" s="87"/>
      <c r="E4936" s="1" t="s">
        <v>108</v>
      </c>
      <c r="F4936" s="2"/>
      <c r="G4936" s="59">
        <v>493</v>
      </c>
      <c r="H4936" s="71" t="str">
        <f t="shared" si="108"/>
        <v xml:space="preserve"> </v>
      </c>
      <c r="I4936" s="11">
        <v>31.237322515212998</v>
      </c>
      <c r="J4936" s="3">
        <v>36.105476673428001</v>
      </c>
      <c r="K4936" s="3">
        <v>16.227180527382998</v>
      </c>
      <c r="L4936" s="3">
        <v>14.807302231236999</v>
      </c>
      <c r="M4936" s="8">
        <v>1.6227180527380001</v>
      </c>
    </row>
    <row r="4937" spans="3:13" x14ac:dyDescent="0.2">
      <c r="C4937" s="91" t="s">
        <v>109</v>
      </c>
      <c r="D4937" s="86" t="s">
        <v>17</v>
      </c>
      <c r="E4937" s="6" t="s">
        <v>110</v>
      </c>
      <c r="F4937" s="5"/>
      <c r="G4937" s="58">
        <v>551</v>
      </c>
      <c r="H4937" s="70" t="str">
        <f t="shared" si="108"/>
        <v xml:space="preserve"> </v>
      </c>
      <c r="I4937" s="12">
        <v>66.061705989111005</v>
      </c>
      <c r="J4937" s="4">
        <v>26.497277676951001</v>
      </c>
      <c r="K4937" s="4">
        <v>5.0816696914700001</v>
      </c>
      <c r="L4937" s="4">
        <v>1.451905626134</v>
      </c>
      <c r="M4937" s="13">
        <v>0.90744101633399998</v>
      </c>
    </row>
    <row r="4938" spans="3:13" ht="24" x14ac:dyDescent="0.2">
      <c r="C4938" s="90"/>
      <c r="D4938" s="87"/>
      <c r="E4938" s="1" t="s">
        <v>111</v>
      </c>
      <c r="F4938" s="2"/>
      <c r="G4938" s="59">
        <v>298</v>
      </c>
      <c r="H4938" s="71" t="str">
        <f t="shared" si="108"/>
        <v xml:space="preserve"> </v>
      </c>
      <c r="I4938" s="11">
        <v>72.147651006711001</v>
      </c>
      <c r="J4938" s="3">
        <v>22.818791946308998</v>
      </c>
      <c r="K4938" s="3">
        <v>3.355704697987</v>
      </c>
      <c r="L4938" s="3">
        <v>0.67114093959700005</v>
      </c>
      <c r="M4938" s="8">
        <v>1.0067114093959999</v>
      </c>
    </row>
    <row r="4939" spans="3:13" ht="24" x14ac:dyDescent="0.2">
      <c r="C4939" s="90"/>
      <c r="D4939" s="87"/>
      <c r="E4939" s="1" t="s">
        <v>112</v>
      </c>
      <c r="F4939" s="2"/>
      <c r="G4939" s="59">
        <v>954</v>
      </c>
      <c r="H4939" s="71" t="str">
        <f t="shared" si="108"/>
        <v xml:space="preserve"> </v>
      </c>
      <c r="I4939" s="11">
        <v>71.698113207546996</v>
      </c>
      <c r="J4939" s="3">
        <v>23.480083857442001</v>
      </c>
      <c r="K4939" s="3">
        <v>3.0398322851150001</v>
      </c>
      <c r="L4939" s="3">
        <v>0.83857442348</v>
      </c>
      <c r="M4939" s="8">
        <v>0.94339622641499998</v>
      </c>
    </row>
    <row r="4940" spans="3:13" x14ac:dyDescent="0.2">
      <c r="C4940" s="90"/>
      <c r="D4940" s="87"/>
      <c r="E4940" s="1" t="s">
        <v>113</v>
      </c>
      <c r="F4940" s="2"/>
      <c r="G4940" s="59">
        <v>616</v>
      </c>
      <c r="H4940" s="71" t="str">
        <f t="shared" si="108"/>
        <v xml:space="preserve"> </v>
      </c>
      <c r="I4940" s="11">
        <v>67.857142857143003</v>
      </c>
      <c r="J4940" s="3">
        <v>23.863636363636001</v>
      </c>
      <c r="K4940" s="3">
        <v>6.0064935064940004</v>
      </c>
      <c r="L4940" s="3">
        <v>0.974025974026</v>
      </c>
      <c r="M4940" s="8">
        <v>1.298701298701</v>
      </c>
    </row>
    <row r="4941" spans="3:13" x14ac:dyDescent="0.2">
      <c r="C4941" s="90"/>
      <c r="D4941" s="87"/>
      <c r="E4941" s="1" t="s">
        <v>114</v>
      </c>
      <c r="F4941" s="2"/>
      <c r="G4941" s="59">
        <v>986</v>
      </c>
      <c r="H4941" s="71" t="str">
        <f t="shared" si="108"/>
        <v xml:space="preserve"> </v>
      </c>
      <c r="I4941" s="11">
        <v>63.286004056795001</v>
      </c>
      <c r="J4941" s="3">
        <v>27.586206896552</v>
      </c>
      <c r="K4941" s="3">
        <v>5.6795131845839997</v>
      </c>
      <c r="L4941" s="3">
        <v>1.9269776876269999</v>
      </c>
      <c r="M4941" s="8">
        <v>1.521298174442</v>
      </c>
    </row>
    <row r="4942" spans="3:13" ht="24" x14ac:dyDescent="0.2">
      <c r="C4942" s="90"/>
      <c r="D4942" s="87"/>
      <c r="E4942" s="1" t="s">
        <v>115</v>
      </c>
      <c r="F4942" s="2"/>
      <c r="G4942" s="59">
        <v>938</v>
      </c>
      <c r="H4942" s="71" t="str">
        <f t="shared" si="108"/>
        <v xml:space="preserve"> </v>
      </c>
      <c r="I4942" s="11">
        <v>67.910447761194007</v>
      </c>
      <c r="J4942" s="3">
        <v>26.865671641791</v>
      </c>
      <c r="K4942" s="3">
        <v>3.0916844349680002</v>
      </c>
      <c r="L4942" s="3">
        <v>1.0660980810230001</v>
      </c>
      <c r="M4942" s="8">
        <v>1.0660980810230001</v>
      </c>
    </row>
    <row r="4943" spans="3:13" ht="24" x14ac:dyDescent="0.2">
      <c r="C4943" s="90"/>
      <c r="D4943" s="87"/>
      <c r="E4943" s="1" t="s">
        <v>116</v>
      </c>
      <c r="F4943" s="2"/>
      <c r="G4943" s="59">
        <v>771</v>
      </c>
      <c r="H4943" s="71" t="str">
        <f t="shared" si="108"/>
        <v xml:space="preserve"> </v>
      </c>
      <c r="I4943" s="11">
        <v>58.625162127107998</v>
      </c>
      <c r="J4943" s="3">
        <v>31.647211413748</v>
      </c>
      <c r="K4943" s="3">
        <v>5.706874189364</v>
      </c>
      <c r="L4943" s="3">
        <v>2.853437094682</v>
      </c>
      <c r="M4943" s="8">
        <v>1.1673151750969999</v>
      </c>
    </row>
    <row r="4944" spans="3:13" ht="24" x14ac:dyDescent="0.2">
      <c r="C4944" s="90"/>
      <c r="D4944" s="87"/>
      <c r="E4944" s="1" t="s">
        <v>117</v>
      </c>
      <c r="F4944" s="2"/>
      <c r="G4944" s="59">
        <v>223</v>
      </c>
      <c r="H4944" s="71" t="str">
        <f t="shared" si="108"/>
        <v xml:space="preserve"> </v>
      </c>
      <c r="I4944" s="11">
        <v>75.784753363229001</v>
      </c>
      <c r="J4944" s="3">
        <v>22.421524663677001</v>
      </c>
      <c r="K4944" s="3">
        <v>1.3452914798210001</v>
      </c>
      <c r="L4944" s="7">
        <v>0</v>
      </c>
      <c r="M4944" s="8">
        <v>0.44843049327399997</v>
      </c>
    </row>
    <row r="4945" spans="3:13" x14ac:dyDescent="0.2">
      <c r="C4945" s="90"/>
      <c r="D4945" s="87"/>
      <c r="E4945" s="1" t="s">
        <v>118</v>
      </c>
      <c r="F4945" s="2"/>
      <c r="G4945" s="59">
        <v>710</v>
      </c>
      <c r="H4945" s="71" t="str">
        <f t="shared" si="108"/>
        <v xml:space="preserve"> </v>
      </c>
      <c r="I4945" s="11">
        <v>71.971830985915005</v>
      </c>
      <c r="J4945" s="3">
        <v>24.084507042254</v>
      </c>
      <c r="K4945" s="3">
        <v>2.5352112676059999</v>
      </c>
      <c r="L4945" s="3">
        <v>0.28169014084499999</v>
      </c>
      <c r="M4945" s="8">
        <v>1.12676056338</v>
      </c>
    </row>
    <row r="4946" spans="3:13" x14ac:dyDescent="0.2">
      <c r="C4946" s="90"/>
      <c r="D4946" s="87"/>
      <c r="E4946" s="1" t="s">
        <v>119</v>
      </c>
      <c r="F4946" s="2"/>
      <c r="G4946" s="59">
        <v>565</v>
      </c>
      <c r="H4946" s="71" t="str">
        <f t="shared" si="108"/>
        <v xml:space="preserve"> </v>
      </c>
      <c r="I4946" s="11">
        <v>69.557522123894003</v>
      </c>
      <c r="J4946" s="3">
        <v>24.955752212389001</v>
      </c>
      <c r="K4946" s="3">
        <v>3.53982300885</v>
      </c>
      <c r="L4946" s="3">
        <v>0.88495575221199996</v>
      </c>
      <c r="M4946" s="8">
        <v>1.0619469026549999</v>
      </c>
    </row>
    <row r="4947" spans="3:13" x14ac:dyDescent="0.2">
      <c r="C4947" s="90"/>
      <c r="D4947" s="87"/>
      <c r="E4947" s="1" t="s">
        <v>120</v>
      </c>
      <c r="F4947" s="2"/>
      <c r="G4947" s="59">
        <v>443</v>
      </c>
      <c r="H4947" s="71" t="str">
        <f t="shared" si="108"/>
        <v xml:space="preserve"> </v>
      </c>
      <c r="I4947" s="11">
        <v>66.817155756207995</v>
      </c>
      <c r="J4947" s="3">
        <v>25.507900677201</v>
      </c>
      <c r="K4947" s="3">
        <v>5.4176072234759998</v>
      </c>
      <c r="L4947" s="3">
        <v>0.67720090293500002</v>
      </c>
      <c r="M4947" s="8">
        <v>1.5801354401809999</v>
      </c>
    </row>
    <row r="4948" spans="3:13" x14ac:dyDescent="0.2">
      <c r="C4948" s="90"/>
      <c r="D4948" s="87"/>
      <c r="E4948" s="1" t="s">
        <v>121</v>
      </c>
      <c r="F4948" s="2"/>
      <c r="G4948" s="59">
        <v>977</v>
      </c>
      <c r="H4948" s="71" t="str">
        <f t="shared" si="108"/>
        <v xml:space="preserve"> </v>
      </c>
      <c r="I4948" s="11">
        <v>64.073694984647005</v>
      </c>
      <c r="J4948" s="3">
        <v>26.919140225179</v>
      </c>
      <c r="K4948" s="3">
        <v>5.0153531218009997</v>
      </c>
      <c r="L4948" s="3">
        <v>2.5588536335719998</v>
      </c>
      <c r="M4948" s="8">
        <v>1.4329580347999999</v>
      </c>
    </row>
    <row r="4949" spans="3:13" x14ac:dyDescent="0.2">
      <c r="C4949" s="90"/>
      <c r="D4949" s="87"/>
      <c r="E4949" s="1" t="s">
        <v>122</v>
      </c>
      <c r="F4949" s="2"/>
      <c r="G4949" s="59">
        <v>179</v>
      </c>
      <c r="H4949" s="71" t="str">
        <f t="shared" si="108"/>
        <v xml:space="preserve"> </v>
      </c>
      <c r="I4949" s="11">
        <v>67.039106145250997</v>
      </c>
      <c r="J4949" s="3">
        <v>24.022346368714999</v>
      </c>
      <c r="K4949" s="3">
        <v>3.3519553072630002</v>
      </c>
      <c r="L4949" s="3">
        <v>4.4692737430170002</v>
      </c>
      <c r="M4949" s="8">
        <v>1.117318435754</v>
      </c>
    </row>
    <row r="4950" spans="3:13" x14ac:dyDescent="0.2">
      <c r="C4950" s="90"/>
      <c r="D4950" s="87"/>
      <c r="E4950" s="1" t="s">
        <v>32</v>
      </c>
      <c r="F4950" s="2"/>
      <c r="G4950" s="59">
        <v>22</v>
      </c>
      <c r="H4950" s="71" t="str">
        <f t="shared" si="108"/>
        <v>*</v>
      </c>
      <c r="I4950" s="11">
        <v>59.090909090909001</v>
      </c>
      <c r="J4950" s="3">
        <v>18.181818181817999</v>
      </c>
      <c r="K4950" s="3">
        <v>13.636363636364001</v>
      </c>
      <c r="L4950" s="3">
        <v>9.0909090909089993</v>
      </c>
      <c r="M4950" s="14">
        <v>0</v>
      </c>
    </row>
    <row r="4951" spans="3:13" x14ac:dyDescent="0.2">
      <c r="C4951" s="90"/>
      <c r="D4951" s="87"/>
      <c r="E4951" s="1" t="s">
        <v>22</v>
      </c>
      <c r="F4951" s="2"/>
      <c r="G4951" s="59">
        <v>13</v>
      </c>
      <c r="H4951" s="71" t="str">
        <f t="shared" si="108"/>
        <v>*</v>
      </c>
      <c r="I4951" s="11">
        <v>46.153846153845997</v>
      </c>
      <c r="J4951" s="3">
        <v>46.153846153845997</v>
      </c>
      <c r="K4951" s="3">
        <v>7.6923076923079998</v>
      </c>
      <c r="L4951" s="7">
        <v>0</v>
      </c>
      <c r="M4951" s="14">
        <v>0</v>
      </c>
    </row>
    <row r="4952" spans="3:13" ht="24" x14ac:dyDescent="0.2">
      <c r="C4952" s="91" t="s">
        <v>123</v>
      </c>
      <c r="D4952" s="86" t="s">
        <v>17</v>
      </c>
      <c r="E4952" s="6" t="s">
        <v>124</v>
      </c>
      <c r="F4952" s="5"/>
      <c r="G4952" s="58">
        <v>55</v>
      </c>
      <c r="H4952" s="70" t="str">
        <f t="shared" si="108"/>
        <v xml:space="preserve"> </v>
      </c>
      <c r="I4952" s="12">
        <v>61.818181818181998</v>
      </c>
      <c r="J4952" s="4">
        <v>23.636363636363999</v>
      </c>
      <c r="K4952" s="4">
        <v>9.0909090909089993</v>
      </c>
      <c r="L4952" s="4">
        <v>5.4545454545450003</v>
      </c>
      <c r="M4952" s="33">
        <v>0</v>
      </c>
    </row>
    <row r="4953" spans="3:13" ht="24" x14ac:dyDescent="0.2">
      <c r="C4953" s="92"/>
      <c r="D4953" s="87"/>
      <c r="E4953" s="1" t="s">
        <v>125</v>
      </c>
      <c r="F4953" s="2"/>
      <c r="G4953" s="59">
        <v>205</v>
      </c>
      <c r="H4953" s="71" t="str">
        <f t="shared" si="108"/>
        <v xml:space="preserve"> </v>
      </c>
      <c r="I4953" s="11">
        <v>57.073170731707002</v>
      </c>
      <c r="J4953" s="3">
        <v>33.170731707317003</v>
      </c>
      <c r="K4953" s="3">
        <v>6.3414634146340001</v>
      </c>
      <c r="L4953" s="3">
        <v>1.951219512195</v>
      </c>
      <c r="M4953" s="8">
        <v>1.4634146341459999</v>
      </c>
    </row>
    <row r="4954" spans="3:13" ht="24" x14ac:dyDescent="0.2">
      <c r="C4954" s="92"/>
      <c r="D4954" s="87"/>
      <c r="E4954" s="1" t="s">
        <v>126</v>
      </c>
      <c r="F4954" s="2"/>
      <c r="G4954" s="59">
        <v>114</v>
      </c>
      <c r="H4954" s="71" t="str">
        <f t="shared" si="108"/>
        <v xml:space="preserve"> </v>
      </c>
      <c r="I4954" s="11">
        <v>65.789473684211004</v>
      </c>
      <c r="J4954" s="3">
        <v>27.192982456140001</v>
      </c>
      <c r="K4954" s="3">
        <v>4.3859649122809996</v>
      </c>
      <c r="L4954" s="3">
        <v>1.7543859649119999</v>
      </c>
      <c r="M4954" s="8">
        <v>0.87719298245599997</v>
      </c>
    </row>
    <row r="4955" spans="3:13" ht="24" x14ac:dyDescent="0.2">
      <c r="C4955" s="92"/>
      <c r="D4955" s="87"/>
      <c r="E4955" s="1" t="s">
        <v>127</v>
      </c>
      <c r="F4955" s="2"/>
      <c r="G4955" s="59">
        <v>187</v>
      </c>
      <c r="H4955" s="71" t="str">
        <f t="shared" si="108"/>
        <v xml:space="preserve"> </v>
      </c>
      <c r="I4955" s="11">
        <v>80.213903743315996</v>
      </c>
      <c r="J4955" s="3">
        <v>13.903743315508001</v>
      </c>
      <c r="K4955" s="3">
        <v>3.208556149733</v>
      </c>
      <c r="L4955" s="3">
        <v>1.069518716578</v>
      </c>
      <c r="M4955" s="8">
        <v>1.6042780748659999</v>
      </c>
    </row>
    <row r="4956" spans="3:13" ht="24" x14ac:dyDescent="0.2">
      <c r="C4956" s="92"/>
      <c r="D4956" s="87"/>
      <c r="E4956" s="1" t="s">
        <v>128</v>
      </c>
      <c r="F4956" s="2"/>
      <c r="G4956" s="59">
        <v>1599</v>
      </c>
      <c r="H4956" s="71" t="str">
        <f t="shared" si="108"/>
        <v xml:space="preserve"> </v>
      </c>
      <c r="I4956" s="11">
        <v>59.662288930582001</v>
      </c>
      <c r="J4956" s="3">
        <v>30.894308943089001</v>
      </c>
      <c r="K4956" s="3">
        <v>6.2539086929329999</v>
      </c>
      <c r="L4956" s="3">
        <v>1.8761726078800001</v>
      </c>
      <c r="M4956" s="8">
        <v>1.313320825516</v>
      </c>
    </row>
    <row r="4957" spans="3:13" ht="24" x14ac:dyDescent="0.2">
      <c r="C4957" s="92"/>
      <c r="D4957" s="87"/>
      <c r="E4957" s="1" t="s">
        <v>129</v>
      </c>
      <c r="F4957" s="2"/>
      <c r="G4957" s="59">
        <v>1199</v>
      </c>
      <c r="H4957" s="71" t="str">
        <f t="shared" si="108"/>
        <v xml:space="preserve"> </v>
      </c>
      <c r="I4957" s="11">
        <v>59.883236030025003</v>
      </c>
      <c r="J4957" s="3">
        <v>30.025020850709002</v>
      </c>
      <c r="K4957" s="3">
        <v>6.9224353628020001</v>
      </c>
      <c r="L4957" s="3">
        <v>2.0850708924100001</v>
      </c>
      <c r="M4957" s="8">
        <v>1.084236864053</v>
      </c>
    </row>
    <row r="4958" spans="3:13" ht="24" x14ac:dyDescent="0.2">
      <c r="C4958" s="92"/>
      <c r="D4958" s="87"/>
      <c r="E4958" s="1" t="s">
        <v>130</v>
      </c>
      <c r="F4958" s="2"/>
      <c r="G4958" s="59">
        <v>950</v>
      </c>
      <c r="H4958" s="71" t="str">
        <f t="shared" si="108"/>
        <v xml:space="preserve"> </v>
      </c>
      <c r="I4958" s="11">
        <v>56.842105263157997</v>
      </c>
      <c r="J4958" s="3">
        <v>30.631578947367998</v>
      </c>
      <c r="K4958" s="3">
        <v>6.4210526315790002</v>
      </c>
      <c r="L4958" s="3">
        <v>4.6315789473680002</v>
      </c>
      <c r="M4958" s="8">
        <v>1.473684210526</v>
      </c>
    </row>
    <row r="4959" spans="3:13" x14ac:dyDescent="0.2">
      <c r="C4959" s="92"/>
      <c r="D4959" s="87"/>
      <c r="E4959" s="1" t="s">
        <v>131</v>
      </c>
      <c r="F4959" s="2"/>
      <c r="G4959" s="59">
        <v>424</v>
      </c>
      <c r="H4959" s="71" t="str">
        <f t="shared" si="108"/>
        <v xml:space="preserve"> </v>
      </c>
      <c r="I4959" s="11">
        <v>63.679245283019</v>
      </c>
      <c r="J4959" s="3">
        <v>30.188679245283002</v>
      </c>
      <c r="K4959" s="3">
        <v>4.2452830188680002</v>
      </c>
      <c r="L4959" s="3">
        <v>0.94339622641499998</v>
      </c>
      <c r="M4959" s="8">
        <v>0.94339622641499998</v>
      </c>
    </row>
    <row r="4960" spans="3:13" ht="24" x14ac:dyDescent="0.2">
      <c r="C4960" s="92"/>
      <c r="D4960" s="87"/>
      <c r="E4960" s="1" t="s">
        <v>132</v>
      </c>
      <c r="F4960" s="2"/>
      <c r="G4960" s="59">
        <v>213</v>
      </c>
      <c r="H4960" s="71" t="str">
        <f t="shared" si="108"/>
        <v xml:space="preserve"> </v>
      </c>
      <c r="I4960" s="11">
        <v>51.643192488262997</v>
      </c>
      <c r="J4960" s="3">
        <v>31.924882629108001</v>
      </c>
      <c r="K4960" s="3">
        <v>8.9201877934270009</v>
      </c>
      <c r="L4960" s="3">
        <v>6.1032863849770003</v>
      </c>
      <c r="M4960" s="8">
        <v>1.4084507042250001</v>
      </c>
    </row>
    <row r="4961" spans="2:24" ht="24" x14ac:dyDescent="0.2">
      <c r="C4961" s="92"/>
      <c r="D4961" s="87"/>
      <c r="E4961" s="1" t="s">
        <v>133</v>
      </c>
      <c r="F4961" s="2"/>
      <c r="G4961" s="59">
        <v>214</v>
      </c>
      <c r="H4961" s="71" t="str">
        <f t="shared" si="108"/>
        <v xml:space="preserve"> </v>
      </c>
      <c r="I4961" s="11">
        <v>45.794392523364003</v>
      </c>
      <c r="J4961" s="3">
        <v>35.514018691589001</v>
      </c>
      <c r="K4961" s="3">
        <v>10.747663551402001</v>
      </c>
      <c r="L4961" s="3">
        <v>7.009345794393</v>
      </c>
      <c r="M4961" s="8">
        <v>0.93457943925200004</v>
      </c>
    </row>
    <row r="4962" spans="2:24" ht="24" x14ac:dyDescent="0.2">
      <c r="C4962" s="92"/>
      <c r="D4962" s="87"/>
      <c r="E4962" s="1" t="s">
        <v>134</v>
      </c>
      <c r="F4962" s="2"/>
      <c r="G4962" s="59">
        <v>15</v>
      </c>
      <c r="H4962" s="71" t="str">
        <f t="shared" si="108"/>
        <v>*</v>
      </c>
      <c r="I4962" s="11">
        <v>26.666666666666998</v>
      </c>
      <c r="J4962" s="3">
        <v>40</v>
      </c>
      <c r="K4962" s="3">
        <v>6.666666666667</v>
      </c>
      <c r="L4962" s="3">
        <v>20</v>
      </c>
      <c r="M4962" s="8">
        <v>6.666666666667</v>
      </c>
    </row>
    <row r="4963" spans="2:24" ht="24" x14ac:dyDescent="0.2">
      <c r="C4963" s="92"/>
      <c r="D4963" s="87"/>
      <c r="E4963" s="1" t="s">
        <v>135</v>
      </c>
      <c r="F4963" s="2"/>
      <c r="G4963" s="59">
        <v>587</v>
      </c>
      <c r="H4963" s="71" t="str">
        <f t="shared" si="108"/>
        <v xml:space="preserve"> </v>
      </c>
      <c r="I4963" s="11">
        <v>64.735945485520006</v>
      </c>
      <c r="J4963" s="3">
        <v>27.086882453152</v>
      </c>
      <c r="K4963" s="3">
        <v>4.9403747870529999</v>
      </c>
      <c r="L4963" s="3">
        <v>2.2146507666100002</v>
      </c>
      <c r="M4963" s="8">
        <v>1.0221465076659999</v>
      </c>
    </row>
    <row r="4964" spans="2:24" x14ac:dyDescent="0.2">
      <c r="C4964" s="92"/>
      <c r="D4964" s="87"/>
      <c r="E4964" s="1" t="s">
        <v>136</v>
      </c>
      <c r="F4964" s="2"/>
      <c r="G4964" s="59">
        <v>63</v>
      </c>
      <c r="H4964" s="71" t="str">
        <f t="shared" si="108"/>
        <v xml:space="preserve"> </v>
      </c>
      <c r="I4964" s="11">
        <v>53.968253968253997</v>
      </c>
      <c r="J4964" s="3">
        <v>28.571428571428999</v>
      </c>
      <c r="K4964" s="3">
        <v>4.7619047619049999</v>
      </c>
      <c r="L4964" s="3">
        <v>11.111111111111001</v>
      </c>
      <c r="M4964" s="8">
        <v>1.587301587302</v>
      </c>
    </row>
    <row r="4965" spans="2:24" x14ac:dyDescent="0.2">
      <c r="C4965" s="92"/>
      <c r="D4965" s="87"/>
      <c r="E4965" s="1" t="s">
        <v>137</v>
      </c>
      <c r="F4965" s="2"/>
      <c r="G4965" s="59">
        <v>290</v>
      </c>
      <c r="H4965" s="71" t="str">
        <f t="shared" si="108"/>
        <v xml:space="preserve"> </v>
      </c>
      <c r="I4965" s="11">
        <v>43.793103448276</v>
      </c>
      <c r="J4965" s="3">
        <v>29.310344827586</v>
      </c>
      <c r="K4965" s="3">
        <v>11.724137931034001</v>
      </c>
      <c r="L4965" s="3">
        <v>13.448275862069</v>
      </c>
      <c r="M4965" s="8">
        <v>1.7241379310339999</v>
      </c>
    </row>
    <row r="4966" spans="2:24" x14ac:dyDescent="0.2">
      <c r="C4966" s="92"/>
      <c r="D4966" s="87"/>
      <c r="E4966" s="1" t="s">
        <v>22</v>
      </c>
      <c r="F4966" s="2"/>
      <c r="G4966" s="59">
        <v>42</v>
      </c>
      <c r="H4966" s="71" t="str">
        <f t="shared" si="108"/>
        <v>*</v>
      </c>
      <c r="I4966" s="11">
        <v>47.619047619047997</v>
      </c>
      <c r="J4966" s="3">
        <v>26.190476190476002</v>
      </c>
      <c r="K4966" s="3">
        <v>4.7619047619049999</v>
      </c>
      <c r="L4966" s="3">
        <v>11.904761904761999</v>
      </c>
      <c r="M4966" s="8">
        <v>9.5238095238099998</v>
      </c>
    </row>
    <row r="4967" spans="2:24" ht="24" x14ac:dyDescent="0.2">
      <c r="C4967" s="92"/>
      <c r="D4967" s="87"/>
      <c r="E4967" s="1" t="s">
        <v>138</v>
      </c>
      <c r="F4967" s="2"/>
      <c r="G4967" s="59">
        <v>246</v>
      </c>
      <c r="H4967" s="71" t="str">
        <f t="shared" si="108"/>
        <v xml:space="preserve"> </v>
      </c>
      <c r="I4967" s="11">
        <v>58.130081300813004</v>
      </c>
      <c r="J4967" s="3">
        <v>30.894308943089001</v>
      </c>
      <c r="K4967" s="3">
        <v>6.9105691056909997</v>
      </c>
      <c r="L4967" s="3">
        <v>2.8455284552850002</v>
      </c>
      <c r="M4967" s="8">
        <v>1.219512195122</v>
      </c>
    </row>
    <row r="4968" spans="2:24" ht="24" x14ac:dyDescent="0.2">
      <c r="C4968" s="92"/>
      <c r="D4968" s="87"/>
      <c r="E4968" s="1" t="s">
        <v>139</v>
      </c>
      <c r="F4968" s="2"/>
      <c r="G4968" s="59">
        <v>248</v>
      </c>
      <c r="H4968" s="71" t="str">
        <f t="shared" ref="H4968:H4970" si="109">IF(G4968&lt;49,"*"," ")</f>
        <v xml:space="preserve"> </v>
      </c>
      <c r="I4968" s="11">
        <v>74.596774193548001</v>
      </c>
      <c r="J4968" s="3">
        <v>18.951612903226</v>
      </c>
      <c r="K4968" s="3">
        <v>3.6290322580650001</v>
      </c>
      <c r="L4968" s="3">
        <v>1.6129032258060001</v>
      </c>
      <c r="M4968" s="8">
        <v>1.2096774193549999</v>
      </c>
    </row>
    <row r="4969" spans="2:24" ht="24" x14ac:dyDescent="0.2">
      <c r="C4969" s="92"/>
      <c r="D4969" s="87"/>
      <c r="E4969" s="1" t="s">
        <v>140</v>
      </c>
      <c r="F4969" s="2"/>
      <c r="G4969" s="59">
        <v>1582</v>
      </c>
      <c r="H4969" s="71" t="str">
        <f t="shared" si="109"/>
        <v xml:space="preserve"> </v>
      </c>
      <c r="I4969" s="11">
        <v>58.596713021492</v>
      </c>
      <c r="J4969" s="3">
        <v>29.772439949431</v>
      </c>
      <c r="K4969" s="3">
        <v>6.8268015170669996</v>
      </c>
      <c r="L4969" s="3">
        <v>3.4766118836920001</v>
      </c>
      <c r="M4969" s="8">
        <v>1.327433628319</v>
      </c>
    </row>
    <row r="4970" spans="2:24" ht="24" x14ac:dyDescent="0.2">
      <c r="C4970" s="93"/>
      <c r="D4970" s="88"/>
      <c r="E4970" s="27" t="s">
        <v>141</v>
      </c>
      <c r="F4970" s="30"/>
      <c r="G4970" s="60">
        <v>414</v>
      </c>
      <c r="H4970" s="72" t="str">
        <f t="shared" si="109"/>
        <v xml:space="preserve"> </v>
      </c>
      <c r="I4970" s="35">
        <v>47.826086956521998</v>
      </c>
      <c r="J4970" s="16">
        <v>33.816425120772998</v>
      </c>
      <c r="K4970" s="16">
        <v>9.9033816425120005</v>
      </c>
      <c r="L4970" s="16">
        <v>7.004830917874</v>
      </c>
      <c r="M4970" s="36">
        <v>1.449275362319</v>
      </c>
    </row>
    <row r="4971" spans="2:24" x14ac:dyDescent="0.2">
      <c r="G4971" s="61"/>
      <c r="H4971" s="73"/>
    </row>
    <row r="4972" spans="2:24" x14ac:dyDescent="0.2">
      <c r="B4972" s="22" t="str">
        <f xml:space="preserve"> HYPERLINK("#'目次'!B43", "[37]")</f>
        <v>[37]</v>
      </c>
      <c r="C4972" s="17" t="s">
        <v>394</v>
      </c>
      <c r="G4972" s="61"/>
      <c r="H4972" s="73"/>
    </row>
    <row r="4973" spans="2:24" x14ac:dyDescent="0.2">
      <c r="G4973" s="61"/>
      <c r="H4973" s="73"/>
    </row>
    <row r="4974" spans="2:24" x14ac:dyDescent="0.2">
      <c r="G4974" s="61"/>
      <c r="H4974" s="73"/>
    </row>
    <row r="4975" spans="2:24" x14ac:dyDescent="0.2">
      <c r="C4975" s="17" t="s">
        <v>12</v>
      </c>
      <c r="G4975" s="61"/>
      <c r="H4975" s="73"/>
    </row>
    <row r="4976" spans="2:24" ht="60" x14ac:dyDescent="0.2">
      <c r="C4976" s="82"/>
      <c r="D4976" s="83"/>
      <c r="E4976" s="83"/>
      <c r="F4976" s="83"/>
      <c r="G4976" s="55" t="s">
        <v>13</v>
      </c>
      <c r="H4976" s="68"/>
      <c r="I4976" s="20" t="s">
        <v>395</v>
      </c>
      <c r="J4976" s="10" t="s">
        <v>396</v>
      </c>
      <c r="K4976" s="10" t="s">
        <v>397</v>
      </c>
      <c r="L4976" s="10" t="s">
        <v>398</v>
      </c>
      <c r="M4976" s="10" t="s">
        <v>399</v>
      </c>
      <c r="N4976" s="10" t="s">
        <v>400</v>
      </c>
      <c r="O4976" s="10" t="s">
        <v>401</v>
      </c>
      <c r="P4976" s="10" t="s">
        <v>402</v>
      </c>
      <c r="Q4976" s="10" t="s">
        <v>403</v>
      </c>
      <c r="R4976" s="10" t="s">
        <v>404</v>
      </c>
      <c r="S4976" s="10" t="s">
        <v>405</v>
      </c>
      <c r="T4976" s="10" t="s">
        <v>406</v>
      </c>
      <c r="U4976" s="10" t="s">
        <v>407</v>
      </c>
      <c r="V4976" s="10" t="s">
        <v>32</v>
      </c>
      <c r="W4976" s="10" t="s">
        <v>408</v>
      </c>
      <c r="X4976" s="23" t="s">
        <v>22</v>
      </c>
    </row>
    <row r="4977" spans="3:24" x14ac:dyDescent="0.2">
      <c r="C4977" s="84"/>
      <c r="D4977" s="85"/>
      <c r="E4977" s="85"/>
      <c r="F4977" s="85"/>
      <c r="G4977" s="56"/>
      <c r="H4977" s="69"/>
      <c r="I4977" s="24"/>
      <c r="J4977" s="9"/>
      <c r="K4977" s="9"/>
      <c r="L4977" s="9"/>
      <c r="M4977" s="9"/>
      <c r="N4977" s="9"/>
      <c r="O4977" s="9"/>
      <c r="P4977" s="9"/>
      <c r="Q4977" s="9"/>
      <c r="R4977" s="9"/>
      <c r="S4977" s="9"/>
      <c r="T4977" s="9"/>
      <c r="U4977" s="9"/>
      <c r="V4977" s="9"/>
      <c r="W4977" s="9"/>
      <c r="X4977" s="21"/>
    </row>
    <row r="4978" spans="3:24" x14ac:dyDescent="0.2">
      <c r="C4978" s="28"/>
      <c r="D4978" s="29"/>
      <c r="E4978" s="32" t="s">
        <v>13</v>
      </c>
      <c r="F4978" s="31"/>
      <c r="G4978" s="57">
        <v>2435</v>
      </c>
      <c r="H4978" s="66" t="str">
        <f t="shared" ref="H4978:H5041" si="110">IF(G4978&lt;49,"*"," ")</f>
        <v xml:space="preserve"> </v>
      </c>
      <c r="I4978" s="15">
        <v>16.878850102668999</v>
      </c>
      <c r="J4978" s="15">
        <v>15.359342915811</v>
      </c>
      <c r="K4978" s="15">
        <v>4.6817248459960004</v>
      </c>
      <c r="L4978" s="15">
        <v>3.4907597535930002</v>
      </c>
      <c r="M4978" s="15">
        <v>2.0944558521559999</v>
      </c>
      <c r="N4978" s="15">
        <v>3.4086242299789999</v>
      </c>
      <c r="O4978" s="15">
        <v>17.371663244353002</v>
      </c>
      <c r="P4978" s="15">
        <v>4.9281314168380002</v>
      </c>
      <c r="Q4978" s="15">
        <v>7.6386036960989996</v>
      </c>
      <c r="R4978" s="15">
        <v>4.2299794661190004</v>
      </c>
      <c r="S4978" s="15">
        <v>7.5975359342919999</v>
      </c>
      <c r="T4978" s="15">
        <v>17.125256673511</v>
      </c>
      <c r="U4978" s="15">
        <v>25.995893223818999</v>
      </c>
      <c r="V4978" s="15">
        <v>3.9425051334700001</v>
      </c>
      <c r="W4978" s="15">
        <v>40.698151950719001</v>
      </c>
      <c r="X4978" s="34">
        <v>4.2299794661190004</v>
      </c>
    </row>
    <row r="4979" spans="3:24" x14ac:dyDescent="0.2">
      <c r="C4979" s="89" t="s">
        <v>16</v>
      </c>
      <c r="D4979" s="86" t="s">
        <v>17</v>
      </c>
      <c r="E4979" s="6" t="s">
        <v>18</v>
      </c>
      <c r="F4979" s="5"/>
      <c r="G4979" s="58">
        <v>344</v>
      </c>
      <c r="H4979" s="70" t="str">
        <f t="shared" si="110"/>
        <v xml:space="preserve"> </v>
      </c>
      <c r="I4979" s="12">
        <v>13.081395348837001</v>
      </c>
      <c r="J4979" s="4">
        <v>13.662790697674</v>
      </c>
      <c r="K4979" s="4">
        <v>3.779069767442</v>
      </c>
      <c r="L4979" s="4">
        <v>2.0348837209299999</v>
      </c>
      <c r="M4979" s="4">
        <v>2.0348837209299999</v>
      </c>
      <c r="N4979" s="4">
        <v>1.1627906976739999</v>
      </c>
      <c r="O4979" s="4">
        <v>14.825581395348999</v>
      </c>
      <c r="P4979" s="4">
        <v>2.6162790697670002</v>
      </c>
      <c r="Q4979" s="4">
        <v>5.2325581395349996</v>
      </c>
      <c r="R4979" s="4">
        <v>3.1976744186050001</v>
      </c>
      <c r="S4979" s="4">
        <v>3.488372093023</v>
      </c>
      <c r="T4979" s="4">
        <v>10.174418604651001</v>
      </c>
      <c r="U4979" s="4">
        <v>18.023255813953</v>
      </c>
      <c r="V4979" s="4">
        <v>1.1627906976739999</v>
      </c>
      <c r="W4979" s="4">
        <v>56.395348837208999</v>
      </c>
      <c r="X4979" s="13">
        <v>3.488372093023</v>
      </c>
    </row>
    <row r="4980" spans="3:24" x14ac:dyDescent="0.2">
      <c r="C4980" s="90"/>
      <c r="D4980" s="87"/>
      <c r="E4980" s="1" t="s">
        <v>19</v>
      </c>
      <c r="F4980" s="2"/>
      <c r="G4980" s="59">
        <v>1502</v>
      </c>
      <c r="H4980" s="71" t="str">
        <f t="shared" si="110"/>
        <v xml:space="preserve"> </v>
      </c>
      <c r="I4980" s="11">
        <v>14.713715046605</v>
      </c>
      <c r="J4980" s="3">
        <v>14.713715046605</v>
      </c>
      <c r="K4980" s="3">
        <v>4.3275632490009999</v>
      </c>
      <c r="L4980" s="3">
        <v>2.7296937416780001</v>
      </c>
      <c r="M4980" s="3">
        <v>1.5978695073239999</v>
      </c>
      <c r="N4980" s="3">
        <v>3.3288948069240001</v>
      </c>
      <c r="O4980" s="3">
        <v>16.378162450066998</v>
      </c>
      <c r="P4980" s="3">
        <v>3.52862849534</v>
      </c>
      <c r="Q4980" s="3">
        <v>6.6577896138480002</v>
      </c>
      <c r="R4980" s="3">
        <v>3.6617842876169999</v>
      </c>
      <c r="S4980" s="3">
        <v>7.1904127829559998</v>
      </c>
      <c r="T4980" s="3">
        <v>15.845539280959001</v>
      </c>
      <c r="U4980" s="3">
        <v>24.300932090545999</v>
      </c>
      <c r="V4980" s="3">
        <v>2.9960053262319999</v>
      </c>
      <c r="W4980" s="3">
        <v>43.009320905458999</v>
      </c>
      <c r="X4980" s="8">
        <v>4.127829560586</v>
      </c>
    </row>
    <row r="4981" spans="3:24" x14ac:dyDescent="0.2">
      <c r="C4981" s="90"/>
      <c r="D4981" s="87"/>
      <c r="E4981" s="1" t="s">
        <v>20</v>
      </c>
      <c r="F4981" s="2"/>
      <c r="G4981" s="59">
        <v>465</v>
      </c>
      <c r="H4981" s="71" t="str">
        <f t="shared" si="110"/>
        <v xml:space="preserve"> </v>
      </c>
      <c r="I4981" s="11">
        <v>24.086021505375999</v>
      </c>
      <c r="J4981" s="3">
        <v>20.430107526882001</v>
      </c>
      <c r="K4981" s="3">
        <v>6.0215053763439998</v>
      </c>
      <c r="L4981" s="3">
        <v>5.591397849462</v>
      </c>
      <c r="M4981" s="3">
        <v>3.4408602150540002</v>
      </c>
      <c r="N4981" s="3">
        <v>4.5161290322580001</v>
      </c>
      <c r="O4981" s="3">
        <v>21.505376344085999</v>
      </c>
      <c r="P4981" s="3">
        <v>9.2473118279570006</v>
      </c>
      <c r="Q4981" s="3">
        <v>11.182795698925</v>
      </c>
      <c r="R4981" s="3">
        <v>5.3763440860219998</v>
      </c>
      <c r="S4981" s="3">
        <v>10.322580645161</v>
      </c>
      <c r="T4981" s="3">
        <v>24.086021505375999</v>
      </c>
      <c r="U4981" s="3">
        <v>33.763440860214999</v>
      </c>
      <c r="V4981" s="3">
        <v>6.666666666667</v>
      </c>
      <c r="W4981" s="3">
        <v>27.096774193548001</v>
      </c>
      <c r="X4981" s="8">
        <v>4.9462365591399999</v>
      </c>
    </row>
    <row r="4982" spans="3:24" x14ac:dyDescent="0.2">
      <c r="C4982" s="90"/>
      <c r="D4982" s="87"/>
      <c r="E4982" s="1" t="s">
        <v>21</v>
      </c>
      <c r="F4982" s="2"/>
      <c r="G4982" s="59">
        <v>107</v>
      </c>
      <c r="H4982" s="71" t="str">
        <f t="shared" si="110"/>
        <v xml:space="preserve"> </v>
      </c>
      <c r="I4982" s="11">
        <v>27.102803738317998</v>
      </c>
      <c r="J4982" s="3">
        <v>10.280373831776</v>
      </c>
      <c r="K4982" s="3">
        <v>7.4766355140189997</v>
      </c>
      <c r="L4982" s="3">
        <v>10.280373831776</v>
      </c>
      <c r="M4982" s="3">
        <v>2.8037383177569999</v>
      </c>
      <c r="N4982" s="3">
        <v>7.4766355140189997</v>
      </c>
      <c r="O4982" s="3">
        <v>23.364485981308</v>
      </c>
      <c r="P4982" s="3">
        <v>12.149532710280001</v>
      </c>
      <c r="Q4982" s="3">
        <v>14.953271028036999</v>
      </c>
      <c r="R4982" s="3">
        <v>9.3457943925230005</v>
      </c>
      <c r="S4982" s="3">
        <v>14.953271028036999</v>
      </c>
      <c r="T4982" s="3">
        <v>27.102803738317998</v>
      </c>
      <c r="U4982" s="3">
        <v>41.121495327102998</v>
      </c>
      <c r="V4982" s="3">
        <v>14.953271028036999</v>
      </c>
      <c r="W4982" s="3">
        <v>16.822429906541998</v>
      </c>
      <c r="X4982" s="8">
        <v>4.6728971962620003</v>
      </c>
    </row>
    <row r="4983" spans="3:24" x14ac:dyDescent="0.2">
      <c r="C4983" s="90"/>
      <c r="D4983" s="87"/>
      <c r="E4983" s="1" t="s">
        <v>22</v>
      </c>
      <c r="F4983" s="2"/>
      <c r="G4983" s="59">
        <v>17</v>
      </c>
      <c r="H4983" s="71" t="str">
        <f t="shared" si="110"/>
        <v>*</v>
      </c>
      <c r="I4983" s="11">
        <v>23.529411764706001</v>
      </c>
      <c r="J4983" s="7">
        <v>0</v>
      </c>
      <c r="K4983" s="7">
        <v>0</v>
      </c>
      <c r="L4983" s="7">
        <v>0</v>
      </c>
      <c r="M4983" s="3">
        <v>5.8823529411760003</v>
      </c>
      <c r="N4983" s="7">
        <v>0</v>
      </c>
      <c r="O4983" s="3">
        <v>5.8823529411760003</v>
      </c>
      <c r="P4983" s="3">
        <v>11.764705882353001</v>
      </c>
      <c r="Q4983" s="7">
        <v>0</v>
      </c>
      <c r="R4983" s="3">
        <v>11.764705882353001</v>
      </c>
      <c r="S4983" s="3">
        <v>5.8823529411760003</v>
      </c>
      <c r="T4983" s="3">
        <v>17.647058823529001</v>
      </c>
      <c r="U4983" s="3">
        <v>29.411764705882</v>
      </c>
      <c r="V4983" s="7">
        <v>0</v>
      </c>
      <c r="W4983" s="3">
        <v>41.176470588234999</v>
      </c>
      <c r="X4983" s="8">
        <v>5.8823529411760003</v>
      </c>
    </row>
    <row r="4984" spans="3:24" x14ac:dyDescent="0.2">
      <c r="C4984" s="91" t="s">
        <v>23</v>
      </c>
      <c r="D4984" s="86" t="s">
        <v>17</v>
      </c>
      <c r="E4984" s="6" t="s">
        <v>24</v>
      </c>
      <c r="F4984" s="5"/>
      <c r="G4984" s="58">
        <v>383</v>
      </c>
      <c r="H4984" s="70" t="str">
        <f t="shared" si="110"/>
        <v xml:space="preserve"> </v>
      </c>
      <c r="I4984" s="12">
        <v>17.493472584856001</v>
      </c>
      <c r="J4984" s="4">
        <v>16.187989556135999</v>
      </c>
      <c r="K4984" s="4">
        <v>4.6997389033939996</v>
      </c>
      <c r="L4984" s="4">
        <v>2.8720626631849999</v>
      </c>
      <c r="M4984" s="4">
        <v>2.3498694516969998</v>
      </c>
      <c r="N4984" s="4">
        <v>3.1331592689300001</v>
      </c>
      <c r="O4984" s="4">
        <v>19.321148825064999</v>
      </c>
      <c r="P4984" s="4">
        <v>4.9608355091379996</v>
      </c>
      <c r="Q4984" s="4">
        <v>10.443864229765</v>
      </c>
      <c r="R4984" s="4">
        <v>5.2219321148829998</v>
      </c>
      <c r="S4984" s="4">
        <v>6.5274151436030001</v>
      </c>
      <c r="T4984" s="4">
        <v>18.537859007832999</v>
      </c>
      <c r="U4984" s="4">
        <v>28.459530026109999</v>
      </c>
      <c r="V4984" s="4">
        <v>1.8276762402090001</v>
      </c>
      <c r="W4984" s="4">
        <v>39.686684073107003</v>
      </c>
      <c r="X4984" s="13">
        <v>4.4386422976500004</v>
      </c>
    </row>
    <row r="4985" spans="3:24" x14ac:dyDescent="0.2">
      <c r="C4985" s="90"/>
      <c r="D4985" s="87"/>
      <c r="E4985" s="1" t="s">
        <v>25</v>
      </c>
      <c r="F4985" s="2"/>
      <c r="G4985" s="59">
        <v>333</v>
      </c>
      <c r="H4985" s="71" t="str">
        <f t="shared" si="110"/>
        <v xml:space="preserve"> </v>
      </c>
      <c r="I4985" s="11">
        <v>14.714714714715001</v>
      </c>
      <c r="J4985" s="3">
        <v>16.816816816816999</v>
      </c>
      <c r="K4985" s="3">
        <v>5.1051051051050003</v>
      </c>
      <c r="L4985" s="3">
        <v>2.7027027027030002</v>
      </c>
      <c r="M4985" s="3">
        <v>1.8018018018019999</v>
      </c>
      <c r="N4985" s="3">
        <v>4.2042042042040002</v>
      </c>
      <c r="O4985" s="3">
        <v>21.021021021020999</v>
      </c>
      <c r="P4985" s="3">
        <v>5.4054054054050003</v>
      </c>
      <c r="Q4985" s="3">
        <v>9.9099099099100005</v>
      </c>
      <c r="R4985" s="3">
        <v>6.0060060060060003</v>
      </c>
      <c r="S4985" s="3">
        <v>9.3093093093090005</v>
      </c>
      <c r="T4985" s="3">
        <v>21.321321321321001</v>
      </c>
      <c r="U4985" s="3">
        <v>28.228228228228001</v>
      </c>
      <c r="V4985" s="3">
        <v>2.1021021021020001</v>
      </c>
      <c r="W4985" s="3">
        <v>39.639639639640002</v>
      </c>
      <c r="X4985" s="8">
        <v>3.3033033033030001</v>
      </c>
    </row>
    <row r="4986" spans="3:24" ht="24" x14ac:dyDescent="0.2">
      <c r="C4986" s="90"/>
      <c r="D4986" s="87"/>
      <c r="E4986" s="1" t="s">
        <v>26</v>
      </c>
      <c r="F4986" s="2"/>
      <c r="G4986" s="59">
        <v>464</v>
      </c>
      <c r="H4986" s="71" t="str">
        <f t="shared" si="110"/>
        <v xml:space="preserve"> </v>
      </c>
      <c r="I4986" s="11">
        <v>16.379310344827999</v>
      </c>
      <c r="J4986" s="3">
        <v>15.948275862069</v>
      </c>
      <c r="K4986" s="3">
        <v>6.4655172413789996</v>
      </c>
      <c r="L4986" s="3">
        <v>4.9568965517240002</v>
      </c>
      <c r="M4986" s="3">
        <v>2.3706896551719998</v>
      </c>
      <c r="N4986" s="3">
        <v>3.663793103448</v>
      </c>
      <c r="O4986" s="3">
        <v>22.844827586207</v>
      </c>
      <c r="P4986" s="3">
        <v>4.7413793103449997</v>
      </c>
      <c r="Q4986" s="3">
        <v>8.4051724137930002</v>
      </c>
      <c r="R4986" s="3">
        <v>6.0344827586210004</v>
      </c>
      <c r="S4986" s="3">
        <v>8.1896551724139997</v>
      </c>
      <c r="T4986" s="3">
        <v>18.103448275862</v>
      </c>
      <c r="U4986" s="3">
        <v>30.387931034483</v>
      </c>
      <c r="V4986" s="3">
        <v>2.586206896552</v>
      </c>
      <c r="W4986" s="3">
        <v>37.715517241378997</v>
      </c>
      <c r="X4986" s="8">
        <v>4.7413793103449997</v>
      </c>
    </row>
    <row r="4987" spans="3:24" ht="24" x14ac:dyDescent="0.2">
      <c r="C4987" s="90"/>
      <c r="D4987" s="87"/>
      <c r="E4987" s="1" t="s">
        <v>27</v>
      </c>
      <c r="F4987" s="2"/>
      <c r="G4987" s="59">
        <v>163</v>
      </c>
      <c r="H4987" s="71" t="str">
        <f t="shared" si="110"/>
        <v xml:space="preserve"> </v>
      </c>
      <c r="I4987" s="11">
        <v>22.085889570551998</v>
      </c>
      <c r="J4987" s="3">
        <v>13.496932515337001</v>
      </c>
      <c r="K4987" s="3">
        <v>7.3619631901840004</v>
      </c>
      <c r="L4987" s="3">
        <v>4.2944785276069997</v>
      </c>
      <c r="M4987" s="3">
        <v>4.9079754601229997</v>
      </c>
      <c r="N4987" s="3">
        <v>6.1349693251530004</v>
      </c>
      <c r="O4987" s="3">
        <v>22.085889570551998</v>
      </c>
      <c r="P4987" s="3">
        <v>4.2944785276069997</v>
      </c>
      <c r="Q4987" s="3">
        <v>11.042944785275999</v>
      </c>
      <c r="R4987" s="3">
        <v>6.1349693251530004</v>
      </c>
      <c r="S4987" s="3">
        <v>11.042944785275999</v>
      </c>
      <c r="T4987" s="3">
        <v>17.791411042945001</v>
      </c>
      <c r="U4987" s="3">
        <v>31.901840490798001</v>
      </c>
      <c r="V4987" s="3">
        <v>1.8404907975460001</v>
      </c>
      <c r="W4987" s="3">
        <v>37.423312883435997</v>
      </c>
      <c r="X4987" s="8">
        <v>5.5214723926379996</v>
      </c>
    </row>
    <row r="4988" spans="3:24" x14ac:dyDescent="0.2">
      <c r="C4988" s="90"/>
      <c r="D4988" s="87"/>
      <c r="E4988" s="1" t="s">
        <v>28</v>
      </c>
      <c r="F4988" s="2"/>
      <c r="G4988" s="59">
        <v>161</v>
      </c>
      <c r="H4988" s="71" t="str">
        <f t="shared" si="110"/>
        <v xml:space="preserve"> </v>
      </c>
      <c r="I4988" s="11">
        <v>21.11801242236</v>
      </c>
      <c r="J4988" s="3">
        <v>14.906832298136999</v>
      </c>
      <c r="K4988" s="3">
        <v>5.5900621118010001</v>
      </c>
      <c r="L4988" s="3">
        <v>6.8322981366460001</v>
      </c>
      <c r="M4988" s="3">
        <v>2.4844720496889998</v>
      </c>
      <c r="N4988" s="3">
        <v>2.4844720496889998</v>
      </c>
      <c r="O4988" s="3">
        <v>22.981366459627001</v>
      </c>
      <c r="P4988" s="3">
        <v>4.9689440993789997</v>
      </c>
      <c r="Q4988" s="3">
        <v>8.074534161491</v>
      </c>
      <c r="R4988" s="3">
        <v>6.2111801242239997</v>
      </c>
      <c r="S4988" s="3">
        <v>9.3167701863350008</v>
      </c>
      <c r="T4988" s="3">
        <v>21.739130434783</v>
      </c>
      <c r="U4988" s="3">
        <v>36.024844720497001</v>
      </c>
      <c r="V4988" s="3">
        <v>3.1055900621119998</v>
      </c>
      <c r="W4988" s="3">
        <v>32.919254658385</v>
      </c>
      <c r="X4988" s="8">
        <v>4.3478260869570002</v>
      </c>
    </row>
    <row r="4989" spans="3:24" x14ac:dyDescent="0.2">
      <c r="C4989" s="90"/>
      <c r="D4989" s="87"/>
      <c r="E4989" s="1" t="s">
        <v>29</v>
      </c>
      <c r="F4989" s="2"/>
      <c r="G4989" s="59">
        <v>1174</v>
      </c>
      <c r="H4989" s="71" t="str">
        <f t="shared" si="110"/>
        <v xml:space="preserve"> </v>
      </c>
      <c r="I4989" s="11">
        <v>15.672913117546999</v>
      </c>
      <c r="J4989" s="3">
        <v>15.672913117546999</v>
      </c>
      <c r="K4989" s="3">
        <v>4.9403747870529999</v>
      </c>
      <c r="L4989" s="3">
        <v>2.3850085178880001</v>
      </c>
      <c r="M4989" s="3">
        <v>1.788756388416</v>
      </c>
      <c r="N4989" s="3">
        <v>3.2367972742759998</v>
      </c>
      <c r="O4989" s="3">
        <v>19.505962521295</v>
      </c>
      <c r="P4989" s="3">
        <v>4.0885860306639996</v>
      </c>
      <c r="Q4989" s="3">
        <v>7.4957410562179998</v>
      </c>
      <c r="R4989" s="3">
        <v>4.4293015332200003</v>
      </c>
      <c r="S4989" s="3">
        <v>7.3253833049399999</v>
      </c>
      <c r="T4989" s="3">
        <v>16.865417376490999</v>
      </c>
      <c r="U4989" s="3">
        <v>25.894378194207999</v>
      </c>
      <c r="V4989" s="3">
        <v>2.8960817717210001</v>
      </c>
      <c r="W4989" s="3">
        <v>42.163543441226999</v>
      </c>
      <c r="X4989" s="8">
        <v>3.9182282793869998</v>
      </c>
    </row>
    <row r="4990" spans="3:24" x14ac:dyDescent="0.2">
      <c r="C4990" s="90"/>
      <c r="D4990" s="87"/>
      <c r="E4990" s="1" t="s">
        <v>30</v>
      </c>
      <c r="F4990" s="2"/>
      <c r="G4990" s="59">
        <v>1349</v>
      </c>
      <c r="H4990" s="71" t="str">
        <f t="shared" si="110"/>
        <v xml:space="preserve"> </v>
      </c>
      <c r="I4990" s="11">
        <v>16.604892512972999</v>
      </c>
      <c r="J4990" s="3">
        <v>16.827279466271001</v>
      </c>
      <c r="K4990" s="3">
        <v>5.4114158636029996</v>
      </c>
      <c r="L4990" s="3">
        <v>3.409933283914</v>
      </c>
      <c r="M4990" s="3">
        <v>1.9273535952559999</v>
      </c>
      <c r="N4990" s="3">
        <v>3.6323202372129999</v>
      </c>
      <c r="O4990" s="3">
        <v>18.902891030393</v>
      </c>
      <c r="P4990" s="3">
        <v>4.373610081542</v>
      </c>
      <c r="Q4990" s="3">
        <v>8.0059303187550004</v>
      </c>
      <c r="R4990" s="3">
        <v>4.670126019274</v>
      </c>
      <c r="S4990" s="3">
        <v>8.0059303187550004</v>
      </c>
      <c r="T4990" s="3">
        <v>18.309859154929999</v>
      </c>
      <c r="U4990" s="3">
        <v>26.389918458116998</v>
      </c>
      <c r="V4990" s="3">
        <v>2.8910303928840002</v>
      </c>
      <c r="W4990" s="3">
        <v>39.733135656042002</v>
      </c>
      <c r="X4990" s="8">
        <v>4.2253521126760001</v>
      </c>
    </row>
    <row r="4991" spans="3:24" x14ac:dyDescent="0.2">
      <c r="C4991" s="90"/>
      <c r="D4991" s="87"/>
      <c r="E4991" s="1" t="s">
        <v>31</v>
      </c>
      <c r="F4991" s="2"/>
      <c r="G4991" s="59">
        <v>2034</v>
      </c>
      <c r="H4991" s="71" t="str">
        <f t="shared" si="110"/>
        <v xml:space="preserve"> </v>
      </c>
      <c r="I4991" s="11">
        <v>16.961651917404001</v>
      </c>
      <c r="J4991" s="3">
        <v>15.978367748279</v>
      </c>
      <c r="K4991" s="3">
        <v>4.6214355948870001</v>
      </c>
      <c r="L4991" s="3">
        <v>3.638151425762</v>
      </c>
      <c r="M4991" s="3">
        <v>2.0157325467059999</v>
      </c>
      <c r="N4991" s="3">
        <v>3.4414945919369999</v>
      </c>
      <c r="O4991" s="3">
        <v>18.043264503441002</v>
      </c>
      <c r="P4991" s="3">
        <v>5.2114060963620004</v>
      </c>
      <c r="Q4991" s="3">
        <v>7.6696165191740002</v>
      </c>
      <c r="R4991" s="3">
        <v>4.2772861356930001</v>
      </c>
      <c r="S4991" s="3">
        <v>8.0137659783679993</v>
      </c>
      <c r="T4991" s="3">
        <v>17.944936086529001</v>
      </c>
      <c r="U4991" s="3">
        <v>27.138643067846999</v>
      </c>
      <c r="V4991" s="3">
        <v>3.4414945919369999</v>
      </c>
      <c r="W4991" s="3">
        <v>40.560471976400997</v>
      </c>
      <c r="X4991" s="8">
        <v>4.1789577187809996</v>
      </c>
    </row>
    <row r="4992" spans="3:24" x14ac:dyDescent="0.2">
      <c r="C4992" s="90"/>
      <c r="D4992" s="87"/>
      <c r="E4992" s="1" t="s">
        <v>32</v>
      </c>
      <c r="F4992" s="2"/>
      <c r="G4992" s="59">
        <v>68</v>
      </c>
      <c r="H4992" s="71" t="str">
        <f t="shared" si="110"/>
        <v xml:space="preserve"> </v>
      </c>
      <c r="I4992" s="11">
        <v>10.294117647059</v>
      </c>
      <c r="J4992" s="3">
        <v>10.294117647059</v>
      </c>
      <c r="K4992" s="3">
        <v>4.4117647058819998</v>
      </c>
      <c r="L4992" s="3">
        <v>2.9411764705880001</v>
      </c>
      <c r="M4992" s="3">
        <v>1.4705882352940001</v>
      </c>
      <c r="N4992" s="3">
        <v>2.9411764705880001</v>
      </c>
      <c r="O4992" s="3">
        <v>10.294117647059</v>
      </c>
      <c r="P4992" s="3">
        <v>2.9411764705880001</v>
      </c>
      <c r="Q4992" s="3">
        <v>8.8235294117649996</v>
      </c>
      <c r="R4992" s="3">
        <v>4.4117647058819998</v>
      </c>
      <c r="S4992" s="3">
        <v>2.9411764705880001</v>
      </c>
      <c r="T4992" s="3">
        <v>13.235294117646999</v>
      </c>
      <c r="U4992" s="3">
        <v>16.176470588234999</v>
      </c>
      <c r="V4992" s="3">
        <v>26.470588235293999</v>
      </c>
      <c r="W4992" s="3">
        <v>33.823529411765001</v>
      </c>
      <c r="X4992" s="8">
        <v>7.352941176471</v>
      </c>
    </row>
    <row r="4993" spans="3:24" x14ac:dyDescent="0.2">
      <c r="C4993" s="90"/>
      <c r="D4993" s="87"/>
      <c r="E4993" s="1" t="s">
        <v>22</v>
      </c>
      <c r="F4993" s="2"/>
      <c r="G4993" s="59">
        <v>17</v>
      </c>
      <c r="H4993" s="71" t="str">
        <f t="shared" si="110"/>
        <v>*</v>
      </c>
      <c r="I4993" s="11">
        <v>29.411764705882</v>
      </c>
      <c r="J4993" s="3">
        <v>11.764705882353001</v>
      </c>
      <c r="K4993" s="3">
        <v>17.647058823529001</v>
      </c>
      <c r="L4993" s="7">
        <v>0</v>
      </c>
      <c r="M4993" s="3">
        <v>5.8823529411760003</v>
      </c>
      <c r="N4993" s="3">
        <v>5.8823529411760003</v>
      </c>
      <c r="O4993" s="3">
        <v>11.764705882353001</v>
      </c>
      <c r="P4993" s="3">
        <v>11.764705882353001</v>
      </c>
      <c r="Q4993" s="7">
        <v>0</v>
      </c>
      <c r="R4993" s="3">
        <v>5.8823529411760003</v>
      </c>
      <c r="S4993" s="3">
        <v>5.8823529411760003</v>
      </c>
      <c r="T4993" s="3">
        <v>17.647058823529001</v>
      </c>
      <c r="U4993" s="3">
        <v>29.411764705882</v>
      </c>
      <c r="V4993" s="7">
        <v>0</v>
      </c>
      <c r="W4993" s="3">
        <v>41.176470588234999</v>
      </c>
      <c r="X4993" s="8">
        <v>5.8823529411760003</v>
      </c>
    </row>
    <row r="4994" spans="3:24" x14ac:dyDescent="0.2">
      <c r="C4994" s="91" t="s">
        <v>33</v>
      </c>
      <c r="D4994" s="86" t="s">
        <v>17</v>
      </c>
      <c r="E4994" s="6" t="s">
        <v>34</v>
      </c>
      <c r="F4994" s="5"/>
      <c r="G4994" s="58">
        <v>120</v>
      </c>
      <c r="H4994" s="70" t="str">
        <f t="shared" si="110"/>
        <v xml:space="preserve"> </v>
      </c>
      <c r="I4994" s="12">
        <v>17.5</v>
      </c>
      <c r="J4994" s="4">
        <v>13.333333333333</v>
      </c>
      <c r="K4994" s="4">
        <v>4.166666666667</v>
      </c>
      <c r="L4994" s="4">
        <v>5</v>
      </c>
      <c r="M4994" s="4">
        <v>2.5</v>
      </c>
      <c r="N4994" s="4">
        <v>5</v>
      </c>
      <c r="O4994" s="4">
        <v>20</v>
      </c>
      <c r="P4994" s="4">
        <v>5.833333333333</v>
      </c>
      <c r="Q4994" s="4">
        <v>6.666666666667</v>
      </c>
      <c r="R4994" s="4">
        <v>3.333333333333</v>
      </c>
      <c r="S4994" s="4">
        <v>6.666666666667</v>
      </c>
      <c r="T4994" s="4">
        <v>13.333333333333</v>
      </c>
      <c r="U4994" s="4">
        <v>26.666666666666998</v>
      </c>
      <c r="V4994" s="4">
        <v>2.5</v>
      </c>
      <c r="W4994" s="4">
        <v>42.5</v>
      </c>
      <c r="X4994" s="13">
        <v>2.5</v>
      </c>
    </row>
    <row r="4995" spans="3:24" x14ac:dyDescent="0.2">
      <c r="C4995" s="90"/>
      <c r="D4995" s="87"/>
      <c r="E4995" s="1" t="s">
        <v>35</v>
      </c>
      <c r="F4995" s="2"/>
      <c r="G4995" s="59">
        <v>932</v>
      </c>
      <c r="H4995" s="71" t="str">
        <f t="shared" si="110"/>
        <v xml:space="preserve"> </v>
      </c>
      <c r="I4995" s="11">
        <v>14.270386266094</v>
      </c>
      <c r="J4995" s="3">
        <v>14.592274678112</v>
      </c>
      <c r="K4995" s="3">
        <v>5.3648068669529998</v>
      </c>
      <c r="L4995" s="3">
        <v>2.3605150214589998</v>
      </c>
      <c r="M4995" s="3">
        <v>1.716738197425</v>
      </c>
      <c r="N4995" s="3">
        <v>3.004291845494</v>
      </c>
      <c r="O4995" s="3">
        <v>17.918454935622002</v>
      </c>
      <c r="P4995" s="3">
        <v>3.969957081545</v>
      </c>
      <c r="Q4995" s="3">
        <v>7.7253218884120001</v>
      </c>
      <c r="R4995" s="3">
        <v>3.43347639485</v>
      </c>
      <c r="S4995" s="3">
        <v>7.296137339056</v>
      </c>
      <c r="T4995" s="3">
        <v>14.270386266094</v>
      </c>
      <c r="U4995" s="3">
        <v>24.356223175966001</v>
      </c>
      <c r="V4995" s="3">
        <v>1.931330472103</v>
      </c>
      <c r="W4995" s="3">
        <v>44.206008583691002</v>
      </c>
      <c r="X4995" s="8">
        <v>4.8283261802580002</v>
      </c>
    </row>
    <row r="4996" spans="3:24" x14ac:dyDescent="0.2">
      <c r="C4996" s="90"/>
      <c r="D4996" s="87"/>
      <c r="E4996" s="1" t="s">
        <v>36</v>
      </c>
      <c r="F4996" s="2"/>
      <c r="G4996" s="59">
        <v>854</v>
      </c>
      <c r="H4996" s="71" t="str">
        <f t="shared" si="110"/>
        <v xml:space="preserve"> </v>
      </c>
      <c r="I4996" s="11">
        <v>16.744730679157001</v>
      </c>
      <c r="J4996" s="3">
        <v>15.456674473068</v>
      </c>
      <c r="K4996" s="3">
        <v>3.3957845433260001</v>
      </c>
      <c r="L4996" s="3">
        <v>3.6299765807959998</v>
      </c>
      <c r="M4996" s="3">
        <v>2.1077283372369999</v>
      </c>
      <c r="N4996" s="3">
        <v>2.8103044496490002</v>
      </c>
      <c r="O4996" s="3">
        <v>17.096018735363</v>
      </c>
      <c r="P4996" s="3">
        <v>4.0983606557380003</v>
      </c>
      <c r="Q4996" s="3">
        <v>6.5573770491800003</v>
      </c>
      <c r="R4996" s="3">
        <v>4.0983606557380003</v>
      </c>
      <c r="S4996" s="3">
        <v>7.0257611241219999</v>
      </c>
      <c r="T4996" s="3">
        <v>18.266978922717001</v>
      </c>
      <c r="U4996" s="3">
        <v>25.76112412178</v>
      </c>
      <c r="V4996" s="3">
        <v>4.4496487119439996</v>
      </c>
      <c r="W4996" s="3">
        <v>40.749414519905997</v>
      </c>
      <c r="X4996" s="8">
        <v>3.8641686182670001</v>
      </c>
    </row>
    <row r="4997" spans="3:24" ht="24" x14ac:dyDescent="0.2">
      <c r="C4997" s="90"/>
      <c r="D4997" s="87"/>
      <c r="E4997" s="1" t="s">
        <v>37</v>
      </c>
      <c r="F4997" s="2"/>
      <c r="G4997" s="59">
        <v>356</v>
      </c>
      <c r="H4997" s="71" t="str">
        <f t="shared" si="110"/>
        <v xml:space="preserve"> </v>
      </c>
      <c r="I4997" s="11">
        <v>20.224719101123998</v>
      </c>
      <c r="J4997" s="3">
        <v>17.134831460674</v>
      </c>
      <c r="K4997" s="3">
        <v>5.61797752809</v>
      </c>
      <c r="L4997" s="3">
        <v>4.4943820224720001</v>
      </c>
      <c r="M4997" s="3">
        <v>1.4044943820219999</v>
      </c>
      <c r="N4997" s="3">
        <v>5.0561797752809996</v>
      </c>
      <c r="O4997" s="3">
        <v>17.977528089888001</v>
      </c>
      <c r="P4997" s="3">
        <v>6.7415730337079998</v>
      </c>
      <c r="Q4997" s="3">
        <v>8.7078651685389996</v>
      </c>
      <c r="R4997" s="3">
        <v>5.61797752809</v>
      </c>
      <c r="S4997" s="3">
        <v>10.112359550561999</v>
      </c>
      <c r="T4997" s="3">
        <v>21.348314606742001</v>
      </c>
      <c r="U4997" s="3">
        <v>29.494382022471999</v>
      </c>
      <c r="V4997" s="3">
        <v>6.460674157303</v>
      </c>
      <c r="W4997" s="3">
        <v>34.831460674157</v>
      </c>
      <c r="X4997" s="8">
        <v>3.0898876404490001</v>
      </c>
    </row>
    <row r="4998" spans="3:24" x14ac:dyDescent="0.2">
      <c r="C4998" s="90"/>
      <c r="D4998" s="87"/>
      <c r="E4998" s="1" t="s">
        <v>38</v>
      </c>
      <c r="F4998" s="2"/>
      <c r="G4998" s="59">
        <v>157</v>
      </c>
      <c r="H4998" s="71" t="str">
        <f t="shared" si="110"/>
        <v xml:space="preserve"> </v>
      </c>
      <c r="I4998" s="11">
        <v>24.203821656051002</v>
      </c>
      <c r="J4998" s="3">
        <v>17.834394904459</v>
      </c>
      <c r="K4998" s="3">
        <v>5.0955414012739997</v>
      </c>
      <c r="L4998" s="3">
        <v>6.369426751592</v>
      </c>
      <c r="M4998" s="3">
        <v>5.0955414012739997</v>
      </c>
      <c r="N4998" s="3">
        <v>4.4585987261150004</v>
      </c>
      <c r="O4998" s="3">
        <v>13.375796178344</v>
      </c>
      <c r="P4998" s="3">
        <v>9.5541401273889992</v>
      </c>
      <c r="Q4998" s="3">
        <v>12.101910828025</v>
      </c>
      <c r="R4998" s="3">
        <v>6.369426751592</v>
      </c>
      <c r="S4998" s="3">
        <v>7.6433121019110004</v>
      </c>
      <c r="T4998" s="3">
        <v>21.019108280255001</v>
      </c>
      <c r="U4998" s="3">
        <v>29.299363057324999</v>
      </c>
      <c r="V4998" s="3">
        <v>8.9171974522290007</v>
      </c>
      <c r="W4998" s="3">
        <v>32.484076433120997</v>
      </c>
      <c r="X4998" s="8">
        <v>5.7324840764329998</v>
      </c>
    </row>
    <row r="4999" spans="3:24" x14ac:dyDescent="0.2">
      <c r="C4999" s="90"/>
      <c r="D4999" s="87"/>
      <c r="E4999" s="1" t="s">
        <v>22</v>
      </c>
      <c r="F4999" s="2"/>
      <c r="G4999" s="59">
        <v>16</v>
      </c>
      <c r="H4999" s="71" t="str">
        <f t="shared" si="110"/>
        <v>*</v>
      </c>
      <c r="I4999" s="11">
        <v>25</v>
      </c>
      <c r="J4999" s="3">
        <v>6.25</v>
      </c>
      <c r="K4999" s="3">
        <v>12.5</v>
      </c>
      <c r="L4999" s="7">
        <v>0</v>
      </c>
      <c r="M4999" s="3">
        <v>6.25</v>
      </c>
      <c r="N4999" s="7">
        <v>0</v>
      </c>
      <c r="O4999" s="3">
        <v>6.25</v>
      </c>
      <c r="P4999" s="3">
        <v>12.5</v>
      </c>
      <c r="Q4999" s="7">
        <v>0</v>
      </c>
      <c r="R4999" s="3">
        <v>12.5</v>
      </c>
      <c r="S4999" s="3">
        <v>6.25</v>
      </c>
      <c r="T4999" s="3">
        <v>18.75</v>
      </c>
      <c r="U4999" s="3">
        <v>18.75</v>
      </c>
      <c r="V4999" s="7">
        <v>0</v>
      </c>
      <c r="W4999" s="3">
        <v>31.25</v>
      </c>
      <c r="X4999" s="8">
        <v>12.5</v>
      </c>
    </row>
    <row r="5000" spans="3:24" x14ac:dyDescent="0.2">
      <c r="C5000" s="91" t="s">
        <v>39</v>
      </c>
      <c r="D5000" s="86" t="s">
        <v>17</v>
      </c>
      <c r="E5000" s="6" t="s">
        <v>40</v>
      </c>
      <c r="F5000" s="5"/>
      <c r="G5000" s="58">
        <v>350</v>
      </c>
      <c r="H5000" s="70" t="str">
        <f t="shared" si="110"/>
        <v xml:space="preserve"> </v>
      </c>
      <c r="I5000" s="12">
        <v>12.857142857143</v>
      </c>
      <c r="J5000" s="4">
        <v>14.285714285714</v>
      </c>
      <c r="K5000" s="4">
        <v>4.2857142857139996</v>
      </c>
      <c r="L5000" s="4">
        <v>4.2857142857139996</v>
      </c>
      <c r="M5000" s="4">
        <v>2.5714285714290002</v>
      </c>
      <c r="N5000" s="4">
        <v>3.714285714286</v>
      </c>
      <c r="O5000" s="4">
        <v>20.571428571428999</v>
      </c>
      <c r="P5000" s="4">
        <v>4.5714285714290002</v>
      </c>
      <c r="Q5000" s="4">
        <v>7.4285714285709998</v>
      </c>
      <c r="R5000" s="4">
        <v>2.8571428571430002</v>
      </c>
      <c r="S5000" s="4">
        <v>6.8571428571429998</v>
      </c>
      <c r="T5000" s="4">
        <v>13.428571428571001</v>
      </c>
      <c r="U5000" s="4">
        <v>25.428571428571001</v>
      </c>
      <c r="V5000" s="4">
        <v>2.8571428571430002</v>
      </c>
      <c r="W5000" s="4">
        <v>44</v>
      </c>
      <c r="X5000" s="13">
        <v>3.714285714286</v>
      </c>
    </row>
    <row r="5001" spans="3:24" ht="24" x14ac:dyDescent="0.2">
      <c r="C5001" s="90"/>
      <c r="D5001" s="87"/>
      <c r="E5001" s="1" t="s">
        <v>41</v>
      </c>
      <c r="F5001" s="2"/>
      <c r="G5001" s="59">
        <v>1147</v>
      </c>
      <c r="H5001" s="71" t="str">
        <f t="shared" si="110"/>
        <v xml:space="preserve"> </v>
      </c>
      <c r="I5001" s="11">
        <v>13.86224934612</v>
      </c>
      <c r="J5001" s="3">
        <v>13.86224934612</v>
      </c>
      <c r="K5001" s="3">
        <v>3.661726242371</v>
      </c>
      <c r="L5001" s="3">
        <v>2.964254577158</v>
      </c>
      <c r="M5001" s="3">
        <v>1.569311246731</v>
      </c>
      <c r="N5001" s="3">
        <v>2.964254577158</v>
      </c>
      <c r="O5001" s="3">
        <v>17.611159546643002</v>
      </c>
      <c r="P5001" s="3">
        <v>2.964254577158</v>
      </c>
      <c r="Q5001" s="3">
        <v>6.1900610287709998</v>
      </c>
      <c r="R5001" s="3">
        <v>3.661726242371</v>
      </c>
      <c r="S5001" s="3">
        <v>8.1952920662600004</v>
      </c>
      <c r="T5001" s="3">
        <v>17.523975588492</v>
      </c>
      <c r="U5001" s="3">
        <v>24.760244115083001</v>
      </c>
      <c r="V5001" s="3">
        <v>2.5283347863989998</v>
      </c>
      <c r="W5001" s="3">
        <v>42.807323452485001</v>
      </c>
      <c r="X5001" s="8">
        <v>4.0976460331300002</v>
      </c>
    </row>
    <row r="5002" spans="3:24" x14ac:dyDescent="0.2">
      <c r="C5002" s="90"/>
      <c r="D5002" s="87"/>
      <c r="E5002" s="1" t="s">
        <v>42</v>
      </c>
      <c r="F5002" s="2"/>
      <c r="G5002" s="59">
        <v>816</v>
      </c>
      <c r="H5002" s="71" t="str">
        <f t="shared" si="110"/>
        <v xml:space="preserve"> </v>
      </c>
      <c r="I5002" s="11">
        <v>21.323529411765001</v>
      </c>
      <c r="J5002" s="3">
        <v>18.382352941175998</v>
      </c>
      <c r="K5002" s="3">
        <v>6.3725490196079999</v>
      </c>
      <c r="L5002" s="3">
        <v>3.9215686274510002</v>
      </c>
      <c r="M5002" s="3">
        <v>2.5735294117650001</v>
      </c>
      <c r="N5002" s="3">
        <v>3.9215686274510002</v>
      </c>
      <c r="O5002" s="3">
        <v>17.401960784313999</v>
      </c>
      <c r="P5002" s="3">
        <v>7.4754901960779998</v>
      </c>
      <c r="Q5002" s="3">
        <v>9.8039215686270005</v>
      </c>
      <c r="R5002" s="3">
        <v>5.5147058823529997</v>
      </c>
      <c r="S5002" s="3">
        <v>7.4754901960779998</v>
      </c>
      <c r="T5002" s="3">
        <v>18.75</v>
      </c>
      <c r="U5002" s="3">
        <v>28.186274509804001</v>
      </c>
      <c r="V5002" s="3">
        <v>5.8823529411760003</v>
      </c>
      <c r="W5002" s="3">
        <v>37.132352941176002</v>
      </c>
      <c r="X5002" s="8">
        <v>3.9215686274510002</v>
      </c>
    </row>
    <row r="5003" spans="3:24" x14ac:dyDescent="0.2">
      <c r="C5003" s="90"/>
      <c r="D5003" s="87"/>
      <c r="E5003" s="1" t="s">
        <v>43</v>
      </c>
      <c r="F5003" s="2"/>
      <c r="G5003" s="59">
        <v>78</v>
      </c>
      <c r="H5003" s="71" t="str">
        <f t="shared" si="110"/>
        <v xml:space="preserve"> </v>
      </c>
      <c r="I5003" s="11">
        <v>30.769230769231001</v>
      </c>
      <c r="J5003" s="3">
        <v>14.102564102563999</v>
      </c>
      <c r="K5003" s="3">
        <v>3.8461538461539999</v>
      </c>
      <c r="L5003" s="3">
        <v>3.8461538461539999</v>
      </c>
      <c r="M5003" s="3">
        <v>1.2820512820509999</v>
      </c>
      <c r="N5003" s="3">
        <v>1.2820512820509999</v>
      </c>
      <c r="O5003" s="3">
        <v>5.1282051282049999</v>
      </c>
      <c r="P5003" s="3">
        <v>5.1282051282049999</v>
      </c>
      <c r="Q5003" s="3">
        <v>5.1282051282049999</v>
      </c>
      <c r="R5003" s="3">
        <v>2.564102564103</v>
      </c>
      <c r="S5003" s="3">
        <v>3.8461538461539999</v>
      </c>
      <c r="T5003" s="3">
        <v>10.25641025641</v>
      </c>
      <c r="U5003" s="3">
        <v>21.794871794872002</v>
      </c>
      <c r="V5003" s="3">
        <v>8.9743589743589993</v>
      </c>
      <c r="W5003" s="3">
        <v>34.615384615384997</v>
      </c>
      <c r="X5003" s="8">
        <v>5.1282051282049999</v>
      </c>
    </row>
    <row r="5004" spans="3:24" x14ac:dyDescent="0.2">
      <c r="C5004" s="90"/>
      <c r="D5004" s="87"/>
      <c r="E5004" s="1" t="s">
        <v>22</v>
      </c>
      <c r="F5004" s="2"/>
      <c r="G5004" s="59">
        <v>44</v>
      </c>
      <c r="H5004" s="71" t="str">
        <f t="shared" si="110"/>
        <v>*</v>
      </c>
      <c r="I5004" s="11">
        <v>20.454545454544999</v>
      </c>
      <c r="J5004" s="3">
        <v>9.0909090909089993</v>
      </c>
      <c r="K5004" s="3">
        <v>4.5454545454549997</v>
      </c>
      <c r="L5004" s="3">
        <v>2.2727272727269998</v>
      </c>
      <c r="M5004" s="3">
        <v>4.5454545454549997</v>
      </c>
      <c r="N5004" s="3">
        <v>6.8181818181820004</v>
      </c>
      <c r="O5004" s="3">
        <v>6.8181818181820004</v>
      </c>
      <c r="P5004" s="3">
        <v>11.363636363635999</v>
      </c>
      <c r="Q5004" s="3">
        <v>11.363636363635999</v>
      </c>
      <c r="R5004" s="3">
        <v>9.0909090909089993</v>
      </c>
      <c r="S5004" s="3">
        <v>6.8181818181820004</v>
      </c>
      <c r="T5004" s="3">
        <v>18.181818181817999</v>
      </c>
      <c r="U5004" s="3">
        <v>29.545454545455001</v>
      </c>
      <c r="V5004" s="3">
        <v>4.5454545454549997</v>
      </c>
      <c r="W5004" s="3">
        <v>36.363636363635997</v>
      </c>
      <c r="X5004" s="8">
        <v>15.909090909091001</v>
      </c>
    </row>
    <row r="5005" spans="3:24" x14ac:dyDescent="0.2">
      <c r="C5005" s="91" t="s">
        <v>44</v>
      </c>
      <c r="D5005" s="86" t="s">
        <v>17</v>
      </c>
      <c r="E5005" s="6" t="s">
        <v>45</v>
      </c>
      <c r="F5005" s="5"/>
      <c r="G5005" s="58">
        <v>1358</v>
      </c>
      <c r="H5005" s="70" t="str">
        <f t="shared" si="110"/>
        <v xml:space="preserve"> </v>
      </c>
      <c r="I5005" s="12">
        <v>14.432989690722</v>
      </c>
      <c r="J5005" s="4">
        <v>15.905743740795</v>
      </c>
      <c r="K5005" s="4">
        <v>4.344624447717</v>
      </c>
      <c r="L5005" s="4">
        <v>3.2400589101619999</v>
      </c>
      <c r="M5005" s="4">
        <v>2.4300441826219998</v>
      </c>
      <c r="N5005" s="4">
        <v>2.9455081001469998</v>
      </c>
      <c r="O5005" s="4">
        <v>18.409425625920001</v>
      </c>
      <c r="P5005" s="4">
        <v>2.9455081001469998</v>
      </c>
      <c r="Q5005" s="4">
        <v>6.0382916053019997</v>
      </c>
      <c r="R5005" s="4">
        <v>3.6082474226799999</v>
      </c>
      <c r="S5005" s="4">
        <v>8.0265095729010003</v>
      </c>
      <c r="T5005" s="4">
        <v>16.347569955817001</v>
      </c>
      <c r="U5005" s="4">
        <v>22.754050073637998</v>
      </c>
      <c r="V5005" s="4">
        <v>2.2827687776140002</v>
      </c>
      <c r="W5005" s="4">
        <v>45.581737849779003</v>
      </c>
      <c r="X5005" s="13">
        <v>2.8718703976439999</v>
      </c>
    </row>
    <row r="5006" spans="3:24" x14ac:dyDescent="0.2">
      <c r="C5006" s="90"/>
      <c r="D5006" s="87"/>
      <c r="E5006" s="1" t="s">
        <v>46</v>
      </c>
      <c r="F5006" s="2"/>
      <c r="G5006" s="59">
        <v>735</v>
      </c>
      <c r="H5006" s="71" t="str">
        <f t="shared" si="110"/>
        <v xml:space="preserve"> </v>
      </c>
      <c r="I5006" s="11">
        <v>18.367346938775999</v>
      </c>
      <c r="J5006" s="3">
        <v>14.965986394558</v>
      </c>
      <c r="K5006" s="3">
        <v>5.1700680272110002</v>
      </c>
      <c r="L5006" s="3">
        <v>3.1292517006799998</v>
      </c>
      <c r="M5006" s="3">
        <v>1.632653061224</v>
      </c>
      <c r="N5006" s="3">
        <v>3.673469387755</v>
      </c>
      <c r="O5006" s="3">
        <v>17.823129251701001</v>
      </c>
      <c r="P5006" s="3">
        <v>6.3945578231290003</v>
      </c>
      <c r="Q5006" s="3">
        <v>10.204081632653001</v>
      </c>
      <c r="R5006" s="3">
        <v>4.8979591836729997</v>
      </c>
      <c r="S5006" s="3">
        <v>6.666666666667</v>
      </c>
      <c r="T5006" s="3">
        <v>18.367346938775999</v>
      </c>
      <c r="U5006" s="3">
        <v>29.931972789115999</v>
      </c>
      <c r="V5006" s="3">
        <v>3.2653061224490001</v>
      </c>
      <c r="W5006" s="3">
        <v>39.183673469387998</v>
      </c>
      <c r="X5006" s="8">
        <v>2.7210884353739999</v>
      </c>
    </row>
    <row r="5007" spans="3:24" x14ac:dyDescent="0.2">
      <c r="C5007" s="90"/>
      <c r="D5007" s="87"/>
      <c r="E5007" s="1" t="s">
        <v>47</v>
      </c>
      <c r="F5007" s="2"/>
      <c r="G5007" s="59">
        <v>177</v>
      </c>
      <c r="H5007" s="71" t="str">
        <f t="shared" si="110"/>
        <v xml:space="preserve"> </v>
      </c>
      <c r="I5007" s="11">
        <v>23.728813559321999</v>
      </c>
      <c r="J5007" s="3">
        <v>15.819209039547999</v>
      </c>
      <c r="K5007" s="3">
        <v>6.2146892655370003</v>
      </c>
      <c r="L5007" s="3">
        <v>6.2146892655370003</v>
      </c>
      <c r="M5007" s="3">
        <v>2.8248587570620001</v>
      </c>
      <c r="N5007" s="3">
        <v>6.2146892655370003</v>
      </c>
      <c r="O5007" s="3">
        <v>15.254237288136</v>
      </c>
      <c r="P5007" s="3">
        <v>9.6045197740110009</v>
      </c>
      <c r="Q5007" s="3">
        <v>9.0395480225989999</v>
      </c>
      <c r="R5007" s="3">
        <v>6.2146892655370003</v>
      </c>
      <c r="S5007" s="3">
        <v>11.864406779661</v>
      </c>
      <c r="T5007" s="3">
        <v>21.468926553671999</v>
      </c>
      <c r="U5007" s="3">
        <v>37.288135593219998</v>
      </c>
      <c r="V5007" s="3">
        <v>5.0847457627120001</v>
      </c>
      <c r="W5007" s="3">
        <v>32.768361581920999</v>
      </c>
      <c r="X5007" s="8">
        <v>3.3898305084749998</v>
      </c>
    </row>
    <row r="5008" spans="3:24" x14ac:dyDescent="0.2">
      <c r="C5008" s="90"/>
      <c r="D5008" s="87"/>
      <c r="E5008" s="1" t="s">
        <v>48</v>
      </c>
      <c r="F5008" s="2"/>
      <c r="G5008" s="59">
        <v>128</v>
      </c>
      <c r="H5008" s="71" t="str">
        <f t="shared" si="110"/>
        <v xml:space="preserve"> </v>
      </c>
      <c r="I5008" s="11">
        <v>29.6875</v>
      </c>
      <c r="J5008" s="3">
        <v>14.84375</v>
      </c>
      <c r="K5008" s="3">
        <v>4.6875</v>
      </c>
      <c r="L5008" s="3">
        <v>5.46875</v>
      </c>
      <c r="M5008" s="3">
        <v>0.78125</v>
      </c>
      <c r="N5008" s="3">
        <v>3.90625</v>
      </c>
      <c r="O5008" s="3">
        <v>10.15625</v>
      </c>
      <c r="P5008" s="3">
        <v>11.71875</v>
      </c>
      <c r="Q5008" s="3">
        <v>10.15625</v>
      </c>
      <c r="R5008" s="3">
        <v>5.46875</v>
      </c>
      <c r="S5008" s="3">
        <v>4.6875</v>
      </c>
      <c r="T5008" s="3">
        <v>16.40625</v>
      </c>
      <c r="U5008" s="3">
        <v>28.125</v>
      </c>
      <c r="V5008" s="3">
        <v>24.21875</v>
      </c>
      <c r="W5008" s="3">
        <v>18.75</v>
      </c>
      <c r="X5008" s="8">
        <v>6.25</v>
      </c>
    </row>
    <row r="5009" spans="3:24" x14ac:dyDescent="0.2">
      <c r="C5009" s="90"/>
      <c r="D5009" s="87"/>
      <c r="E5009" s="1" t="s">
        <v>22</v>
      </c>
      <c r="F5009" s="2"/>
      <c r="G5009" s="59">
        <v>37</v>
      </c>
      <c r="H5009" s="71" t="str">
        <f t="shared" si="110"/>
        <v>*</v>
      </c>
      <c r="I5009" s="26">
        <v>0</v>
      </c>
      <c r="J5009" s="3">
        <v>2.7027027027030002</v>
      </c>
      <c r="K5009" s="7">
        <v>0</v>
      </c>
      <c r="L5009" s="7">
        <v>0</v>
      </c>
      <c r="M5009" s="7">
        <v>0</v>
      </c>
      <c r="N5009" s="7">
        <v>0</v>
      </c>
      <c r="O5009" s="3">
        <v>5.4054054054050003</v>
      </c>
      <c r="P5009" s="3">
        <v>2.7027027027030002</v>
      </c>
      <c r="Q5009" s="7">
        <v>0</v>
      </c>
      <c r="R5009" s="7">
        <v>0</v>
      </c>
      <c r="S5009" s="7">
        <v>0</v>
      </c>
      <c r="T5009" s="3">
        <v>2.7027027027030002</v>
      </c>
      <c r="U5009" s="3">
        <v>5.4054054054050003</v>
      </c>
      <c r="V5009" s="3">
        <v>2.7027027027030002</v>
      </c>
      <c r="W5009" s="3">
        <v>5.4054054054050003</v>
      </c>
      <c r="X5009" s="8">
        <v>81.081081081080995</v>
      </c>
    </row>
    <row r="5010" spans="3:24" ht="24" x14ac:dyDescent="0.2">
      <c r="C5010" s="91" t="s">
        <v>49</v>
      </c>
      <c r="D5010" s="86" t="s">
        <v>17</v>
      </c>
      <c r="E5010" s="6" t="s">
        <v>50</v>
      </c>
      <c r="F5010" s="5"/>
      <c r="G5010" s="58">
        <v>141</v>
      </c>
      <c r="H5010" s="70" t="str">
        <f t="shared" si="110"/>
        <v xml:space="preserve"> </v>
      </c>
      <c r="I5010" s="12">
        <v>19.148936170212998</v>
      </c>
      <c r="J5010" s="4">
        <v>24.113475177304998</v>
      </c>
      <c r="K5010" s="4">
        <v>9.2198581560279997</v>
      </c>
      <c r="L5010" s="4">
        <v>5.6737588652479998</v>
      </c>
      <c r="M5010" s="4">
        <v>2.8368794326239999</v>
      </c>
      <c r="N5010" s="4">
        <v>5.6737588652479998</v>
      </c>
      <c r="O5010" s="4">
        <v>18.439716312057001</v>
      </c>
      <c r="P5010" s="4">
        <v>7.8014184397159996</v>
      </c>
      <c r="Q5010" s="4">
        <v>12.765957446809001</v>
      </c>
      <c r="R5010" s="4">
        <v>7.8014184397159996</v>
      </c>
      <c r="S5010" s="4">
        <v>13.475177304964999</v>
      </c>
      <c r="T5010" s="4">
        <v>24.113475177304998</v>
      </c>
      <c r="U5010" s="4">
        <v>31.914893617021001</v>
      </c>
      <c r="V5010" s="4">
        <v>3.54609929078</v>
      </c>
      <c r="W5010" s="4">
        <v>33.333333333333002</v>
      </c>
      <c r="X5010" s="13">
        <v>2.8368794326239999</v>
      </c>
    </row>
    <row r="5011" spans="3:24" ht="36" x14ac:dyDescent="0.2">
      <c r="C5011" s="90"/>
      <c r="D5011" s="87"/>
      <c r="E5011" s="1" t="s">
        <v>51</v>
      </c>
      <c r="F5011" s="2"/>
      <c r="G5011" s="59">
        <v>349</v>
      </c>
      <c r="H5011" s="71" t="str">
        <f t="shared" si="110"/>
        <v xml:space="preserve"> </v>
      </c>
      <c r="I5011" s="11">
        <v>12.607449856734</v>
      </c>
      <c r="J5011" s="3">
        <v>16.618911174785001</v>
      </c>
      <c r="K5011" s="3">
        <v>3.4383954154729999</v>
      </c>
      <c r="L5011" s="3">
        <v>3.7249283667620001</v>
      </c>
      <c r="M5011" s="3">
        <v>3.151862464183</v>
      </c>
      <c r="N5011" s="3">
        <v>1.7191977077359999</v>
      </c>
      <c r="O5011" s="3">
        <v>16.045845272206002</v>
      </c>
      <c r="P5011" s="3">
        <v>3.7249283667620001</v>
      </c>
      <c r="Q5011" s="3">
        <v>5.4441260744989997</v>
      </c>
      <c r="R5011" s="3">
        <v>2.5787965616049999</v>
      </c>
      <c r="S5011" s="3">
        <v>10.315186246418</v>
      </c>
      <c r="T5011" s="3">
        <v>17.765042979943001</v>
      </c>
      <c r="U5011" s="3">
        <v>22.349570200573002</v>
      </c>
      <c r="V5011" s="3">
        <v>3.7249283667620001</v>
      </c>
      <c r="W5011" s="3">
        <v>45.272206303725</v>
      </c>
      <c r="X5011" s="8">
        <v>2.292263610315</v>
      </c>
    </row>
    <row r="5012" spans="3:24" ht="48" x14ac:dyDescent="0.2">
      <c r="C5012" s="90"/>
      <c r="D5012" s="87"/>
      <c r="E5012" s="1" t="s">
        <v>52</v>
      </c>
      <c r="F5012" s="2"/>
      <c r="G5012" s="59">
        <v>1860</v>
      </c>
      <c r="H5012" s="71" t="str">
        <f t="shared" si="110"/>
        <v xml:space="preserve"> </v>
      </c>
      <c r="I5012" s="11">
        <v>15.322580645161</v>
      </c>
      <c r="J5012" s="3">
        <v>15.322580645161</v>
      </c>
      <c r="K5012" s="3">
        <v>4.1935483870969996</v>
      </c>
      <c r="L5012" s="3">
        <v>3.333333333333</v>
      </c>
      <c r="M5012" s="3">
        <v>1.7741935483869999</v>
      </c>
      <c r="N5012" s="3">
        <v>3.2795698924729999</v>
      </c>
      <c r="O5012" s="3">
        <v>18.602150537634</v>
      </c>
      <c r="P5012" s="3">
        <v>4.3548387096769998</v>
      </c>
      <c r="Q5012" s="3">
        <v>8.2258064516129998</v>
      </c>
      <c r="R5012" s="3">
        <v>3.8172043010749999</v>
      </c>
      <c r="S5012" s="3">
        <v>8.4946236559139994</v>
      </c>
      <c r="T5012" s="3">
        <v>16.720430107527001</v>
      </c>
      <c r="U5012" s="3">
        <v>25.752688172043001</v>
      </c>
      <c r="V5012" s="3">
        <v>3.0107526881719999</v>
      </c>
      <c r="W5012" s="3">
        <v>42.096774193548001</v>
      </c>
      <c r="X5012" s="8">
        <v>3.4946236559139998</v>
      </c>
    </row>
    <row r="5013" spans="3:24" ht="24" x14ac:dyDescent="0.2">
      <c r="C5013" s="90"/>
      <c r="D5013" s="87"/>
      <c r="E5013" s="1" t="s">
        <v>53</v>
      </c>
      <c r="F5013" s="2"/>
      <c r="G5013" s="59">
        <v>719</v>
      </c>
      <c r="H5013" s="71" t="str">
        <f t="shared" si="110"/>
        <v xml:space="preserve"> </v>
      </c>
      <c r="I5013" s="11">
        <v>11.126564673157</v>
      </c>
      <c r="J5013" s="3">
        <v>15.716272600833999</v>
      </c>
      <c r="K5013" s="3">
        <v>3.7552155771910001</v>
      </c>
      <c r="L5013" s="3">
        <v>3.7552155771910001</v>
      </c>
      <c r="M5013" s="3">
        <v>2.7816411682890001</v>
      </c>
      <c r="N5013" s="3">
        <v>2.2253129346309999</v>
      </c>
      <c r="O5013" s="3">
        <v>17.802503477051001</v>
      </c>
      <c r="P5013" s="3">
        <v>2.6425591098750001</v>
      </c>
      <c r="Q5013" s="3">
        <v>5.8414464534080004</v>
      </c>
      <c r="R5013" s="3">
        <v>2.0862308762169999</v>
      </c>
      <c r="S5013" s="3">
        <v>10.152990264255999</v>
      </c>
      <c r="T5013" s="3">
        <v>16.272600834492</v>
      </c>
      <c r="U5013" s="3">
        <v>20.723226703755</v>
      </c>
      <c r="V5013" s="3">
        <v>3.7552155771910001</v>
      </c>
      <c r="W5013" s="3">
        <v>49.235048678719998</v>
      </c>
      <c r="X5013" s="8">
        <v>1.5299026425590001</v>
      </c>
    </row>
    <row r="5014" spans="3:24" ht="48" x14ac:dyDescent="0.2">
      <c r="C5014" s="90"/>
      <c r="D5014" s="87"/>
      <c r="E5014" s="1" t="s">
        <v>54</v>
      </c>
      <c r="F5014" s="2"/>
      <c r="G5014" s="59">
        <v>404</v>
      </c>
      <c r="H5014" s="71" t="str">
        <f t="shared" si="110"/>
        <v xml:space="preserve"> </v>
      </c>
      <c r="I5014" s="11">
        <v>15.346534653465</v>
      </c>
      <c r="J5014" s="3">
        <v>16.336633663366001</v>
      </c>
      <c r="K5014" s="3">
        <v>4.4554455445540002</v>
      </c>
      <c r="L5014" s="3">
        <v>3.217821782178</v>
      </c>
      <c r="M5014" s="3">
        <v>3.217821782178</v>
      </c>
      <c r="N5014" s="3">
        <v>2.4752475247520001</v>
      </c>
      <c r="O5014" s="3">
        <v>18.811881188118999</v>
      </c>
      <c r="P5014" s="3">
        <v>3.9603960396039999</v>
      </c>
      <c r="Q5014" s="3">
        <v>5.1980198019800001</v>
      </c>
      <c r="R5014" s="3">
        <v>1.9801980198019999</v>
      </c>
      <c r="S5014" s="3">
        <v>9.1584158415840005</v>
      </c>
      <c r="T5014" s="3">
        <v>13.613861386139</v>
      </c>
      <c r="U5014" s="3">
        <v>21.534653465346999</v>
      </c>
      <c r="V5014" s="3">
        <v>3.217821782178</v>
      </c>
      <c r="W5014" s="3">
        <v>46.782178217822</v>
      </c>
      <c r="X5014" s="8">
        <v>2.2277227722770001</v>
      </c>
    </row>
    <row r="5015" spans="3:24" ht="36" x14ac:dyDescent="0.2">
      <c r="C5015" s="90"/>
      <c r="D5015" s="87"/>
      <c r="E5015" s="1" t="s">
        <v>55</v>
      </c>
      <c r="F5015" s="2"/>
      <c r="G5015" s="59">
        <v>41</v>
      </c>
      <c r="H5015" s="71" t="str">
        <f t="shared" si="110"/>
        <v>*</v>
      </c>
      <c r="I5015" s="11">
        <v>17.073170731706998</v>
      </c>
      <c r="J5015" s="3">
        <v>17.073170731706998</v>
      </c>
      <c r="K5015" s="3">
        <v>4.8780487804880002</v>
      </c>
      <c r="L5015" s="3">
        <v>7.3170731707319998</v>
      </c>
      <c r="M5015" s="3">
        <v>7.3170731707319998</v>
      </c>
      <c r="N5015" s="3">
        <v>2.4390243902440001</v>
      </c>
      <c r="O5015" s="3">
        <v>21.951219512194999</v>
      </c>
      <c r="P5015" s="3">
        <v>7.3170731707319998</v>
      </c>
      <c r="Q5015" s="3">
        <v>4.8780487804880002</v>
      </c>
      <c r="R5015" s="3">
        <v>4.8780487804880002</v>
      </c>
      <c r="S5015" s="3">
        <v>14.634146341463</v>
      </c>
      <c r="T5015" s="3">
        <v>14.634146341463</v>
      </c>
      <c r="U5015" s="3">
        <v>19.512195121950999</v>
      </c>
      <c r="V5015" s="3">
        <v>12.195121951220001</v>
      </c>
      <c r="W5015" s="3">
        <v>46.341463414633999</v>
      </c>
      <c r="X5015" s="8">
        <v>2.4390243902440001</v>
      </c>
    </row>
    <row r="5016" spans="3:24" ht="36" x14ac:dyDescent="0.2">
      <c r="C5016" s="90"/>
      <c r="D5016" s="87"/>
      <c r="E5016" s="1" t="s">
        <v>56</v>
      </c>
      <c r="F5016" s="2"/>
      <c r="G5016" s="59">
        <v>168</v>
      </c>
      <c r="H5016" s="71" t="str">
        <f t="shared" si="110"/>
        <v xml:space="preserve"> </v>
      </c>
      <c r="I5016" s="11">
        <v>9.5238095238099998</v>
      </c>
      <c r="J5016" s="3">
        <v>15.47619047619</v>
      </c>
      <c r="K5016" s="3">
        <v>5.3571428571429998</v>
      </c>
      <c r="L5016" s="3">
        <v>2.9761904761900002</v>
      </c>
      <c r="M5016" s="3">
        <v>3.5714285714290002</v>
      </c>
      <c r="N5016" s="3">
        <v>1.785714285714</v>
      </c>
      <c r="O5016" s="3">
        <v>17.261904761905001</v>
      </c>
      <c r="P5016" s="3">
        <v>2.9761904761900002</v>
      </c>
      <c r="Q5016" s="3">
        <v>5.3571428571429998</v>
      </c>
      <c r="R5016" s="3">
        <v>1.785714285714</v>
      </c>
      <c r="S5016" s="3">
        <v>14.285714285714</v>
      </c>
      <c r="T5016" s="3">
        <v>17.261904761905001</v>
      </c>
      <c r="U5016" s="3">
        <v>19.047619047619001</v>
      </c>
      <c r="V5016" s="3">
        <v>3.5714285714290002</v>
      </c>
      <c r="W5016" s="3">
        <v>50</v>
      </c>
      <c r="X5016" s="8">
        <v>2.3809523809519999</v>
      </c>
    </row>
    <row r="5017" spans="3:24" ht="36" x14ac:dyDescent="0.2">
      <c r="C5017" s="90"/>
      <c r="D5017" s="87"/>
      <c r="E5017" s="1" t="s">
        <v>57</v>
      </c>
      <c r="F5017" s="2"/>
      <c r="G5017" s="59">
        <v>146</v>
      </c>
      <c r="H5017" s="71" t="str">
        <f t="shared" si="110"/>
        <v xml:space="preserve"> </v>
      </c>
      <c r="I5017" s="11">
        <v>8.2191780821920002</v>
      </c>
      <c r="J5017" s="3">
        <v>16.438356164384</v>
      </c>
      <c r="K5017" s="3">
        <v>6.1643835616439997</v>
      </c>
      <c r="L5017" s="3">
        <v>2.054794520548</v>
      </c>
      <c r="M5017" s="3">
        <v>2.7397260273969999</v>
      </c>
      <c r="N5017" s="3">
        <v>1.369863013699</v>
      </c>
      <c r="O5017" s="3">
        <v>13.013698630137</v>
      </c>
      <c r="P5017" s="3">
        <v>4.1095890410960001</v>
      </c>
      <c r="Q5017" s="3">
        <v>2.7397260273969999</v>
      </c>
      <c r="R5017" s="3">
        <v>2.054794520548</v>
      </c>
      <c r="S5017" s="3">
        <v>13.698630136986001</v>
      </c>
      <c r="T5017" s="3">
        <v>14.383561643836</v>
      </c>
      <c r="U5017" s="3">
        <v>21.232876712328999</v>
      </c>
      <c r="V5017" s="3">
        <v>4.1095890410960001</v>
      </c>
      <c r="W5017" s="3">
        <v>51.369863013699003</v>
      </c>
      <c r="X5017" s="8">
        <v>1.369863013699</v>
      </c>
    </row>
    <row r="5018" spans="3:24" x14ac:dyDescent="0.2">
      <c r="C5018" s="90"/>
      <c r="D5018" s="87"/>
      <c r="E5018" s="1" t="s">
        <v>58</v>
      </c>
      <c r="F5018" s="2"/>
      <c r="G5018" s="59">
        <v>364</v>
      </c>
      <c r="H5018" s="71" t="str">
        <f t="shared" si="110"/>
        <v xml:space="preserve"> </v>
      </c>
      <c r="I5018" s="11">
        <v>25</v>
      </c>
      <c r="J5018" s="3">
        <v>18.131868131868</v>
      </c>
      <c r="K5018" s="3">
        <v>7.4175824175820004</v>
      </c>
      <c r="L5018" s="3">
        <v>5.2197802197799996</v>
      </c>
      <c r="M5018" s="3">
        <v>3.0219780219780001</v>
      </c>
      <c r="N5018" s="3">
        <v>4.9450549450550003</v>
      </c>
      <c r="O5018" s="3">
        <v>14.285714285714</v>
      </c>
      <c r="P5018" s="3">
        <v>7.4175824175820004</v>
      </c>
      <c r="Q5018" s="3">
        <v>8.7912087912089998</v>
      </c>
      <c r="R5018" s="3">
        <v>6.3186813186809996</v>
      </c>
      <c r="S5018" s="3">
        <v>4.9450549450550003</v>
      </c>
      <c r="T5018" s="3">
        <v>17.307692307692001</v>
      </c>
      <c r="U5018" s="3">
        <v>27.197802197802002</v>
      </c>
      <c r="V5018" s="3">
        <v>9.065934065934</v>
      </c>
      <c r="W5018" s="3">
        <v>33.241758241757999</v>
      </c>
      <c r="X5018" s="8">
        <v>5.7692307692310001</v>
      </c>
    </row>
    <row r="5019" spans="3:24" x14ac:dyDescent="0.2">
      <c r="C5019" s="90"/>
      <c r="D5019" s="87"/>
      <c r="E5019" s="1" t="s">
        <v>22</v>
      </c>
      <c r="F5019" s="2"/>
      <c r="G5019" s="59">
        <v>134</v>
      </c>
      <c r="H5019" s="71" t="str">
        <f t="shared" si="110"/>
        <v xml:space="preserve"> </v>
      </c>
      <c r="I5019" s="11">
        <v>20.895522388060002</v>
      </c>
      <c r="J5019" s="3">
        <v>12.686567164178999</v>
      </c>
      <c r="K5019" s="3">
        <v>3.731343283582</v>
      </c>
      <c r="L5019" s="3">
        <v>1.492537313433</v>
      </c>
      <c r="M5019" s="3">
        <v>2.985074626866</v>
      </c>
      <c r="N5019" s="3">
        <v>1.492537313433</v>
      </c>
      <c r="O5019" s="3">
        <v>11.940298507463</v>
      </c>
      <c r="P5019" s="3">
        <v>8.2089552238810004</v>
      </c>
      <c r="Q5019" s="3">
        <v>0.74626865671599996</v>
      </c>
      <c r="R5019" s="3">
        <v>4.477611940299</v>
      </c>
      <c r="S5019" s="3">
        <v>2.238805970149</v>
      </c>
      <c r="T5019" s="3">
        <v>17.910447761194</v>
      </c>
      <c r="U5019" s="3">
        <v>29.104477611939998</v>
      </c>
      <c r="V5019" s="3">
        <v>3.731343283582</v>
      </c>
      <c r="W5019" s="3">
        <v>35.074626865672002</v>
      </c>
      <c r="X5019" s="8">
        <v>12.686567164178999</v>
      </c>
    </row>
    <row r="5020" spans="3:24" ht="24" x14ac:dyDescent="0.2">
      <c r="C5020" s="90"/>
      <c r="D5020" s="87"/>
      <c r="E5020" s="1" t="s">
        <v>59</v>
      </c>
      <c r="F5020" s="2"/>
      <c r="G5020" s="59">
        <v>1920</v>
      </c>
      <c r="H5020" s="71" t="str">
        <f t="shared" si="110"/>
        <v xml:space="preserve"> </v>
      </c>
      <c r="I5020" s="11">
        <v>15.104166666667</v>
      </c>
      <c r="J5020" s="3">
        <v>15.104166666667</v>
      </c>
      <c r="K5020" s="3">
        <v>4.166666666667</v>
      </c>
      <c r="L5020" s="3">
        <v>3.333333333333</v>
      </c>
      <c r="M5020" s="3">
        <v>1.875</v>
      </c>
      <c r="N5020" s="3">
        <v>3.229166666667</v>
      </c>
      <c r="O5020" s="3">
        <v>18.385416666666998</v>
      </c>
      <c r="P5020" s="3">
        <v>4.270833333333</v>
      </c>
      <c r="Q5020" s="3">
        <v>7.96875</v>
      </c>
      <c r="R5020" s="3">
        <v>3.802083333333</v>
      </c>
      <c r="S5020" s="3">
        <v>8.4375</v>
      </c>
      <c r="T5020" s="3">
        <v>16.770833333333002</v>
      </c>
      <c r="U5020" s="3">
        <v>25.520833333333002</v>
      </c>
      <c r="V5020" s="3">
        <v>3.020833333333</v>
      </c>
      <c r="W5020" s="3">
        <v>42.447916666666998</v>
      </c>
      <c r="X5020" s="8">
        <v>3.385416666667</v>
      </c>
    </row>
    <row r="5021" spans="3:24" ht="24" x14ac:dyDescent="0.2">
      <c r="C5021" s="90"/>
      <c r="D5021" s="87"/>
      <c r="E5021" s="1" t="s">
        <v>60</v>
      </c>
      <c r="F5021" s="2"/>
      <c r="G5021" s="59">
        <v>479</v>
      </c>
      <c r="H5021" s="71" t="str">
        <f t="shared" si="110"/>
        <v xml:space="preserve"> </v>
      </c>
      <c r="I5021" s="11">
        <v>13.987473903967</v>
      </c>
      <c r="J5021" s="3">
        <v>15.44885177453</v>
      </c>
      <c r="K5021" s="3">
        <v>4.1753653444680001</v>
      </c>
      <c r="L5021" s="3">
        <v>3.5490605427970001</v>
      </c>
      <c r="M5021" s="3">
        <v>3.1315240083510001</v>
      </c>
      <c r="N5021" s="3">
        <v>2.2964509394569999</v>
      </c>
      <c r="O5021" s="3">
        <v>17.954070981211</v>
      </c>
      <c r="P5021" s="3">
        <v>3.757828810021</v>
      </c>
      <c r="Q5021" s="3">
        <v>5.6367432150310002</v>
      </c>
      <c r="R5021" s="3">
        <v>1.87891440501</v>
      </c>
      <c r="S5021" s="3">
        <v>9.8121085594990003</v>
      </c>
      <c r="T5021" s="3">
        <v>14.405010438413001</v>
      </c>
      <c r="U5021" s="3">
        <v>20.876826722337999</v>
      </c>
      <c r="V5021" s="3">
        <v>3.1315240083510001</v>
      </c>
      <c r="W5021" s="3">
        <v>47.807933194154003</v>
      </c>
      <c r="X5021" s="8">
        <v>2.5052192066810002</v>
      </c>
    </row>
    <row r="5022" spans="3:24" ht="24" x14ac:dyDescent="0.2">
      <c r="C5022" s="91" t="s">
        <v>61</v>
      </c>
      <c r="D5022" s="86" t="s">
        <v>17</v>
      </c>
      <c r="E5022" s="6" t="s">
        <v>62</v>
      </c>
      <c r="F5022" s="5"/>
      <c r="G5022" s="58">
        <v>354</v>
      </c>
      <c r="H5022" s="70" t="str">
        <f t="shared" si="110"/>
        <v xml:space="preserve"> </v>
      </c>
      <c r="I5022" s="12">
        <v>17.231638418079001</v>
      </c>
      <c r="J5022" s="4">
        <v>14.971751412429001</v>
      </c>
      <c r="K5022" s="4">
        <v>4.2372881355930003</v>
      </c>
      <c r="L5022" s="4">
        <v>2.25988700565</v>
      </c>
      <c r="M5022" s="4">
        <v>2.8248587570620001</v>
      </c>
      <c r="N5022" s="4">
        <v>3.6723163841809998</v>
      </c>
      <c r="O5022" s="4">
        <v>19.774011299434999</v>
      </c>
      <c r="P5022" s="4">
        <v>5.9322033898309998</v>
      </c>
      <c r="Q5022" s="4">
        <v>10.734463276835999</v>
      </c>
      <c r="R5022" s="4">
        <v>3.9548022598869998</v>
      </c>
      <c r="S5022" s="4">
        <v>7.9096045197739997</v>
      </c>
      <c r="T5022" s="4">
        <v>18.926553672316</v>
      </c>
      <c r="U5022" s="4">
        <v>27.683615819208999</v>
      </c>
      <c r="V5022" s="4">
        <v>3.9548022598869998</v>
      </c>
      <c r="W5022" s="4">
        <v>40.677966101694999</v>
      </c>
      <c r="X5022" s="13">
        <v>2.8248587570620001</v>
      </c>
    </row>
    <row r="5023" spans="3:24" ht="24" x14ac:dyDescent="0.2">
      <c r="C5023" s="90"/>
      <c r="D5023" s="87"/>
      <c r="E5023" s="1" t="s">
        <v>63</v>
      </c>
      <c r="F5023" s="2"/>
      <c r="G5023" s="59">
        <v>645</v>
      </c>
      <c r="H5023" s="71" t="str">
        <f t="shared" si="110"/>
        <v xml:space="preserve"> </v>
      </c>
      <c r="I5023" s="11">
        <v>13.488372093023001</v>
      </c>
      <c r="J5023" s="3">
        <v>15.813953488372</v>
      </c>
      <c r="K5023" s="3">
        <v>5.2713178294569998</v>
      </c>
      <c r="L5023" s="3">
        <v>2.4806201550389999</v>
      </c>
      <c r="M5023" s="3">
        <v>2.945736434109</v>
      </c>
      <c r="N5023" s="3">
        <v>4.3410852713179997</v>
      </c>
      <c r="O5023" s="3">
        <v>17.829457364341</v>
      </c>
      <c r="P5023" s="3">
        <v>3.410852713178</v>
      </c>
      <c r="Q5023" s="3">
        <v>7.131782945736</v>
      </c>
      <c r="R5023" s="3">
        <v>3.8759689922480001</v>
      </c>
      <c r="S5023" s="3">
        <v>6.9767441860470001</v>
      </c>
      <c r="T5023" s="3">
        <v>16.899224806202</v>
      </c>
      <c r="U5023" s="3">
        <v>24.651162790697999</v>
      </c>
      <c r="V5023" s="3">
        <v>2.4806201550389999</v>
      </c>
      <c r="W5023" s="3">
        <v>44.341085271318001</v>
      </c>
      <c r="X5023" s="8">
        <v>3.255813953488</v>
      </c>
    </row>
    <row r="5024" spans="3:24" ht="36" x14ac:dyDescent="0.2">
      <c r="C5024" s="90"/>
      <c r="D5024" s="87"/>
      <c r="E5024" s="1" t="s">
        <v>64</v>
      </c>
      <c r="F5024" s="2"/>
      <c r="G5024" s="59">
        <v>166</v>
      </c>
      <c r="H5024" s="71" t="str">
        <f t="shared" si="110"/>
        <v xml:space="preserve"> </v>
      </c>
      <c r="I5024" s="11">
        <v>18.072289156627001</v>
      </c>
      <c r="J5024" s="3">
        <v>18.674698795181001</v>
      </c>
      <c r="K5024" s="3">
        <v>5.4216867469879997</v>
      </c>
      <c r="L5024" s="3">
        <v>5.4216867469879997</v>
      </c>
      <c r="M5024" s="3">
        <v>2.409638554217</v>
      </c>
      <c r="N5024" s="3">
        <v>4.819277108434</v>
      </c>
      <c r="O5024" s="3">
        <v>22.289156626505999</v>
      </c>
      <c r="P5024" s="3">
        <v>3.0120481927710001</v>
      </c>
      <c r="Q5024" s="3">
        <v>5.4216867469879997</v>
      </c>
      <c r="R5024" s="3">
        <v>3.0120481927710001</v>
      </c>
      <c r="S5024" s="3">
        <v>13.253012048193</v>
      </c>
      <c r="T5024" s="3">
        <v>22.89156626506</v>
      </c>
      <c r="U5024" s="3">
        <v>28.915662650601998</v>
      </c>
      <c r="V5024" s="3">
        <v>0.60240963855399998</v>
      </c>
      <c r="W5024" s="3">
        <v>46.385542168675002</v>
      </c>
      <c r="X5024" s="8">
        <v>0.60240963855399998</v>
      </c>
    </row>
    <row r="5025" spans="3:24" ht="36" x14ac:dyDescent="0.2">
      <c r="C5025" s="90"/>
      <c r="D5025" s="87"/>
      <c r="E5025" s="1" t="s">
        <v>65</v>
      </c>
      <c r="F5025" s="2"/>
      <c r="G5025" s="59">
        <v>110</v>
      </c>
      <c r="H5025" s="71" t="str">
        <f t="shared" si="110"/>
        <v xml:space="preserve"> </v>
      </c>
      <c r="I5025" s="11">
        <v>14.545454545455</v>
      </c>
      <c r="J5025" s="3">
        <v>12.727272727273</v>
      </c>
      <c r="K5025" s="3">
        <v>6.363636363636</v>
      </c>
      <c r="L5025" s="3">
        <v>6.363636363636</v>
      </c>
      <c r="M5025" s="3">
        <v>4.5454545454549997</v>
      </c>
      <c r="N5025" s="3">
        <v>5.4545454545450003</v>
      </c>
      <c r="O5025" s="3">
        <v>26.363636363636001</v>
      </c>
      <c r="P5025" s="3">
        <v>5.4545454545450003</v>
      </c>
      <c r="Q5025" s="3">
        <v>6.363636363636</v>
      </c>
      <c r="R5025" s="3">
        <v>6.363636363636</v>
      </c>
      <c r="S5025" s="3">
        <v>16.363636363636001</v>
      </c>
      <c r="T5025" s="3">
        <v>29.090909090909001</v>
      </c>
      <c r="U5025" s="3">
        <v>26.363636363636001</v>
      </c>
      <c r="V5025" s="3">
        <v>4.5454545454549997</v>
      </c>
      <c r="W5025" s="3">
        <v>35.454545454544999</v>
      </c>
      <c r="X5025" s="8">
        <v>6.363636363636</v>
      </c>
    </row>
    <row r="5026" spans="3:24" ht="36" x14ac:dyDescent="0.2">
      <c r="C5026" s="90"/>
      <c r="D5026" s="87"/>
      <c r="E5026" s="1" t="s">
        <v>66</v>
      </c>
      <c r="F5026" s="2"/>
      <c r="G5026" s="59">
        <v>239</v>
      </c>
      <c r="H5026" s="71" t="str">
        <f t="shared" si="110"/>
        <v xml:space="preserve"> </v>
      </c>
      <c r="I5026" s="11">
        <v>14.225941422594</v>
      </c>
      <c r="J5026" s="3">
        <v>18.828451882844998</v>
      </c>
      <c r="K5026" s="3">
        <v>7.1129707112969998</v>
      </c>
      <c r="L5026" s="3">
        <v>3.7656903765690002</v>
      </c>
      <c r="M5026" s="3">
        <v>2.092050209205</v>
      </c>
      <c r="N5026" s="3">
        <v>5.439330543933</v>
      </c>
      <c r="O5026" s="3">
        <v>20.92050209205</v>
      </c>
      <c r="P5026" s="3">
        <v>2.5104602510460001</v>
      </c>
      <c r="Q5026" s="3">
        <v>6.694560669456</v>
      </c>
      <c r="R5026" s="3">
        <v>4.1841004184099999</v>
      </c>
      <c r="S5026" s="3">
        <v>10.041841004184</v>
      </c>
      <c r="T5026" s="3">
        <v>18.828451882844998</v>
      </c>
      <c r="U5026" s="3">
        <v>21.757322175732</v>
      </c>
      <c r="V5026" s="3">
        <v>3.7656903765690002</v>
      </c>
      <c r="W5026" s="3">
        <v>46.025104602509998</v>
      </c>
      <c r="X5026" s="8">
        <v>0.836820083682</v>
      </c>
    </row>
    <row r="5027" spans="3:24" ht="24" x14ac:dyDescent="0.2">
      <c r="C5027" s="90"/>
      <c r="D5027" s="87"/>
      <c r="E5027" s="1" t="s">
        <v>67</v>
      </c>
      <c r="F5027" s="2"/>
      <c r="G5027" s="59">
        <v>143</v>
      </c>
      <c r="H5027" s="71" t="str">
        <f t="shared" si="110"/>
        <v xml:space="preserve"> </v>
      </c>
      <c r="I5027" s="11">
        <v>15.384615384615</v>
      </c>
      <c r="J5027" s="3">
        <v>14.685314685314999</v>
      </c>
      <c r="K5027" s="3">
        <v>9.7902097902099996</v>
      </c>
      <c r="L5027" s="3">
        <v>4.8951048951049998</v>
      </c>
      <c r="M5027" s="3">
        <v>2.797202797203</v>
      </c>
      <c r="N5027" s="3">
        <v>4.1958041958040004</v>
      </c>
      <c r="O5027" s="3">
        <v>26.573426573427</v>
      </c>
      <c r="P5027" s="3">
        <v>3.4965034965030002</v>
      </c>
      <c r="Q5027" s="3">
        <v>7.6923076923079998</v>
      </c>
      <c r="R5027" s="3">
        <v>3.4965034965030002</v>
      </c>
      <c r="S5027" s="3">
        <v>11.888111888112</v>
      </c>
      <c r="T5027" s="3">
        <v>23.076923076922998</v>
      </c>
      <c r="U5027" s="3">
        <v>35.664335664336001</v>
      </c>
      <c r="V5027" s="3">
        <v>2.0979020979020002</v>
      </c>
      <c r="W5027" s="3">
        <v>37.762237762238001</v>
      </c>
      <c r="X5027" s="8">
        <v>0.69930069930100003</v>
      </c>
    </row>
    <row r="5028" spans="3:24" ht="24" x14ac:dyDescent="0.2">
      <c r="C5028" s="90"/>
      <c r="D5028" s="87"/>
      <c r="E5028" s="1" t="s">
        <v>68</v>
      </c>
      <c r="F5028" s="2"/>
      <c r="G5028" s="59">
        <v>56</v>
      </c>
      <c r="H5028" s="71" t="str">
        <f t="shared" si="110"/>
        <v xml:space="preserve"> </v>
      </c>
      <c r="I5028" s="11">
        <v>30.357142857143</v>
      </c>
      <c r="J5028" s="3">
        <v>30.357142857143</v>
      </c>
      <c r="K5028" s="3">
        <v>7.1428571428570002</v>
      </c>
      <c r="L5028" s="3">
        <v>12.5</v>
      </c>
      <c r="M5028" s="3">
        <v>5.3571428571429998</v>
      </c>
      <c r="N5028" s="3">
        <v>8.9285714285710007</v>
      </c>
      <c r="O5028" s="3">
        <v>30.357142857143</v>
      </c>
      <c r="P5028" s="3">
        <v>5.3571428571429998</v>
      </c>
      <c r="Q5028" s="3">
        <v>7.1428571428570002</v>
      </c>
      <c r="R5028" s="3">
        <v>7.1428571428570002</v>
      </c>
      <c r="S5028" s="3">
        <v>8.9285714285710007</v>
      </c>
      <c r="T5028" s="3">
        <v>17.857142857143</v>
      </c>
      <c r="U5028" s="3">
        <v>28.571428571428999</v>
      </c>
      <c r="V5028" s="3">
        <v>8.9285714285710007</v>
      </c>
      <c r="W5028" s="3">
        <v>28.571428571428999</v>
      </c>
      <c r="X5028" s="8">
        <v>5.3571428571429998</v>
      </c>
    </row>
    <row r="5029" spans="3:24" ht="24" x14ac:dyDescent="0.2">
      <c r="C5029" s="90"/>
      <c r="D5029" s="87"/>
      <c r="E5029" s="1" t="s">
        <v>69</v>
      </c>
      <c r="F5029" s="2"/>
      <c r="G5029" s="59">
        <v>51</v>
      </c>
      <c r="H5029" s="71" t="str">
        <f t="shared" si="110"/>
        <v xml:space="preserve"> </v>
      </c>
      <c r="I5029" s="11">
        <v>19.607843137254999</v>
      </c>
      <c r="J5029" s="3">
        <v>21.568627450979999</v>
      </c>
      <c r="K5029" s="3">
        <v>3.9215686274510002</v>
      </c>
      <c r="L5029" s="3">
        <v>7.8431372549020004</v>
      </c>
      <c r="M5029" s="3">
        <v>5.8823529411760003</v>
      </c>
      <c r="N5029" s="3">
        <v>3.9215686274510002</v>
      </c>
      <c r="O5029" s="3">
        <v>19.607843137254999</v>
      </c>
      <c r="P5029" s="3">
        <v>5.8823529411760003</v>
      </c>
      <c r="Q5029" s="3">
        <v>7.8431372549020004</v>
      </c>
      <c r="R5029" s="3">
        <v>1.9607843137250001</v>
      </c>
      <c r="S5029" s="3">
        <v>11.764705882353001</v>
      </c>
      <c r="T5029" s="3">
        <v>21.568627450979999</v>
      </c>
      <c r="U5029" s="3">
        <v>29.411764705882</v>
      </c>
      <c r="V5029" s="3">
        <v>3.9215686274510002</v>
      </c>
      <c r="W5029" s="3">
        <v>35.294117647058997</v>
      </c>
      <c r="X5029" s="8">
        <v>3.9215686274510002</v>
      </c>
    </row>
    <row r="5030" spans="3:24" ht="24" x14ac:dyDescent="0.2">
      <c r="C5030" s="90"/>
      <c r="D5030" s="87"/>
      <c r="E5030" s="1" t="s">
        <v>70</v>
      </c>
      <c r="F5030" s="2"/>
      <c r="G5030" s="59">
        <v>312</v>
      </c>
      <c r="H5030" s="71" t="str">
        <f t="shared" si="110"/>
        <v xml:space="preserve"> </v>
      </c>
      <c r="I5030" s="11">
        <v>13.461538461538</v>
      </c>
      <c r="J5030" s="3">
        <v>14.102564102563999</v>
      </c>
      <c r="K5030" s="3">
        <v>6.4102564102560002</v>
      </c>
      <c r="L5030" s="3">
        <v>2.884615384615</v>
      </c>
      <c r="M5030" s="3">
        <v>2.2435897435899999</v>
      </c>
      <c r="N5030" s="3">
        <v>7.6923076923079998</v>
      </c>
      <c r="O5030" s="3">
        <v>20.192307692307999</v>
      </c>
      <c r="P5030" s="3">
        <v>1.923076923077</v>
      </c>
      <c r="Q5030" s="3">
        <v>6.7307692307689999</v>
      </c>
      <c r="R5030" s="3">
        <v>4.4871794871789996</v>
      </c>
      <c r="S5030" s="3">
        <v>10.576923076923</v>
      </c>
      <c r="T5030" s="3">
        <v>20.512820512821001</v>
      </c>
      <c r="U5030" s="3">
        <v>25.320512820512999</v>
      </c>
      <c r="V5030" s="3">
        <v>1.6025641025640001</v>
      </c>
      <c r="W5030" s="3">
        <v>43.589743589744003</v>
      </c>
      <c r="X5030" s="8">
        <v>3.2051282051280001</v>
      </c>
    </row>
    <row r="5031" spans="3:24" x14ac:dyDescent="0.2">
      <c r="C5031" s="90"/>
      <c r="D5031" s="87"/>
      <c r="E5031" s="1" t="s">
        <v>32</v>
      </c>
      <c r="F5031" s="2"/>
      <c r="G5031" s="59">
        <v>51</v>
      </c>
      <c r="H5031" s="71" t="str">
        <f t="shared" si="110"/>
        <v xml:space="preserve"> </v>
      </c>
      <c r="I5031" s="11">
        <v>21.568627450979999</v>
      </c>
      <c r="J5031" s="3">
        <v>21.568627450979999</v>
      </c>
      <c r="K5031" s="3">
        <v>7.8431372549020004</v>
      </c>
      <c r="L5031" s="3">
        <v>5.8823529411760003</v>
      </c>
      <c r="M5031" s="3">
        <v>3.9215686274510002</v>
      </c>
      <c r="N5031" s="3">
        <v>5.8823529411760003</v>
      </c>
      <c r="O5031" s="3">
        <v>21.568627450979999</v>
      </c>
      <c r="P5031" s="3">
        <v>5.8823529411760003</v>
      </c>
      <c r="Q5031" s="3">
        <v>5.8823529411760003</v>
      </c>
      <c r="R5031" s="3">
        <v>3.9215686274510002</v>
      </c>
      <c r="S5031" s="3">
        <v>11.764705882353001</v>
      </c>
      <c r="T5031" s="3">
        <v>17.647058823529001</v>
      </c>
      <c r="U5031" s="3">
        <v>23.529411764706001</v>
      </c>
      <c r="V5031" s="3">
        <v>13.725490196078001</v>
      </c>
      <c r="W5031" s="3">
        <v>39.215686274509999</v>
      </c>
      <c r="X5031" s="14">
        <v>0</v>
      </c>
    </row>
    <row r="5032" spans="3:24" ht="24" x14ac:dyDescent="0.2">
      <c r="C5032" s="90"/>
      <c r="D5032" s="87"/>
      <c r="E5032" s="1" t="s">
        <v>71</v>
      </c>
      <c r="F5032" s="2"/>
      <c r="G5032" s="59">
        <v>1237</v>
      </c>
      <c r="H5032" s="71" t="str">
        <f t="shared" si="110"/>
        <v xml:space="preserve"> </v>
      </c>
      <c r="I5032" s="11">
        <v>14.470493128537001</v>
      </c>
      <c r="J5032" s="3">
        <v>15.036378334681</v>
      </c>
      <c r="K5032" s="3">
        <v>4.8504446240909997</v>
      </c>
      <c r="L5032" s="3">
        <v>3.0719482619240002</v>
      </c>
      <c r="M5032" s="3">
        <v>2.1018593371060001</v>
      </c>
      <c r="N5032" s="3">
        <v>3.8803556992720001</v>
      </c>
      <c r="O5032" s="3">
        <v>18.835893290217999</v>
      </c>
      <c r="P5032" s="3">
        <v>3.556992724333</v>
      </c>
      <c r="Q5032" s="3">
        <v>7.5990299110750001</v>
      </c>
      <c r="R5032" s="3">
        <v>3.7186742118030001</v>
      </c>
      <c r="S5032" s="3">
        <v>7.7607113985450003</v>
      </c>
      <c r="T5032" s="3">
        <v>17.704122877930001</v>
      </c>
      <c r="U5032" s="3">
        <v>24.979789814065999</v>
      </c>
      <c r="V5032" s="3">
        <v>3.0719482619240002</v>
      </c>
      <c r="W5032" s="3">
        <v>42.603071948261999</v>
      </c>
      <c r="X5032" s="8">
        <v>3.2336297493939998</v>
      </c>
    </row>
    <row r="5033" spans="3:24" ht="24" x14ac:dyDescent="0.2">
      <c r="C5033" s="90"/>
      <c r="D5033" s="87"/>
      <c r="E5033" s="1" t="s">
        <v>72</v>
      </c>
      <c r="F5033" s="2"/>
      <c r="G5033" s="59">
        <v>1015</v>
      </c>
      <c r="H5033" s="71" t="str">
        <f t="shared" si="110"/>
        <v xml:space="preserve"> </v>
      </c>
      <c r="I5033" s="11">
        <v>19.605911330049</v>
      </c>
      <c r="J5033" s="3">
        <v>16.453201970443001</v>
      </c>
      <c r="K5033" s="3">
        <v>5.0246305418719999</v>
      </c>
      <c r="L5033" s="3">
        <v>4.0394088669950001</v>
      </c>
      <c r="M5033" s="3">
        <v>1.9704433497539999</v>
      </c>
      <c r="N5033" s="3">
        <v>2.7586206896549998</v>
      </c>
      <c r="O5033" s="3">
        <v>16.059113300492999</v>
      </c>
      <c r="P5033" s="3">
        <v>6.2068965517240002</v>
      </c>
      <c r="Q5033" s="3">
        <v>7.4876847290640001</v>
      </c>
      <c r="R5033" s="3">
        <v>4.3349753694580002</v>
      </c>
      <c r="S5033" s="3">
        <v>7.6847290640389998</v>
      </c>
      <c r="T5033" s="3">
        <v>16.650246305419</v>
      </c>
      <c r="U5033" s="3">
        <v>26.305418719212</v>
      </c>
      <c r="V5033" s="3">
        <v>4.3349753694580002</v>
      </c>
      <c r="W5033" s="3">
        <v>40.689655172414</v>
      </c>
      <c r="X5033" s="8">
        <v>3.8423645320199999</v>
      </c>
    </row>
    <row r="5034" spans="3:24" x14ac:dyDescent="0.2">
      <c r="C5034" s="90"/>
      <c r="D5034" s="87"/>
      <c r="E5034" s="1" t="s">
        <v>22</v>
      </c>
      <c r="F5034" s="2"/>
      <c r="G5034" s="59">
        <v>183</v>
      </c>
      <c r="H5034" s="71" t="str">
        <f t="shared" si="110"/>
        <v xml:space="preserve"> </v>
      </c>
      <c r="I5034" s="11">
        <v>18.032786885246001</v>
      </c>
      <c r="J5034" s="3">
        <v>11.475409836066</v>
      </c>
      <c r="K5034" s="3">
        <v>1.6393442622950001</v>
      </c>
      <c r="L5034" s="3">
        <v>3.2786885245900002</v>
      </c>
      <c r="M5034" s="3">
        <v>2.732240437158</v>
      </c>
      <c r="N5034" s="3">
        <v>3.8251366120219998</v>
      </c>
      <c r="O5034" s="3">
        <v>14.754098360656</v>
      </c>
      <c r="P5034" s="3">
        <v>7.1038251366120004</v>
      </c>
      <c r="Q5034" s="3">
        <v>8.7431693989069998</v>
      </c>
      <c r="R5034" s="3">
        <v>7.1038251366120004</v>
      </c>
      <c r="S5034" s="3">
        <v>6.0109289617490003</v>
      </c>
      <c r="T5034" s="3">
        <v>15.846994535519</v>
      </c>
      <c r="U5034" s="3">
        <v>31.147540983607001</v>
      </c>
      <c r="V5034" s="3">
        <v>7.6502732240439997</v>
      </c>
      <c r="W5034" s="3">
        <v>27.868852459016001</v>
      </c>
      <c r="X5034" s="8">
        <v>13.114754098361001</v>
      </c>
    </row>
    <row r="5035" spans="3:24" x14ac:dyDescent="0.2">
      <c r="C5035" s="91" t="s">
        <v>73</v>
      </c>
      <c r="D5035" s="86" t="s">
        <v>17</v>
      </c>
      <c r="E5035" s="6" t="s">
        <v>74</v>
      </c>
      <c r="F5035" s="5"/>
      <c r="G5035" s="58">
        <v>247</v>
      </c>
      <c r="H5035" s="70" t="str">
        <f t="shared" si="110"/>
        <v xml:space="preserve"> </v>
      </c>
      <c r="I5035" s="12">
        <v>13.765182186235</v>
      </c>
      <c r="J5035" s="4">
        <v>16.194331983805998</v>
      </c>
      <c r="K5035" s="4">
        <v>8.0971659919029992</v>
      </c>
      <c r="L5035" s="4">
        <v>1.619433198381</v>
      </c>
      <c r="M5035" s="4">
        <v>1.214574898785</v>
      </c>
      <c r="N5035" s="4">
        <v>5.2631578947369997</v>
      </c>
      <c r="O5035" s="4">
        <v>17.408906882591001</v>
      </c>
      <c r="P5035" s="4">
        <v>4.8582995951420003</v>
      </c>
      <c r="Q5035" s="4">
        <v>8.0971659919029992</v>
      </c>
      <c r="R5035" s="4">
        <v>5.668016194332</v>
      </c>
      <c r="S5035" s="4">
        <v>6.4777327935219997</v>
      </c>
      <c r="T5035" s="4">
        <v>19.028340080972001</v>
      </c>
      <c r="U5035" s="4">
        <v>31.578947368421002</v>
      </c>
      <c r="V5035" s="4">
        <v>4.453441295547</v>
      </c>
      <c r="W5035" s="4">
        <v>40.890688259108998</v>
      </c>
      <c r="X5035" s="13">
        <v>3.2388663967609999</v>
      </c>
    </row>
    <row r="5036" spans="3:24" x14ac:dyDescent="0.2">
      <c r="C5036" s="90"/>
      <c r="D5036" s="87"/>
      <c r="E5036" s="1" t="s">
        <v>75</v>
      </c>
      <c r="F5036" s="2"/>
      <c r="G5036" s="59">
        <v>531</v>
      </c>
      <c r="H5036" s="71" t="str">
        <f t="shared" si="110"/>
        <v xml:space="preserve"> </v>
      </c>
      <c r="I5036" s="11">
        <v>15.630885122411</v>
      </c>
      <c r="J5036" s="3">
        <v>16.572504708097998</v>
      </c>
      <c r="K5036" s="3">
        <v>6.0263653483989996</v>
      </c>
      <c r="L5036" s="3">
        <v>3.201506591337</v>
      </c>
      <c r="M5036" s="3">
        <v>1.8832391713750001</v>
      </c>
      <c r="N5036" s="3">
        <v>4.5197740112989999</v>
      </c>
      <c r="O5036" s="3">
        <v>18.267419962335001</v>
      </c>
      <c r="P5036" s="3">
        <v>3.5781544256119999</v>
      </c>
      <c r="Q5036" s="3">
        <v>6.9679849340870001</v>
      </c>
      <c r="R5036" s="3">
        <v>5.2730696798489998</v>
      </c>
      <c r="S5036" s="3">
        <v>9.0395480225989999</v>
      </c>
      <c r="T5036" s="3">
        <v>17.514124293784999</v>
      </c>
      <c r="U5036" s="3">
        <v>28.248587570621002</v>
      </c>
      <c r="V5036" s="3">
        <v>2.25988700565</v>
      </c>
      <c r="W5036" s="3">
        <v>41.054613935970004</v>
      </c>
      <c r="X5036" s="8">
        <v>2.0715630885120002</v>
      </c>
    </row>
    <row r="5037" spans="3:24" x14ac:dyDescent="0.2">
      <c r="C5037" s="90"/>
      <c r="D5037" s="87"/>
      <c r="E5037" s="1" t="s">
        <v>76</v>
      </c>
      <c r="F5037" s="2"/>
      <c r="G5037" s="59">
        <v>58</v>
      </c>
      <c r="H5037" s="71" t="str">
        <f t="shared" si="110"/>
        <v xml:space="preserve"> </v>
      </c>
      <c r="I5037" s="11">
        <v>22.413793103448</v>
      </c>
      <c r="J5037" s="3">
        <v>18.965517241379001</v>
      </c>
      <c r="K5037" s="3">
        <v>5.1724137931029999</v>
      </c>
      <c r="L5037" s="3">
        <v>5.1724137931029999</v>
      </c>
      <c r="M5037" s="3">
        <v>3.4482758620689999</v>
      </c>
      <c r="N5037" s="3">
        <v>5.1724137931029999</v>
      </c>
      <c r="O5037" s="3">
        <v>18.965517241379001</v>
      </c>
      <c r="P5037" s="3">
        <v>5.1724137931029999</v>
      </c>
      <c r="Q5037" s="3">
        <v>13.793103448276</v>
      </c>
      <c r="R5037" s="3">
        <v>6.8965517241379999</v>
      </c>
      <c r="S5037" s="3">
        <v>10.344827586207</v>
      </c>
      <c r="T5037" s="3">
        <v>10.344827586207</v>
      </c>
      <c r="U5037" s="3">
        <v>29.310344827586</v>
      </c>
      <c r="V5037" s="3">
        <v>1.7241379310339999</v>
      </c>
      <c r="W5037" s="3">
        <v>39.655172413792997</v>
      </c>
      <c r="X5037" s="8">
        <v>5.1724137931029999</v>
      </c>
    </row>
    <row r="5038" spans="3:24" x14ac:dyDescent="0.2">
      <c r="C5038" s="90"/>
      <c r="D5038" s="87"/>
      <c r="E5038" s="1" t="s">
        <v>77</v>
      </c>
      <c r="F5038" s="2"/>
      <c r="G5038" s="59">
        <v>400</v>
      </c>
      <c r="H5038" s="71" t="str">
        <f t="shared" si="110"/>
        <v xml:space="preserve"> </v>
      </c>
      <c r="I5038" s="11">
        <v>15.75</v>
      </c>
      <c r="J5038" s="3">
        <v>16.75</v>
      </c>
      <c r="K5038" s="3">
        <v>5.25</v>
      </c>
      <c r="L5038" s="3">
        <v>2.5</v>
      </c>
      <c r="M5038" s="3">
        <v>2.75</v>
      </c>
      <c r="N5038" s="3">
        <v>3.75</v>
      </c>
      <c r="O5038" s="3">
        <v>20.25</v>
      </c>
      <c r="P5038" s="3">
        <v>6.25</v>
      </c>
      <c r="Q5038" s="3">
        <v>10.25</v>
      </c>
      <c r="R5038" s="3">
        <v>6</v>
      </c>
      <c r="S5038" s="3">
        <v>7.25</v>
      </c>
      <c r="T5038" s="3">
        <v>19.75</v>
      </c>
      <c r="U5038" s="3">
        <v>28.5</v>
      </c>
      <c r="V5038" s="3">
        <v>4.25</v>
      </c>
      <c r="W5038" s="3">
        <v>38.25</v>
      </c>
      <c r="X5038" s="8">
        <v>3.25</v>
      </c>
    </row>
    <row r="5039" spans="3:24" ht="24" x14ac:dyDescent="0.2">
      <c r="C5039" s="90"/>
      <c r="D5039" s="87"/>
      <c r="E5039" s="1" t="s">
        <v>78</v>
      </c>
      <c r="F5039" s="2"/>
      <c r="G5039" s="59">
        <v>422</v>
      </c>
      <c r="H5039" s="71" t="str">
        <f t="shared" si="110"/>
        <v xml:space="preserve"> </v>
      </c>
      <c r="I5039" s="11">
        <v>15.402843601896</v>
      </c>
      <c r="J5039" s="3">
        <v>16.350710900473999</v>
      </c>
      <c r="K5039" s="3">
        <v>5.924170616114</v>
      </c>
      <c r="L5039" s="3">
        <v>3.080568720379</v>
      </c>
      <c r="M5039" s="3">
        <v>2.3696682464449998</v>
      </c>
      <c r="N5039" s="3">
        <v>4.2654028436019997</v>
      </c>
      <c r="O5039" s="3">
        <v>19.905213270141999</v>
      </c>
      <c r="P5039" s="3">
        <v>3.080568720379</v>
      </c>
      <c r="Q5039" s="3">
        <v>8.7677725118479994</v>
      </c>
      <c r="R5039" s="3">
        <v>4.5023696682459997</v>
      </c>
      <c r="S5039" s="3">
        <v>8.2938388625589994</v>
      </c>
      <c r="T5039" s="3">
        <v>16.824644549763001</v>
      </c>
      <c r="U5039" s="3">
        <v>23.9336492891</v>
      </c>
      <c r="V5039" s="3">
        <v>2.6066350710899999</v>
      </c>
      <c r="W5039" s="3">
        <v>44.075829383886003</v>
      </c>
      <c r="X5039" s="8">
        <v>3.080568720379</v>
      </c>
    </row>
    <row r="5040" spans="3:24" ht="24" x14ac:dyDescent="0.2">
      <c r="C5040" s="90"/>
      <c r="D5040" s="87"/>
      <c r="E5040" s="1" t="s">
        <v>79</v>
      </c>
      <c r="F5040" s="2"/>
      <c r="G5040" s="59">
        <v>102</v>
      </c>
      <c r="H5040" s="71" t="str">
        <f t="shared" si="110"/>
        <v xml:space="preserve"> </v>
      </c>
      <c r="I5040" s="11">
        <v>14.705882352941</v>
      </c>
      <c r="J5040" s="3">
        <v>17.647058823529001</v>
      </c>
      <c r="K5040" s="3">
        <v>4.9019607843140003</v>
      </c>
      <c r="L5040" s="3">
        <v>7.8431372549020004</v>
      </c>
      <c r="M5040" s="3">
        <v>4.9019607843140003</v>
      </c>
      <c r="N5040" s="3">
        <v>3.9215686274510002</v>
      </c>
      <c r="O5040" s="3">
        <v>23.529411764706001</v>
      </c>
      <c r="P5040" s="3">
        <v>6.8627450980390003</v>
      </c>
      <c r="Q5040" s="3">
        <v>7.8431372549020004</v>
      </c>
      <c r="R5040" s="3">
        <v>5.8823529411760003</v>
      </c>
      <c r="S5040" s="3">
        <v>10.78431372549</v>
      </c>
      <c r="T5040" s="3">
        <v>18.627450980391998</v>
      </c>
      <c r="U5040" s="3">
        <v>25.490196078431001</v>
      </c>
      <c r="V5040" s="3">
        <v>2.9411764705880001</v>
      </c>
      <c r="W5040" s="3">
        <v>40.196078431373003</v>
      </c>
      <c r="X5040" s="8">
        <v>3.9215686274510002</v>
      </c>
    </row>
    <row r="5041" spans="3:24" ht="24" x14ac:dyDescent="0.2">
      <c r="C5041" s="90"/>
      <c r="D5041" s="87"/>
      <c r="E5041" s="1" t="s">
        <v>80</v>
      </c>
      <c r="F5041" s="2"/>
      <c r="G5041" s="59">
        <v>44</v>
      </c>
      <c r="H5041" s="71" t="str">
        <f t="shared" si="110"/>
        <v>*</v>
      </c>
      <c r="I5041" s="11">
        <v>18.181818181817999</v>
      </c>
      <c r="J5041" s="3">
        <v>18.181818181817999</v>
      </c>
      <c r="K5041" s="3">
        <v>6.8181818181820004</v>
      </c>
      <c r="L5041" s="3">
        <v>6.8181818181820004</v>
      </c>
      <c r="M5041" s="3">
        <v>4.5454545454549997</v>
      </c>
      <c r="N5041" s="3">
        <v>4.5454545454549997</v>
      </c>
      <c r="O5041" s="3">
        <v>20.454545454544999</v>
      </c>
      <c r="P5041" s="3">
        <v>4.5454545454549997</v>
      </c>
      <c r="Q5041" s="3">
        <v>6.8181818181820004</v>
      </c>
      <c r="R5041" s="3">
        <v>4.5454545454549997</v>
      </c>
      <c r="S5041" s="3">
        <v>15.909090909091001</v>
      </c>
      <c r="T5041" s="3">
        <v>29.545454545455001</v>
      </c>
      <c r="U5041" s="3">
        <v>27.272727272727</v>
      </c>
      <c r="V5041" s="3">
        <v>2.2727272727269998</v>
      </c>
      <c r="W5041" s="3">
        <v>43.181818181818002</v>
      </c>
      <c r="X5041" s="14">
        <v>0</v>
      </c>
    </row>
    <row r="5042" spans="3:24" ht="24" x14ac:dyDescent="0.2">
      <c r="C5042" s="90"/>
      <c r="D5042" s="87"/>
      <c r="E5042" s="1" t="s">
        <v>81</v>
      </c>
      <c r="F5042" s="2"/>
      <c r="G5042" s="59">
        <v>99</v>
      </c>
      <c r="H5042" s="71" t="str">
        <f t="shared" ref="H5042:H5105" si="111">IF(G5042&lt;49,"*"," ")</f>
        <v xml:space="preserve"> </v>
      </c>
      <c r="I5042" s="11">
        <v>20.202020202020002</v>
      </c>
      <c r="J5042" s="3">
        <v>18.181818181817999</v>
      </c>
      <c r="K5042" s="3">
        <v>7.0707070707069999</v>
      </c>
      <c r="L5042" s="3">
        <v>10.101010101010001</v>
      </c>
      <c r="M5042" s="3">
        <v>5.0505050505050004</v>
      </c>
      <c r="N5042" s="3">
        <v>7.0707070707069999</v>
      </c>
      <c r="O5042" s="3">
        <v>25.252525252525</v>
      </c>
      <c r="P5042" s="3">
        <v>7.0707070707069999</v>
      </c>
      <c r="Q5042" s="3">
        <v>14.141414141414</v>
      </c>
      <c r="R5042" s="3">
        <v>3.0303030303030001</v>
      </c>
      <c r="S5042" s="3">
        <v>16.161616161615999</v>
      </c>
      <c r="T5042" s="3">
        <v>21.212121212121001</v>
      </c>
      <c r="U5042" s="3">
        <v>38.383838383837997</v>
      </c>
      <c r="V5042" s="3">
        <v>1.010101010101</v>
      </c>
      <c r="W5042" s="3">
        <v>32.323232323231998</v>
      </c>
      <c r="X5042" s="8">
        <v>2.0202020202019999</v>
      </c>
    </row>
    <row r="5043" spans="3:24" ht="24" x14ac:dyDescent="0.2">
      <c r="C5043" s="90"/>
      <c r="D5043" s="87"/>
      <c r="E5043" s="1" t="s">
        <v>82</v>
      </c>
      <c r="F5043" s="2"/>
      <c r="G5043" s="59">
        <v>128</v>
      </c>
      <c r="H5043" s="71" t="str">
        <f t="shared" si="111"/>
        <v xml:space="preserve"> </v>
      </c>
      <c r="I5043" s="11">
        <v>11.71875</v>
      </c>
      <c r="J5043" s="3">
        <v>10.15625</v>
      </c>
      <c r="K5043" s="3">
        <v>6.25</v>
      </c>
      <c r="L5043" s="3">
        <v>3.90625</v>
      </c>
      <c r="M5043" s="3">
        <v>2.34375</v>
      </c>
      <c r="N5043" s="3">
        <v>3.125</v>
      </c>
      <c r="O5043" s="3">
        <v>25.78125</v>
      </c>
      <c r="P5043" s="3">
        <v>3.90625</v>
      </c>
      <c r="Q5043" s="3">
        <v>4.6875</v>
      </c>
      <c r="R5043" s="3">
        <v>2.34375</v>
      </c>
      <c r="S5043" s="3">
        <v>12.5</v>
      </c>
      <c r="T5043" s="3">
        <v>17.1875</v>
      </c>
      <c r="U5043" s="3">
        <v>23.4375</v>
      </c>
      <c r="V5043" s="3">
        <v>0.78125</v>
      </c>
      <c r="W5043" s="3">
        <v>39.84375</v>
      </c>
      <c r="X5043" s="8">
        <v>3.90625</v>
      </c>
    </row>
    <row r="5044" spans="3:24" x14ac:dyDescent="0.2">
      <c r="C5044" s="90"/>
      <c r="D5044" s="87"/>
      <c r="E5044" s="1" t="s">
        <v>83</v>
      </c>
      <c r="F5044" s="2"/>
      <c r="G5044" s="59">
        <v>47</v>
      </c>
      <c r="H5044" s="71" t="str">
        <f t="shared" si="111"/>
        <v>*</v>
      </c>
      <c r="I5044" s="11">
        <v>17.021276595745</v>
      </c>
      <c r="J5044" s="3">
        <v>10.638297872340001</v>
      </c>
      <c r="K5044" s="3">
        <v>6.3829787234040003</v>
      </c>
      <c r="L5044" s="3">
        <v>4.2553191489359996</v>
      </c>
      <c r="M5044" s="3">
        <v>4.2553191489359996</v>
      </c>
      <c r="N5044" s="3">
        <v>8.5106382978719992</v>
      </c>
      <c r="O5044" s="3">
        <v>19.148936170212998</v>
      </c>
      <c r="P5044" s="3">
        <v>6.3829787234040003</v>
      </c>
      <c r="Q5044" s="3">
        <v>6.3829787234040003</v>
      </c>
      <c r="R5044" s="3">
        <v>4.2553191489359996</v>
      </c>
      <c r="S5044" s="3">
        <v>8.5106382978719992</v>
      </c>
      <c r="T5044" s="3">
        <v>12.765957446809001</v>
      </c>
      <c r="U5044" s="3">
        <v>25.531914893617</v>
      </c>
      <c r="V5044" s="3">
        <v>2.1276595744679998</v>
      </c>
      <c r="W5044" s="3">
        <v>53.191489361701997</v>
      </c>
      <c r="X5044" s="8">
        <v>2.1276595744679998</v>
      </c>
    </row>
    <row r="5045" spans="3:24" ht="24" x14ac:dyDescent="0.2">
      <c r="C5045" s="90"/>
      <c r="D5045" s="87"/>
      <c r="E5045" s="1" t="s">
        <v>84</v>
      </c>
      <c r="F5045" s="2"/>
      <c r="G5045" s="59">
        <v>151</v>
      </c>
      <c r="H5045" s="71" t="str">
        <f t="shared" si="111"/>
        <v xml:space="preserve"> </v>
      </c>
      <c r="I5045" s="11">
        <v>15.894039735099</v>
      </c>
      <c r="J5045" s="3">
        <v>24.503311258278</v>
      </c>
      <c r="K5045" s="3">
        <v>8.6092715231790002</v>
      </c>
      <c r="L5045" s="3">
        <v>5.2980132450330002</v>
      </c>
      <c r="M5045" s="3">
        <v>3.9735099337749999</v>
      </c>
      <c r="N5045" s="3">
        <v>5.2980132450330002</v>
      </c>
      <c r="O5045" s="3">
        <v>25.165562913906999</v>
      </c>
      <c r="P5045" s="3">
        <v>6.622516556291</v>
      </c>
      <c r="Q5045" s="3">
        <v>9.9337748344369992</v>
      </c>
      <c r="R5045" s="3">
        <v>5.2980132450330002</v>
      </c>
      <c r="S5045" s="3">
        <v>12.582781456954001</v>
      </c>
      <c r="T5045" s="3">
        <v>24.503311258278</v>
      </c>
      <c r="U5045" s="3">
        <v>38.410596026489998</v>
      </c>
      <c r="V5045" s="3">
        <v>1.9867549668869999</v>
      </c>
      <c r="W5045" s="3">
        <v>35.761589403974</v>
      </c>
      <c r="X5045" s="8">
        <v>0.66225165562900001</v>
      </c>
    </row>
    <row r="5046" spans="3:24" ht="24" x14ac:dyDescent="0.2">
      <c r="C5046" s="90"/>
      <c r="D5046" s="87"/>
      <c r="E5046" s="1" t="s">
        <v>85</v>
      </c>
      <c r="F5046" s="2"/>
      <c r="G5046" s="59">
        <v>60</v>
      </c>
      <c r="H5046" s="71" t="str">
        <f t="shared" si="111"/>
        <v xml:space="preserve"> </v>
      </c>
      <c r="I5046" s="11">
        <v>21.666666666666998</v>
      </c>
      <c r="J5046" s="3">
        <v>21.666666666666998</v>
      </c>
      <c r="K5046" s="3">
        <v>8.333333333333</v>
      </c>
      <c r="L5046" s="3">
        <v>10</v>
      </c>
      <c r="M5046" s="3">
        <v>6.666666666667</v>
      </c>
      <c r="N5046" s="3">
        <v>10</v>
      </c>
      <c r="O5046" s="3">
        <v>30</v>
      </c>
      <c r="P5046" s="3">
        <v>3.333333333333</v>
      </c>
      <c r="Q5046" s="3">
        <v>6.666666666667</v>
      </c>
      <c r="R5046" s="3">
        <v>8.333333333333</v>
      </c>
      <c r="S5046" s="3">
        <v>13.333333333333</v>
      </c>
      <c r="T5046" s="3">
        <v>30</v>
      </c>
      <c r="U5046" s="3">
        <v>30</v>
      </c>
      <c r="V5046" s="3">
        <v>1.666666666667</v>
      </c>
      <c r="W5046" s="3">
        <v>31.666666666666998</v>
      </c>
      <c r="X5046" s="8">
        <v>3.333333333333</v>
      </c>
    </row>
    <row r="5047" spans="3:24" x14ac:dyDescent="0.2">
      <c r="C5047" s="90"/>
      <c r="D5047" s="87"/>
      <c r="E5047" s="1" t="s">
        <v>32</v>
      </c>
      <c r="F5047" s="2"/>
      <c r="G5047" s="59">
        <v>49</v>
      </c>
      <c r="H5047" s="71" t="s">
        <v>673</v>
      </c>
      <c r="I5047" s="11">
        <v>28.571428571428999</v>
      </c>
      <c r="J5047" s="3">
        <v>16.326530612245001</v>
      </c>
      <c r="K5047" s="3">
        <v>8.1632653061219997</v>
      </c>
      <c r="L5047" s="3">
        <v>2.040816326531</v>
      </c>
      <c r="M5047" s="3">
        <v>4.0816326530609999</v>
      </c>
      <c r="N5047" s="3">
        <v>4.0816326530609999</v>
      </c>
      <c r="O5047" s="3">
        <v>20.408163265306001</v>
      </c>
      <c r="P5047" s="3">
        <v>4.0816326530609999</v>
      </c>
      <c r="Q5047" s="3">
        <v>6.1224489795919999</v>
      </c>
      <c r="R5047" s="3">
        <v>4.0816326530609999</v>
      </c>
      <c r="S5047" s="3">
        <v>8.1632653061219997</v>
      </c>
      <c r="T5047" s="3">
        <v>14.285714285714</v>
      </c>
      <c r="U5047" s="3">
        <v>26.530612244897998</v>
      </c>
      <c r="V5047" s="3">
        <v>14.285714285714</v>
      </c>
      <c r="W5047" s="3">
        <v>30.612244897958998</v>
      </c>
      <c r="X5047" s="8">
        <v>10.204081632653001</v>
      </c>
    </row>
    <row r="5048" spans="3:24" ht="24" x14ac:dyDescent="0.2">
      <c r="C5048" s="90"/>
      <c r="D5048" s="87"/>
      <c r="E5048" s="1" t="s">
        <v>86</v>
      </c>
      <c r="F5048" s="2"/>
      <c r="G5048" s="59">
        <v>1336</v>
      </c>
      <c r="H5048" s="71" t="str">
        <f t="shared" si="111"/>
        <v xml:space="preserve"> </v>
      </c>
      <c r="I5048" s="11">
        <v>14.895209580837999</v>
      </c>
      <c r="J5048" s="3">
        <v>15.419161676647001</v>
      </c>
      <c r="K5048" s="3">
        <v>5.1646706586829998</v>
      </c>
      <c r="L5048" s="3">
        <v>2.9191616766470001</v>
      </c>
      <c r="M5048" s="3">
        <v>2.095808383234</v>
      </c>
      <c r="N5048" s="3">
        <v>4.0419161676649997</v>
      </c>
      <c r="O5048" s="3">
        <v>19.011976047904</v>
      </c>
      <c r="P5048" s="3">
        <v>3.967065868263</v>
      </c>
      <c r="Q5048" s="3">
        <v>7.7844311377249999</v>
      </c>
      <c r="R5048" s="3">
        <v>4.4161676646709997</v>
      </c>
      <c r="S5048" s="3">
        <v>8.1586826347310009</v>
      </c>
      <c r="T5048" s="3">
        <v>17.290419161677001</v>
      </c>
      <c r="U5048" s="3">
        <v>26.646706586825999</v>
      </c>
      <c r="V5048" s="3">
        <v>2.844311377246</v>
      </c>
      <c r="W5048" s="3">
        <v>41.317365269461</v>
      </c>
      <c r="X5048" s="8">
        <v>3.592814371257</v>
      </c>
    </row>
    <row r="5049" spans="3:24" ht="24" x14ac:dyDescent="0.2">
      <c r="C5049" s="90"/>
      <c r="D5049" s="87"/>
      <c r="E5049" s="1" t="s">
        <v>87</v>
      </c>
      <c r="F5049" s="2"/>
      <c r="G5049" s="59">
        <v>311</v>
      </c>
      <c r="H5049" s="71" t="str">
        <f t="shared" si="111"/>
        <v xml:space="preserve"> </v>
      </c>
      <c r="I5049" s="11">
        <v>17.684887459807001</v>
      </c>
      <c r="J5049" s="3">
        <v>18.006430868167001</v>
      </c>
      <c r="K5049" s="3">
        <v>4.1800643086819997</v>
      </c>
      <c r="L5049" s="3">
        <v>5.7877813504819997</v>
      </c>
      <c r="M5049" s="3">
        <v>2.8938906752409999</v>
      </c>
      <c r="N5049" s="3">
        <v>3.215434083601</v>
      </c>
      <c r="O5049" s="3">
        <v>18.649517684887002</v>
      </c>
      <c r="P5049" s="3">
        <v>4.5016077170419999</v>
      </c>
      <c r="Q5049" s="3">
        <v>4.8231511254020001</v>
      </c>
      <c r="R5049" s="3">
        <v>3.858520900322</v>
      </c>
      <c r="S5049" s="3">
        <v>9.324758842444</v>
      </c>
      <c r="T5049" s="3">
        <v>19.614147909968001</v>
      </c>
      <c r="U5049" s="3">
        <v>24.11575562701</v>
      </c>
      <c r="V5049" s="3">
        <v>2.8938906752409999</v>
      </c>
      <c r="W5049" s="3">
        <v>42.122186495176997</v>
      </c>
      <c r="X5049" s="8">
        <v>2.5723472668810001</v>
      </c>
    </row>
    <row r="5050" spans="3:24" ht="24" x14ac:dyDescent="0.2">
      <c r="C5050" s="90"/>
      <c r="D5050" s="87"/>
      <c r="E5050" s="1" t="s">
        <v>88</v>
      </c>
      <c r="F5050" s="2"/>
      <c r="G5050" s="59">
        <v>620</v>
      </c>
      <c r="H5050" s="71" t="str">
        <f t="shared" si="111"/>
        <v xml:space="preserve"> </v>
      </c>
      <c r="I5050" s="11">
        <v>19.516129032258</v>
      </c>
      <c r="J5050" s="3">
        <v>13.870967741935001</v>
      </c>
      <c r="K5050" s="3">
        <v>3.7096774193550002</v>
      </c>
      <c r="L5050" s="3">
        <v>3.064516129032</v>
      </c>
      <c r="M5050" s="3">
        <v>1.4516129032259999</v>
      </c>
      <c r="N5050" s="3">
        <v>2.5806451612900001</v>
      </c>
      <c r="O5050" s="3">
        <v>14.193548387097</v>
      </c>
      <c r="P5050" s="3">
        <v>6.9354838709679996</v>
      </c>
      <c r="Q5050" s="3">
        <v>8.0645161290320004</v>
      </c>
      <c r="R5050" s="3">
        <v>3.8709677419349999</v>
      </c>
      <c r="S5050" s="3">
        <v>6.6129032258059999</v>
      </c>
      <c r="T5050" s="3">
        <v>15.645161290322999</v>
      </c>
      <c r="U5050" s="3">
        <v>25.161290322580999</v>
      </c>
      <c r="V5050" s="3">
        <v>5.9677419354839998</v>
      </c>
      <c r="W5050" s="3">
        <v>41.612903225806001</v>
      </c>
      <c r="X5050" s="8">
        <v>4.0322580645160002</v>
      </c>
    </row>
    <row r="5051" spans="3:24" x14ac:dyDescent="0.2">
      <c r="C5051" s="90"/>
      <c r="D5051" s="87"/>
      <c r="E5051" s="1" t="s">
        <v>22</v>
      </c>
      <c r="F5051" s="2"/>
      <c r="G5051" s="59">
        <v>168</v>
      </c>
      <c r="H5051" s="71" t="str">
        <f t="shared" si="111"/>
        <v xml:space="preserve"> </v>
      </c>
      <c r="I5051" s="11">
        <v>21.428571428571001</v>
      </c>
      <c r="J5051" s="3">
        <v>15.47619047619</v>
      </c>
      <c r="K5051" s="3">
        <v>5.3571428571429998</v>
      </c>
      <c r="L5051" s="3">
        <v>5.3571428571429998</v>
      </c>
      <c r="M5051" s="3">
        <v>2.9761904761900002</v>
      </c>
      <c r="N5051" s="3">
        <v>1.785714285714</v>
      </c>
      <c r="O5051" s="3">
        <v>13.690476190476</v>
      </c>
      <c r="P5051" s="3">
        <v>5.9523809523809996</v>
      </c>
      <c r="Q5051" s="3">
        <v>10.119047619048001</v>
      </c>
      <c r="R5051" s="3">
        <v>4.7619047619049999</v>
      </c>
      <c r="S5051" s="3">
        <v>3.5714285714290002</v>
      </c>
      <c r="T5051" s="3">
        <v>16.666666666666998</v>
      </c>
      <c r="U5051" s="3">
        <v>27.380952380951999</v>
      </c>
      <c r="V5051" s="3">
        <v>7.1428571428570002</v>
      </c>
      <c r="W5051" s="3">
        <v>29.761904761905001</v>
      </c>
      <c r="X5051" s="8">
        <v>13.095238095238001</v>
      </c>
    </row>
    <row r="5052" spans="3:24" ht="24" x14ac:dyDescent="0.2">
      <c r="C5052" s="91" t="s">
        <v>89</v>
      </c>
      <c r="D5052" s="86" t="s">
        <v>17</v>
      </c>
      <c r="E5052" s="6" t="s">
        <v>90</v>
      </c>
      <c r="F5052" s="5"/>
      <c r="G5052" s="58">
        <v>166</v>
      </c>
      <c r="H5052" s="70" t="str">
        <f t="shared" si="111"/>
        <v xml:space="preserve"> </v>
      </c>
      <c r="I5052" s="12">
        <v>13.253012048193</v>
      </c>
      <c r="J5052" s="4">
        <v>18.674698795181001</v>
      </c>
      <c r="K5052" s="4">
        <v>4.819277108434</v>
      </c>
      <c r="L5052" s="4">
        <v>4.2168674698800004</v>
      </c>
      <c r="M5052" s="4">
        <v>5.4216867469879997</v>
      </c>
      <c r="N5052" s="4">
        <v>1.8072289156629999</v>
      </c>
      <c r="O5052" s="4">
        <v>22.289156626505999</v>
      </c>
      <c r="P5052" s="4">
        <v>8.4337349397590007</v>
      </c>
      <c r="Q5052" s="4">
        <v>12.048192771084</v>
      </c>
      <c r="R5052" s="4">
        <v>4.2168674698800004</v>
      </c>
      <c r="S5052" s="4">
        <v>8.4337349397590007</v>
      </c>
      <c r="T5052" s="4">
        <v>18.674698795181001</v>
      </c>
      <c r="U5052" s="4">
        <v>25.301204819277</v>
      </c>
      <c r="V5052" s="4">
        <v>3.0120481927710001</v>
      </c>
      <c r="W5052" s="4">
        <v>40.963855421687001</v>
      </c>
      <c r="X5052" s="13">
        <v>2.409638554217</v>
      </c>
    </row>
    <row r="5053" spans="3:24" ht="48" x14ac:dyDescent="0.2">
      <c r="C5053" s="90"/>
      <c r="D5053" s="87"/>
      <c r="E5053" s="1" t="s">
        <v>91</v>
      </c>
      <c r="F5053" s="2"/>
      <c r="G5053" s="59">
        <v>97</v>
      </c>
      <c r="H5053" s="71" t="str">
        <f t="shared" si="111"/>
        <v xml:space="preserve"> </v>
      </c>
      <c r="I5053" s="11">
        <v>22.680412371134</v>
      </c>
      <c r="J5053" s="3">
        <v>21.649484536081999</v>
      </c>
      <c r="K5053" s="3">
        <v>13.40206185567</v>
      </c>
      <c r="L5053" s="3">
        <v>5.1546391752579996</v>
      </c>
      <c r="M5053" s="3">
        <v>4.1237113402060004</v>
      </c>
      <c r="N5053" s="3">
        <v>8.2474226804120008</v>
      </c>
      <c r="O5053" s="3">
        <v>24.742268041237001</v>
      </c>
      <c r="P5053" s="3">
        <v>4.1237113402060004</v>
      </c>
      <c r="Q5053" s="3">
        <v>7.2164948453609998</v>
      </c>
      <c r="R5053" s="3">
        <v>7.2164948453609998</v>
      </c>
      <c r="S5053" s="3">
        <v>9.278350515464</v>
      </c>
      <c r="T5053" s="3">
        <v>28.865979381443001</v>
      </c>
      <c r="U5053" s="3">
        <v>34.020618556701002</v>
      </c>
      <c r="V5053" s="3">
        <v>1.0309278350519999</v>
      </c>
      <c r="W5053" s="3">
        <v>35.051546391753</v>
      </c>
      <c r="X5053" s="8">
        <v>2.0618556701030002</v>
      </c>
    </row>
    <row r="5054" spans="3:24" ht="36" x14ac:dyDescent="0.2">
      <c r="C5054" s="90"/>
      <c r="D5054" s="87"/>
      <c r="E5054" s="1" t="s">
        <v>92</v>
      </c>
      <c r="F5054" s="2"/>
      <c r="G5054" s="59">
        <v>88</v>
      </c>
      <c r="H5054" s="71" t="str">
        <f t="shared" si="111"/>
        <v xml:space="preserve"> </v>
      </c>
      <c r="I5054" s="11">
        <v>13.636363636364001</v>
      </c>
      <c r="J5054" s="3">
        <v>15.909090909091001</v>
      </c>
      <c r="K5054" s="3">
        <v>5.6818181818179996</v>
      </c>
      <c r="L5054" s="3">
        <v>4.5454545454549997</v>
      </c>
      <c r="M5054" s="3">
        <v>2.2727272727269998</v>
      </c>
      <c r="N5054" s="3">
        <v>4.5454545454549997</v>
      </c>
      <c r="O5054" s="3">
        <v>28.409090909090999</v>
      </c>
      <c r="P5054" s="3">
        <v>5.6818181818179996</v>
      </c>
      <c r="Q5054" s="3">
        <v>7.9545454545450003</v>
      </c>
      <c r="R5054" s="3">
        <v>7.9545454545450003</v>
      </c>
      <c r="S5054" s="3">
        <v>7.9545454545450003</v>
      </c>
      <c r="T5054" s="3">
        <v>20.454545454544999</v>
      </c>
      <c r="U5054" s="3">
        <v>30.681818181817999</v>
      </c>
      <c r="V5054" s="3">
        <v>3.4090909090910002</v>
      </c>
      <c r="W5054" s="3">
        <v>36.363636363635997</v>
      </c>
      <c r="X5054" s="8">
        <v>1.136363636364</v>
      </c>
    </row>
    <row r="5055" spans="3:24" ht="48" x14ac:dyDescent="0.2">
      <c r="C5055" s="90"/>
      <c r="D5055" s="87"/>
      <c r="E5055" s="1" t="s">
        <v>93</v>
      </c>
      <c r="F5055" s="2"/>
      <c r="G5055" s="59">
        <v>157</v>
      </c>
      <c r="H5055" s="71" t="str">
        <f t="shared" si="111"/>
        <v xml:space="preserve"> </v>
      </c>
      <c r="I5055" s="11">
        <v>18.471337579618002</v>
      </c>
      <c r="J5055" s="3">
        <v>14.012738853503</v>
      </c>
      <c r="K5055" s="3">
        <v>5.0955414012739997</v>
      </c>
      <c r="L5055" s="3">
        <v>3.8216560509550002</v>
      </c>
      <c r="M5055" s="3">
        <v>3.184713375796</v>
      </c>
      <c r="N5055" s="3">
        <v>3.184713375796</v>
      </c>
      <c r="O5055" s="3">
        <v>18.471337579618002</v>
      </c>
      <c r="P5055" s="3">
        <v>7.0063694267520003</v>
      </c>
      <c r="Q5055" s="3">
        <v>9.5541401273889992</v>
      </c>
      <c r="R5055" s="3">
        <v>5.7324840764329998</v>
      </c>
      <c r="S5055" s="3">
        <v>10.191082802547999</v>
      </c>
      <c r="T5055" s="3">
        <v>21.019108280255001</v>
      </c>
      <c r="U5055" s="3">
        <v>29.299363057324999</v>
      </c>
      <c r="V5055" s="3">
        <v>3.184713375796</v>
      </c>
      <c r="W5055" s="3">
        <v>40.127388535031997</v>
      </c>
      <c r="X5055" s="8">
        <v>1.2738853503180001</v>
      </c>
    </row>
    <row r="5056" spans="3:24" x14ac:dyDescent="0.2">
      <c r="C5056" s="90"/>
      <c r="D5056" s="87"/>
      <c r="E5056" s="1" t="s">
        <v>94</v>
      </c>
      <c r="F5056" s="2"/>
      <c r="G5056" s="59">
        <v>9</v>
      </c>
      <c r="H5056" s="71" t="str">
        <f t="shared" si="111"/>
        <v>*</v>
      </c>
      <c r="I5056" s="11">
        <v>33.333333333333002</v>
      </c>
      <c r="J5056" s="3">
        <v>33.333333333333002</v>
      </c>
      <c r="K5056" s="3">
        <v>22.222222222222001</v>
      </c>
      <c r="L5056" s="3">
        <v>33.333333333333002</v>
      </c>
      <c r="M5056" s="3">
        <v>11.111111111111001</v>
      </c>
      <c r="N5056" s="3">
        <v>22.222222222222001</v>
      </c>
      <c r="O5056" s="3">
        <v>33.333333333333002</v>
      </c>
      <c r="P5056" s="3">
        <v>11.111111111111001</v>
      </c>
      <c r="Q5056" s="3">
        <v>22.222222222222001</v>
      </c>
      <c r="R5056" s="3">
        <v>22.222222222222001</v>
      </c>
      <c r="S5056" s="3">
        <v>33.333333333333002</v>
      </c>
      <c r="T5056" s="3">
        <v>33.333333333333002</v>
      </c>
      <c r="U5056" s="3">
        <v>44.444444444444002</v>
      </c>
      <c r="V5056" s="3">
        <v>11.111111111111001</v>
      </c>
      <c r="W5056" s="3">
        <v>22.222222222222001</v>
      </c>
      <c r="X5056" s="14">
        <v>0</v>
      </c>
    </row>
    <row r="5057" spans="3:24" x14ac:dyDescent="0.2">
      <c r="C5057" s="90"/>
      <c r="D5057" s="87"/>
      <c r="E5057" s="1" t="s">
        <v>95</v>
      </c>
      <c r="F5057" s="2"/>
      <c r="G5057" s="59">
        <v>5</v>
      </c>
      <c r="H5057" s="71" t="str">
        <f t="shared" si="111"/>
        <v>*</v>
      </c>
      <c r="I5057" s="11">
        <v>40</v>
      </c>
      <c r="J5057" s="3">
        <v>40</v>
      </c>
      <c r="K5057" s="3">
        <v>20</v>
      </c>
      <c r="L5057" s="3">
        <v>40</v>
      </c>
      <c r="M5057" s="3">
        <v>20</v>
      </c>
      <c r="N5057" s="3">
        <v>20</v>
      </c>
      <c r="O5057" s="3">
        <v>40</v>
      </c>
      <c r="P5057" s="3">
        <v>20</v>
      </c>
      <c r="Q5057" s="3">
        <v>20</v>
      </c>
      <c r="R5057" s="3">
        <v>40</v>
      </c>
      <c r="S5057" s="3">
        <v>20</v>
      </c>
      <c r="T5057" s="3">
        <v>40</v>
      </c>
      <c r="U5057" s="3">
        <v>40</v>
      </c>
      <c r="V5057" s="3">
        <v>20</v>
      </c>
      <c r="W5057" s="3">
        <v>20</v>
      </c>
      <c r="X5057" s="14">
        <v>0</v>
      </c>
    </row>
    <row r="5058" spans="3:24" x14ac:dyDescent="0.2">
      <c r="C5058" s="90"/>
      <c r="D5058" s="87"/>
      <c r="E5058" s="1" t="s">
        <v>32</v>
      </c>
      <c r="F5058" s="2"/>
      <c r="G5058" s="59">
        <v>41</v>
      </c>
      <c r="H5058" s="71" t="str">
        <f t="shared" si="111"/>
        <v>*</v>
      </c>
      <c r="I5058" s="11">
        <v>14.634146341463</v>
      </c>
      <c r="J5058" s="3">
        <v>12.195121951220001</v>
      </c>
      <c r="K5058" s="3">
        <v>9.7560975609760003</v>
      </c>
      <c r="L5058" s="3">
        <v>4.8780487804880002</v>
      </c>
      <c r="M5058" s="3">
        <v>2.4390243902440001</v>
      </c>
      <c r="N5058" s="3">
        <v>4.8780487804880002</v>
      </c>
      <c r="O5058" s="3">
        <v>14.634146341463</v>
      </c>
      <c r="P5058" s="3">
        <v>2.4390243902440001</v>
      </c>
      <c r="Q5058" s="3">
        <v>9.7560975609760003</v>
      </c>
      <c r="R5058" s="3">
        <v>9.7560975609760003</v>
      </c>
      <c r="S5058" s="3">
        <v>14.634146341463</v>
      </c>
      <c r="T5058" s="3">
        <v>26.829268292683</v>
      </c>
      <c r="U5058" s="3">
        <v>26.829268292683</v>
      </c>
      <c r="V5058" s="3">
        <v>9.7560975609760003</v>
      </c>
      <c r="W5058" s="3">
        <v>36.585365853658999</v>
      </c>
      <c r="X5058" s="14">
        <v>0</v>
      </c>
    </row>
    <row r="5059" spans="3:24" ht="24" x14ac:dyDescent="0.2">
      <c r="C5059" s="90"/>
      <c r="D5059" s="87"/>
      <c r="E5059" s="1" t="s">
        <v>96</v>
      </c>
      <c r="F5059" s="2"/>
      <c r="G5059" s="59">
        <v>455</v>
      </c>
      <c r="H5059" s="71" t="str">
        <f t="shared" si="111"/>
        <v xml:space="preserve"> </v>
      </c>
      <c r="I5059" s="11">
        <v>16.043956043956001</v>
      </c>
      <c r="J5059" s="3">
        <v>16.043956043956001</v>
      </c>
      <c r="K5059" s="3">
        <v>6.8131868131870004</v>
      </c>
      <c r="L5059" s="3">
        <v>4.8351648351650001</v>
      </c>
      <c r="M5059" s="3">
        <v>3.0769230769229998</v>
      </c>
      <c r="N5059" s="3">
        <v>3.516483516484</v>
      </c>
      <c r="O5059" s="3">
        <v>20.879120879121</v>
      </c>
      <c r="P5059" s="3">
        <v>5.2747252747250002</v>
      </c>
      <c r="Q5059" s="3">
        <v>9.4505494505489995</v>
      </c>
      <c r="R5059" s="3">
        <v>5.4945054945049998</v>
      </c>
      <c r="S5059" s="3">
        <v>8.3516483516480005</v>
      </c>
      <c r="T5059" s="3">
        <v>20</v>
      </c>
      <c r="U5059" s="3">
        <v>28.791208791209002</v>
      </c>
      <c r="V5059" s="3">
        <v>3.0769230769229998</v>
      </c>
      <c r="W5059" s="3">
        <v>40</v>
      </c>
      <c r="X5059" s="8">
        <v>1.538461538462</v>
      </c>
    </row>
    <row r="5060" spans="3:24" ht="24" x14ac:dyDescent="0.2">
      <c r="C5060" s="90"/>
      <c r="D5060" s="87"/>
      <c r="E5060" s="1" t="s">
        <v>87</v>
      </c>
      <c r="F5060" s="2"/>
      <c r="G5060" s="59">
        <v>623</v>
      </c>
      <c r="H5060" s="71" t="str">
        <f t="shared" si="111"/>
        <v xml:space="preserve"> </v>
      </c>
      <c r="I5060" s="11">
        <v>16.051364365971001</v>
      </c>
      <c r="J5060" s="3">
        <v>18.459069020866998</v>
      </c>
      <c r="K5060" s="3">
        <v>4.654895666132</v>
      </c>
      <c r="L5060" s="3">
        <v>4.3338683788120003</v>
      </c>
      <c r="M5060" s="3">
        <v>2.0866773675760002</v>
      </c>
      <c r="N5060" s="3">
        <v>4.4943820224720001</v>
      </c>
      <c r="O5060" s="3">
        <v>19.582664526485001</v>
      </c>
      <c r="P5060" s="3">
        <v>3.3707865168539999</v>
      </c>
      <c r="Q5060" s="3">
        <v>7.2231139646870002</v>
      </c>
      <c r="R5060" s="3">
        <v>4.3338683788120003</v>
      </c>
      <c r="S5060" s="3">
        <v>11.717495987158999</v>
      </c>
      <c r="T5060" s="3">
        <v>18.619582664526</v>
      </c>
      <c r="U5060" s="3">
        <v>27.929373996790002</v>
      </c>
      <c r="V5060" s="3">
        <v>2.5682182985550002</v>
      </c>
      <c r="W5060" s="3">
        <v>39.967897271268001</v>
      </c>
      <c r="X5060" s="8">
        <v>2.728731942215</v>
      </c>
    </row>
    <row r="5061" spans="3:24" ht="24" x14ac:dyDescent="0.2">
      <c r="C5061" s="90"/>
      <c r="D5061" s="87"/>
      <c r="E5061" s="1" t="s">
        <v>88</v>
      </c>
      <c r="F5061" s="2"/>
      <c r="G5061" s="59">
        <v>1112</v>
      </c>
      <c r="H5061" s="71" t="str">
        <f t="shared" si="111"/>
        <v xml:space="preserve"> </v>
      </c>
      <c r="I5061" s="11">
        <v>17.446043165468001</v>
      </c>
      <c r="J5061" s="3">
        <v>13.848920863309001</v>
      </c>
      <c r="K5061" s="3">
        <v>3.7769784172660001</v>
      </c>
      <c r="L5061" s="3">
        <v>2.6079136690650002</v>
      </c>
      <c r="M5061" s="3">
        <v>1.348920863309</v>
      </c>
      <c r="N5061" s="3">
        <v>2.877697841727</v>
      </c>
      <c r="O5061" s="3">
        <v>15.377697841727</v>
      </c>
      <c r="P5061" s="3">
        <v>5.6654676258989998</v>
      </c>
      <c r="Q5061" s="3">
        <v>7.1043165467630001</v>
      </c>
      <c r="R5061" s="3">
        <v>3.7769784172660001</v>
      </c>
      <c r="S5061" s="3">
        <v>5.6654676258989998</v>
      </c>
      <c r="T5061" s="3">
        <v>15.737410071942</v>
      </c>
      <c r="U5061" s="3">
        <v>24.370503597121999</v>
      </c>
      <c r="V5061" s="3">
        <v>4.406474820144</v>
      </c>
      <c r="W5061" s="3">
        <v>43.794964028777002</v>
      </c>
      <c r="X5061" s="8">
        <v>3.5971223021580001</v>
      </c>
    </row>
    <row r="5062" spans="3:24" x14ac:dyDescent="0.2">
      <c r="C5062" s="90"/>
      <c r="D5062" s="87"/>
      <c r="E5062" s="1" t="s">
        <v>22</v>
      </c>
      <c r="F5062" s="2"/>
      <c r="G5062" s="59">
        <v>245</v>
      </c>
      <c r="H5062" s="71" t="str">
        <f t="shared" si="111"/>
        <v xml:space="preserve"> </v>
      </c>
      <c r="I5062" s="11">
        <v>17.959183673468999</v>
      </c>
      <c r="J5062" s="3">
        <v>13.061224489796</v>
      </c>
      <c r="K5062" s="3">
        <v>4.8979591836729997</v>
      </c>
      <c r="L5062" s="3">
        <v>2.8571428571430002</v>
      </c>
      <c r="M5062" s="3">
        <v>3.673469387755</v>
      </c>
      <c r="N5062" s="3">
        <v>2.8571428571430002</v>
      </c>
      <c r="O5062" s="3">
        <v>14.285714285714</v>
      </c>
      <c r="P5062" s="3">
        <v>4.8979591836729997</v>
      </c>
      <c r="Q5062" s="3">
        <v>7.7551020408160003</v>
      </c>
      <c r="R5062" s="3">
        <v>3.673469387755</v>
      </c>
      <c r="S5062" s="3">
        <v>4.4897959183670002</v>
      </c>
      <c r="T5062" s="3">
        <v>14.285714285714</v>
      </c>
      <c r="U5062" s="3">
        <v>23.265306122449001</v>
      </c>
      <c r="V5062" s="3">
        <v>6.9387755102039996</v>
      </c>
      <c r="W5062" s="3">
        <v>29.795918367346999</v>
      </c>
      <c r="X5062" s="8">
        <v>15.918367346939</v>
      </c>
    </row>
    <row r="5063" spans="3:24" x14ac:dyDescent="0.2">
      <c r="C5063" s="91" t="s">
        <v>97</v>
      </c>
      <c r="D5063" s="86" t="s">
        <v>17</v>
      </c>
      <c r="E5063" s="6" t="s">
        <v>98</v>
      </c>
      <c r="F5063" s="5"/>
      <c r="G5063" s="58">
        <v>83</v>
      </c>
      <c r="H5063" s="70" t="str">
        <f t="shared" si="111"/>
        <v xml:space="preserve"> </v>
      </c>
      <c r="I5063" s="12">
        <v>16.867469879518001</v>
      </c>
      <c r="J5063" s="4">
        <v>15.66265060241</v>
      </c>
      <c r="K5063" s="4">
        <v>7.2289156626509996</v>
      </c>
      <c r="L5063" s="4">
        <v>4.819277108434</v>
      </c>
      <c r="M5063" s="4">
        <v>4.819277108434</v>
      </c>
      <c r="N5063" s="4">
        <v>4.819277108434</v>
      </c>
      <c r="O5063" s="4">
        <v>16.867469879518001</v>
      </c>
      <c r="P5063" s="4">
        <v>7.2289156626509996</v>
      </c>
      <c r="Q5063" s="4">
        <v>3.6144578313250002</v>
      </c>
      <c r="R5063" s="4">
        <v>1.204819277108</v>
      </c>
      <c r="S5063" s="4">
        <v>4.819277108434</v>
      </c>
      <c r="T5063" s="4">
        <v>16.867469879518001</v>
      </c>
      <c r="U5063" s="4">
        <v>18.072289156627001</v>
      </c>
      <c r="V5063" s="4">
        <v>3.6144578313250002</v>
      </c>
      <c r="W5063" s="4">
        <v>50.602409638554001</v>
      </c>
      <c r="X5063" s="13">
        <v>3.6144578313250002</v>
      </c>
    </row>
    <row r="5064" spans="3:24" x14ac:dyDescent="0.2">
      <c r="C5064" s="90"/>
      <c r="D5064" s="87"/>
      <c r="E5064" s="1" t="s">
        <v>99</v>
      </c>
      <c r="F5064" s="2"/>
      <c r="G5064" s="59">
        <v>401</v>
      </c>
      <c r="H5064" s="71" t="str">
        <f t="shared" si="111"/>
        <v xml:space="preserve"> </v>
      </c>
      <c r="I5064" s="11">
        <v>14.214463840399</v>
      </c>
      <c r="J5064" s="3">
        <v>14.962593516208999</v>
      </c>
      <c r="K5064" s="3">
        <v>6.4837905236909998</v>
      </c>
      <c r="L5064" s="3">
        <v>3.7406483790520002</v>
      </c>
      <c r="M5064" s="3">
        <v>1.995012468828</v>
      </c>
      <c r="N5064" s="3">
        <v>6.733167082294</v>
      </c>
      <c r="O5064" s="3">
        <v>18.703241895262</v>
      </c>
      <c r="P5064" s="3">
        <v>2.2443890274310001</v>
      </c>
      <c r="Q5064" s="3">
        <v>5.4862842892770001</v>
      </c>
      <c r="R5064" s="3">
        <v>4.4887780548630003</v>
      </c>
      <c r="S5064" s="3">
        <v>10.224438902743</v>
      </c>
      <c r="T5064" s="3">
        <v>16.45885286783</v>
      </c>
      <c r="U5064" s="3">
        <v>24.937655860349</v>
      </c>
      <c r="V5064" s="3">
        <v>1.995012468828</v>
      </c>
      <c r="W5064" s="3">
        <v>46.134663341645997</v>
      </c>
      <c r="X5064" s="8">
        <v>2.9925187032420002</v>
      </c>
    </row>
    <row r="5065" spans="3:24" x14ac:dyDescent="0.2">
      <c r="C5065" s="90"/>
      <c r="D5065" s="87"/>
      <c r="E5065" s="1" t="s">
        <v>100</v>
      </c>
      <c r="F5065" s="2"/>
      <c r="G5065" s="59">
        <v>686</v>
      </c>
      <c r="H5065" s="71" t="str">
        <f t="shared" si="111"/>
        <v xml:space="preserve"> </v>
      </c>
      <c r="I5065" s="11">
        <v>17.492711370262001</v>
      </c>
      <c r="J5065" s="3">
        <v>16.472303206997001</v>
      </c>
      <c r="K5065" s="3">
        <v>4.6647230320700004</v>
      </c>
      <c r="L5065" s="3">
        <v>3.0612244897959999</v>
      </c>
      <c r="M5065" s="3">
        <v>1.603498542274</v>
      </c>
      <c r="N5065" s="3">
        <v>3.644314868805</v>
      </c>
      <c r="O5065" s="3">
        <v>20.699708454810001</v>
      </c>
      <c r="P5065" s="3">
        <v>3.9358600583090002</v>
      </c>
      <c r="Q5065" s="3">
        <v>9.1836734693879993</v>
      </c>
      <c r="R5065" s="3">
        <v>4.0816326530609999</v>
      </c>
      <c r="S5065" s="3">
        <v>8.0174927113700001</v>
      </c>
      <c r="T5065" s="3">
        <v>17.930029154519001</v>
      </c>
      <c r="U5065" s="3">
        <v>28.862973760932999</v>
      </c>
      <c r="V5065" s="3">
        <v>2.3323615160350002</v>
      </c>
      <c r="W5065" s="3">
        <v>39.795918367346999</v>
      </c>
      <c r="X5065" s="8">
        <v>3.0612244897959999</v>
      </c>
    </row>
    <row r="5066" spans="3:24" x14ac:dyDescent="0.2">
      <c r="C5066" s="90"/>
      <c r="D5066" s="87"/>
      <c r="E5066" s="1" t="s">
        <v>101</v>
      </c>
      <c r="F5066" s="2"/>
      <c r="G5066" s="59">
        <v>1118</v>
      </c>
      <c r="H5066" s="71" t="str">
        <f t="shared" si="111"/>
        <v xml:space="preserve"> </v>
      </c>
      <c r="I5066" s="11">
        <v>17.531305903399002</v>
      </c>
      <c r="J5066" s="3">
        <v>15.295169946333001</v>
      </c>
      <c r="K5066" s="3">
        <v>4.2933810375670003</v>
      </c>
      <c r="L5066" s="3">
        <v>3.5778175313060001</v>
      </c>
      <c r="M5066" s="3">
        <v>1.967799642218</v>
      </c>
      <c r="N5066" s="3">
        <v>2.3255813953489999</v>
      </c>
      <c r="O5066" s="3">
        <v>15.563506261181001</v>
      </c>
      <c r="P5066" s="3">
        <v>6.1717352415029998</v>
      </c>
      <c r="Q5066" s="3">
        <v>8.0500894454379992</v>
      </c>
      <c r="R5066" s="3">
        <v>4.7406082289800002</v>
      </c>
      <c r="S5066" s="3">
        <v>7.0661896243289997</v>
      </c>
      <c r="T5066" s="3">
        <v>17.441860465116001</v>
      </c>
      <c r="U5066" s="3">
        <v>25.939177101967999</v>
      </c>
      <c r="V5066" s="3">
        <v>5.008944543828</v>
      </c>
      <c r="W5066" s="3">
        <v>39.982110912343003</v>
      </c>
      <c r="X5066" s="8">
        <v>3.5778175313060001</v>
      </c>
    </row>
    <row r="5067" spans="3:24" x14ac:dyDescent="0.2">
      <c r="C5067" s="90"/>
      <c r="D5067" s="87"/>
      <c r="E5067" s="1" t="s">
        <v>22</v>
      </c>
      <c r="F5067" s="2"/>
      <c r="G5067" s="59">
        <v>147</v>
      </c>
      <c r="H5067" s="71" t="str">
        <f t="shared" si="111"/>
        <v xml:space="preserve"> </v>
      </c>
      <c r="I5067" s="11">
        <v>16.326530612245001</v>
      </c>
      <c r="J5067" s="3">
        <v>11.564625850340001</v>
      </c>
      <c r="K5067" s="3">
        <v>1.360544217687</v>
      </c>
      <c r="L5067" s="3">
        <v>3.4013605442179999</v>
      </c>
      <c r="M5067" s="3">
        <v>4.0816326530609999</v>
      </c>
      <c r="N5067" s="3">
        <v>0.68027210884400002</v>
      </c>
      <c r="O5067" s="3">
        <v>12.244897959184</v>
      </c>
      <c r="P5067" s="3">
        <v>6.1224489795919999</v>
      </c>
      <c r="Q5067" s="3">
        <v>5.4421768707479998</v>
      </c>
      <c r="R5067" s="3">
        <v>2.040816326531</v>
      </c>
      <c r="S5067" s="3">
        <v>4.0816326530609999</v>
      </c>
      <c r="T5067" s="3">
        <v>12.925170068027001</v>
      </c>
      <c r="U5067" s="3">
        <v>20.408163265306001</v>
      </c>
      <c r="V5067" s="3">
        <v>8.8435374149660007</v>
      </c>
      <c r="W5067" s="3">
        <v>29.931972789115999</v>
      </c>
      <c r="X5067" s="8">
        <v>18.367346938775999</v>
      </c>
    </row>
    <row r="5068" spans="3:24" x14ac:dyDescent="0.2">
      <c r="C5068" s="91" t="s">
        <v>102</v>
      </c>
      <c r="D5068" s="86" t="s">
        <v>17</v>
      </c>
      <c r="E5068" s="6" t="s">
        <v>103</v>
      </c>
      <c r="F5068" s="5"/>
      <c r="G5068" s="58">
        <v>562</v>
      </c>
      <c r="H5068" s="70" t="str">
        <f t="shared" si="111"/>
        <v xml:space="preserve"> </v>
      </c>
      <c r="I5068" s="12">
        <v>14.768683274021001</v>
      </c>
      <c r="J5068" s="4">
        <v>15.124555160142</v>
      </c>
      <c r="K5068" s="4">
        <v>5.6939501779360002</v>
      </c>
      <c r="L5068" s="4">
        <v>3.7366548042700001</v>
      </c>
      <c r="M5068" s="4">
        <v>1.9572953736650001</v>
      </c>
      <c r="N5068" s="4">
        <v>2.1352313167260002</v>
      </c>
      <c r="O5068" s="4">
        <v>16.725978647687</v>
      </c>
      <c r="P5068" s="4">
        <v>3.9145907473310002</v>
      </c>
      <c r="Q5068" s="4">
        <v>7.8291814946620004</v>
      </c>
      <c r="R5068" s="4">
        <v>3.7366548042700001</v>
      </c>
      <c r="S5068" s="4">
        <v>5.8718861209959998</v>
      </c>
      <c r="T5068" s="4">
        <v>14.768683274021001</v>
      </c>
      <c r="U5068" s="4">
        <v>20.818505338078001</v>
      </c>
      <c r="V5068" s="4">
        <v>1.9572953736650001</v>
      </c>
      <c r="W5068" s="4">
        <v>51.245551601423003</v>
      </c>
      <c r="X5068" s="13">
        <v>2.8469750889680001</v>
      </c>
    </row>
    <row r="5069" spans="3:24" x14ac:dyDescent="0.2">
      <c r="C5069" s="90"/>
      <c r="D5069" s="87"/>
      <c r="E5069" s="1" t="s">
        <v>104</v>
      </c>
      <c r="F5069" s="2"/>
      <c r="G5069" s="59">
        <v>1221</v>
      </c>
      <c r="H5069" s="71" t="str">
        <f t="shared" si="111"/>
        <v xml:space="preserve"> </v>
      </c>
      <c r="I5069" s="11">
        <v>15.315315315315001</v>
      </c>
      <c r="J5069" s="3">
        <v>14.905814905814999</v>
      </c>
      <c r="K5069" s="3">
        <v>4.1769041769040003</v>
      </c>
      <c r="L5069" s="3">
        <v>2.5389025389030002</v>
      </c>
      <c r="M5069" s="3">
        <v>2.0475020475019998</v>
      </c>
      <c r="N5069" s="3">
        <v>3.4398034398030002</v>
      </c>
      <c r="O5069" s="3">
        <v>16.953316953317</v>
      </c>
      <c r="P5069" s="3">
        <v>3.6036036036039998</v>
      </c>
      <c r="Q5069" s="3">
        <v>6.4701064701059998</v>
      </c>
      <c r="R5069" s="3">
        <v>3.6036036036039998</v>
      </c>
      <c r="S5069" s="3">
        <v>8.3538083538080006</v>
      </c>
      <c r="T5069" s="3">
        <v>16.789516789516998</v>
      </c>
      <c r="U5069" s="3">
        <v>25.225225225225</v>
      </c>
      <c r="V5069" s="3">
        <v>3.2760032760029998</v>
      </c>
      <c r="W5069" s="3">
        <v>41.113841113840998</v>
      </c>
      <c r="X5069" s="8">
        <v>4.1769041769040003</v>
      </c>
    </row>
    <row r="5070" spans="3:24" x14ac:dyDescent="0.2">
      <c r="C5070" s="90"/>
      <c r="D5070" s="87"/>
      <c r="E5070" s="1" t="s">
        <v>105</v>
      </c>
      <c r="F5070" s="2"/>
      <c r="G5070" s="59">
        <v>430</v>
      </c>
      <c r="H5070" s="71" t="str">
        <f t="shared" si="111"/>
        <v xml:space="preserve"> </v>
      </c>
      <c r="I5070" s="11">
        <v>22.325581395349001</v>
      </c>
      <c r="J5070" s="3">
        <v>17.209302325581</v>
      </c>
      <c r="K5070" s="3">
        <v>5.1162790697669998</v>
      </c>
      <c r="L5070" s="3">
        <v>5.1162790697669998</v>
      </c>
      <c r="M5070" s="3">
        <v>2.5581395348839999</v>
      </c>
      <c r="N5070" s="3">
        <v>4.6511627906979998</v>
      </c>
      <c r="O5070" s="3">
        <v>22.093023255814</v>
      </c>
      <c r="P5070" s="3">
        <v>8.6046511627910007</v>
      </c>
      <c r="Q5070" s="3">
        <v>10.465116279069999</v>
      </c>
      <c r="R5070" s="3">
        <v>5.8139534883720003</v>
      </c>
      <c r="S5070" s="3">
        <v>9.7674418604650004</v>
      </c>
      <c r="T5070" s="3">
        <v>22.325581395349001</v>
      </c>
      <c r="U5070" s="3">
        <v>34.883720930232997</v>
      </c>
      <c r="V5070" s="3">
        <v>5.1162790697669998</v>
      </c>
      <c r="W5070" s="3">
        <v>29.534883720930001</v>
      </c>
      <c r="X5070" s="8">
        <v>3.720930232558</v>
      </c>
    </row>
    <row r="5071" spans="3:24" x14ac:dyDescent="0.2">
      <c r="C5071" s="90"/>
      <c r="D5071" s="87"/>
      <c r="E5071" s="1" t="s">
        <v>106</v>
      </c>
      <c r="F5071" s="2"/>
      <c r="G5071" s="59">
        <v>63</v>
      </c>
      <c r="H5071" s="71" t="str">
        <f t="shared" si="111"/>
        <v xml:space="preserve"> </v>
      </c>
      <c r="I5071" s="11">
        <v>23.809523809523998</v>
      </c>
      <c r="J5071" s="3">
        <v>11.111111111111001</v>
      </c>
      <c r="K5071" s="3">
        <v>3.1746031746029999</v>
      </c>
      <c r="L5071" s="3">
        <v>4.7619047619049999</v>
      </c>
      <c r="M5071" s="3">
        <v>1.587301587302</v>
      </c>
      <c r="N5071" s="3">
        <v>6.3492063492059998</v>
      </c>
      <c r="O5071" s="3">
        <v>6.3492063492059998</v>
      </c>
      <c r="P5071" s="3">
        <v>14.285714285714</v>
      </c>
      <c r="Q5071" s="3">
        <v>7.9365079365079998</v>
      </c>
      <c r="R5071" s="3">
        <v>6.3492063492059998</v>
      </c>
      <c r="S5071" s="3">
        <v>3.1746031746029999</v>
      </c>
      <c r="T5071" s="3">
        <v>17.460317460317</v>
      </c>
      <c r="U5071" s="3">
        <v>30.158730158729998</v>
      </c>
      <c r="V5071" s="3">
        <v>15.873015873016</v>
      </c>
      <c r="W5071" s="3">
        <v>30.158730158729998</v>
      </c>
      <c r="X5071" s="8">
        <v>3.1746031746029999</v>
      </c>
    </row>
    <row r="5072" spans="3:24" x14ac:dyDescent="0.2">
      <c r="C5072" s="90"/>
      <c r="D5072" s="87"/>
      <c r="E5072" s="1" t="s">
        <v>22</v>
      </c>
      <c r="F5072" s="2"/>
      <c r="G5072" s="59">
        <v>159</v>
      </c>
      <c r="H5072" s="71" t="str">
        <f t="shared" si="111"/>
        <v xml:space="preserve"> </v>
      </c>
      <c r="I5072" s="11">
        <v>18.867924528302002</v>
      </c>
      <c r="J5072" s="3">
        <v>16.352201257861999</v>
      </c>
      <c r="K5072" s="3">
        <v>4.4025157232699996</v>
      </c>
      <c r="L5072" s="3">
        <v>5.0314465408810003</v>
      </c>
      <c r="M5072" s="3">
        <v>1.88679245283</v>
      </c>
      <c r="N5072" s="3">
        <v>3.1446540880499998</v>
      </c>
      <c r="O5072" s="3">
        <v>14.465408805031</v>
      </c>
      <c r="P5072" s="3">
        <v>5.0314465408810003</v>
      </c>
      <c r="Q5072" s="3">
        <v>8.1761006289309996</v>
      </c>
      <c r="R5072" s="3">
        <v>5.660377358491</v>
      </c>
      <c r="S5072" s="3">
        <v>3.7735849056599999</v>
      </c>
      <c r="T5072" s="3">
        <v>13.836477987421</v>
      </c>
      <c r="U5072" s="3">
        <v>24.528301886792001</v>
      </c>
      <c r="V5072" s="3">
        <v>8.1761006289309996</v>
      </c>
      <c r="W5072" s="3">
        <v>34.591194968552998</v>
      </c>
      <c r="X5072" s="8">
        <v>11.320754716981</v>
      </c>
    </row>
    <row r="5073" spans="3:24" x14ac:dyDescent="0.2">
      <c r="C5073" s="90"/>
      <c r="D5073" s="87"/>
      <c r="E5073" s="1" t="s">
        <v>107</v>
      </c>
      <c r="F5073" s="2"/>
      <c r="G5073" s="59">
        <v>1783</v>
      </c>
      <c r="H5073" s="71" t="str">
        <f t="shared" si="111"/>
        <v xml:space="preserve"> </v>
      </c>
      <c r="I5073" s="11">
        <v>15.143017386426999</v>
      </c>
      <c r="J5073" s="3">
        <v>14.974761637688999</v>
      </c>
      <c r="K5073" s="3">
        <v>4.6550757150870004</v>
      </c>
      <c r="L5073" s="3">
        <v>2.9164329781270002</v>
      </c>
      <c r="M5073" s="3">
        <v>2.0190689848569998</v>
      </c>
      <c r="N5073" s="3">
        <v>3.0286034772849999</v>
      </c>
      <c r="O5073" s="3">
        <v>16.881660123387999</v>
      </c>
      <c r="P5073" s="3">
        <v>3.7016264722379999</v>
      </c>
      <c r="Q5073" s="3">
        <v>6.8984856982610001</v>
      </c>
      <c r="R5073" s="3">
        <v>3.6455412226580002</v>
      </c>
      <c r="S5073" s="3">
        <v>7.5715086932139997</v>
      </c>
      <c r="T5073" s="3">
        <v>16.152551878855999</v>
      </c>
      <c r="U5073" s="3">
        <v>23.836231071227999</v>
      </c>
      <c r="V5073" s="3">
        <v>2.860347728547</v>
      </c>
      <c r="W5073" s="3">
        <v>44.307347167694999</v>
      </c>
      <c r="X5073" s="8">
        <v>3.757711721817</v>
      </c>
    </row>
    <row r="5074" spans="3:24" x14ac:dyDescent="0.2">
      <c r="C5074" s="90"/>
      <c r="D5074" s="87"/>
      <c r="E5074" s="1" t="s">
        <v>108</v>
      </c>
      <c r="F5074" s="2"/>
      <c r="G5074" s="59">
        <v>493</v>
      </c>
      <c r="H5074" s="71" t="str">
        <f t="shared" si="111"/>
        <v xml:space="preserve"> </v>
      </c>
      <c r="I5074" s="11">
        <v>22.515212981744</v>
      </c>
      <c r="J5074" s="3">
        <v>16.430020283975999</v>
      </c>
      <c r="K5074" s="3">
        <v>4.8681541582149999</v>
      </c>
      <c r="L5074" s="3">
        <v>5.0709939148069996</v>
      </c>
      <c r="M5074" s="3">
        <v>2.434077079108</v>
      </c>
      <c r="N5074" s="3">
        <v>4.8681541582149999</v>
      </c>
      <c r="O5074" s="3">
        <v>20.081135902637001</v>
      </c>
      <c r="P5074" s="3">
        <v>9.3306288032450002</v>
      </c>
      <c r="Q5074" s="3">
        <v>10.141987829614999</v>
      </c>
      <c r="R5074" s="3">
        <v>5.8823529411760003</v>
      </c>
      <c r="S5074" s="3">
        <v>8.9249492900610008</v>
      </c>
      <c r="T5074" s="3">
        <v>21.703853955374999</v>
      </c>
      <c r="U5074" s="3">
        <v>34.279918864096999</v>
      </c>
      <c r="V5074" s="3">
        <v>6.4908722109530004</v>
      </c>
      <c r="W5074" s="3">
        <v>29.614604462475</v>
      </c>
      <c r="X5074" s="8">
        <v>3.6511156186610001</v>
      </c>
    </row>
    <row r="5075" spans="3:24" x14ac:dyDescent="0.2">
      <c r="C5075" s="91" t="s">
        <v>109</v>
      </c>
      <c r="D5075" s="86" t="s">
        <v>17</v>
      </c>
      <c r="E5075" s="6" t="s">
        <v>110</v>
      </c>
      <c r="F5075" s="5"/>
      <c r="G5075" s="58">
        <v>551</v>
      </c>
      <c r="H5075" s="70" t="str">
        <f t="shared" si="111"/>
        <v xml:space="preserve"> </v>
      </c>
      <c r="I5075" s="12">
        <v>15.24500907441</v>
      </c>
      <c r="J5075" s="4">
        <v>14.882032667877001</v>
      </c>
      <c r="K5075" s="4">
        <v>6.8965517241379999</v>
      </c>
      <c r="L5075" s="4">
        <v>3.6297640653359999</v>
      </c>
      <c r="M5075" s="4">
        <v>2.7223230490020001</v>
      </c>
      <c r="N5075" s="4">
        <v>3.6297640653359999</v>
      </c>
      <c r="O5075" s="4">
        <v>19.600725952813001</v>
      </c>
      <c r="P5075" s="4">
        <v>3.085299455535</v>
      </c>
      <c r="Q5075" s="4">
        <v>6.3520871143380004</v>
      </c>
      <c r="R5075" s="4">
        <v>3.8112522686029999</v>
      </c>
      <c r="S5075" s="4">
        <v>10.344827586207</v>
      </c>
      <c r="T5075" s="4">
        <v>17.604355716878</v>
      </c>
      <c r="U5075" s="4">
        <v>21.960072595281002</v>
      </c>
      <c r="V5075" s="4">
        <v>1.0889292196010001</v>
      </c>
      <c r="W5075" s="4">
        <v>49.364791288566003</v>
      </c>
      <c r="X5075" s="13">
        <v>2.9038112522690001</v>
      </c>
    </row>
    <row r="5076" spans="3:24" ht="24" x14ac:dyDescent="0.2">
      <c r="C5076" s="90"/>
      <c r="D5076" s="87"/>
      <c r="E5076" s="1" t="s">
        <v>111</v>
      </c>
      <c r="F5076" s="2"/>
      <c r="G5076" s="59">
        <v>298</v>
      </c>
      <c r="H5076" s="71" t="str">
        <f t="shared" si="111"/>
        <v xml:space="preserve"> </v>
      </c>
      <c r="I5076" s="11">
        <v>16.778523489933001</v>
      </c>
      <c r="J5076" s="3">
        <v>15.771812080537</v>
      </c>
      <c r="K5076" s="3">
        <v>6.0402684563760003</v>
      </c>
      <c r="L5076" s="3">
        <v>6.7114093959729999</v>
      </c>
      <c r="M5076" s="3">
        <v>3.0201342281880001</v>
      </c>
      <c r="N5076" s="3">
        <v>2.6845637583889999</v>
      </c>
      <c r="O5076" s="3">
        <v>19.127516778522999</v>
      </c>
      <c r="P5076" s="3">
        <v>4.0268456375839996</v>
      </c>
      <c r="Q5076" s="3">
        <v>8.0536912751679992</v>
      </c>
      <c r="R5076" s="3">
        <v>5.3691275167789998</v>
      </c>
      <c r="S5076" s="3">
        <v>10.067114093960001</v>
      </c>
      <c r="T5076" s="3">
        <v>18.456375838926</v>
      </c>
      <c r="U5076" s="3">
        <v>26.510067114093999</v>
      </c>
      <c r="V5076" s="3">
        <v>3.355704697987</v>
      </c>
      <c r="W5076" s="3">
        <v>43.624161073826002</v>
      </c>
      <c r="X5076" s="8">
        <v>2.3489932885910001</v>
      </c>
    </row>
    <row r="5077" spans="3:24" ht="24" x14ac:dyDescent="0.2">
      <c r="C5077" s="90"/>
      <c r="D5077" s="87"/>
      <c r="E5077" s="1" t="s">
        <v>112</v>
      </c>
      <c r="F5077" s="2"/>
      <c r="G5077" s="59">
        <v>954</v>
      </c>
      <c r="H5077" s="71" t="str">
        <f t="shared" si="111"/>
        <v xml:space="preserve"> </v>
      </c>
      <c r="I5077" s="11">
        <v>13.836477987421</v>
      </c>
      <c r="J5077" s="3">
        <v>15.828092243186999</v>
      </c>
      <c r="K5077" s="3">
        <v>4.5073375262050002</v>
      </c>
      <c r="L5077" s="3">
        <v>2.7253668763099999</v>
      </c>
      <c r="M5077" s="3">
        <v>2.3060796645699999</v>
      </c>
      <c r="N5077" s="3">
        <v>3.2494758909849999</v>
      </c>
      <c r="O5077" s="3">
        <v>16.666666666666998</v>
      </c>
      <c r="P5077" s="3">
        <v>2.93501048218</v>
      </c>
      <c r="Q5077" s="3">
        <v>7.1278825995809996</v>
      </c>
      <c r="R5077" s="3">
        <v>3.35429769392</v>
      </c>
      <c r="S5077" s="3">
        <v>8.1761006289309996</v>
      </c>
      <c r="T5077" s="3">
        <v>16.876310272537001</v>
      </c>
      <c r="U5077" s="3">
        <v>23.270440251572001</v>
      </c>
      <c r="V5077" s="3">
        <v>3.1446540880499998</v>
      </c>
      <c r="W5077" s="3">
        <v>44.444444444444002</v>
      </c>
      <c r="X5077" s="8">
        <v>3.9832285115300001</v>
      </c>
    </row>
    <row r="5078" spans="3:24" x14ac:dyDescent="0.2">
      <c r="C5078" s="90"/>
      <c r="D5078" s="87"/>
      <c r="E5078" s="1" t="s">
        <v>113</v>
      </c>
      <c r="F5078" s="2"/>
      <c r="G5078" s="59">
        <v>616</v>
      </c>
      <c r="H5078" s="71" t="str">
        <f t="shared" si="111"/>
        <v xml:space="preserve"> </v>
      </c>
      <c r="I5078" s="11">
        <v>13.311688311688</v>
      </c>
      <c r="J5078" s="3">
        <v>16.558441558441999</v>
      </c>
      <c r="K5078" s="3">
        <v>5.3571428571429998</v>
      </c>
      <c r="L5078" s="3">
        <v>3.2467532467529998</v>
      </c>
      <c r="M5078" s="3">
        <v>2.922077922078</v>
      </c>
      <c r="N5078" s="3">
        <v>2.75974025974</v>
      </c>
      <c r="O5078" s="3">
        <v>17.694805194804999</v>
      </c>
      <c r="P5078" s="3">
        <v>2.1103896103899999</v>
      </c>
      <c r="Q5078" s="3">
        <v>6.655844155844</v>
      </c>
      <c r="R5078" s="3">
        <v>2.75974025974</v>
      </c>
      <c r="S5078" s="3">
        <v>8.603896103896</v>
      </c>
      <c r="T5078" s="3">
        <v>17.857142857143</v>
      </c>
      <c r="U5078" s="3">
        <v>22.077922077922</v>
      </c>
      <c r="V5078" s="3">
        <v>2.4350649350650002</v>
      </c>
      <c r="W5078" s="3">
        <v>47.727272727272997</v>
      </c>
      <c r="X5078" s="8">
        <v>2.5974025974030002</v>
      </c>
    </row>
    <row r="5079" spans="3:24" x14ac:dyDescent="0.2">
      <c r="C5079" s="90"/>
      <c r="D5079" s="87"/>
      <c r="E5079" s="1" t="s">
        <v>114</v>
      </c>
      <c r="F5079" s="2"/>
      <c r="G5079" s="59">
        <v>986</v>
      </c>
      <c r="H5079" s="71" t="str">
        <f t="shared" si="111"/>
        <v xml:space="preserve"> </v>
      </c>
      <c r="I5079" s="11">
        <v>16.125760649086999</v>
      </c>
      <c r="J5079" s="3">
        <v>15.618661257606</v>
      </c>
      <c r="K5079" s="3">
        <v>5.1724137931029999</v>
      </c>
      <c r="L5079" s="3">
        <v>2.738336713996</v>
      </c>
      <c r="M5079" s="3">
        <v>2.1298174442189999</v>
      </c>
      <c r="N5079" s="3">
        <v>3.042596348884</v>
      </c>
      <c r="O5079" s="3">
        <v>17.241379310345</v>
      </c>
      <c r="P5079" s="3">
        <v>4.1582150101420003</v>
      </c>
      <c r="Q5079" s="3">
        <v>7.9107505070990003</v>
      </c>
      <c r="R5079" s="3">
        <v>3.5496957403649998</v>
      </c>
      <c r="S5079" s="3">
        <v>6.5922920892489998</v>
      </c>
      <c r="T5079" s="3">
        <v>16.125760649086999</v>
      </c>
      <c r="U5079" s="3">
        <v>23.833671399593999</v>
      </c>
      <c r="V5079" s="3">
        <v>2.434077079108</v>
      </c>
      <c r="W5079" s="3">
        <v>44.421906693712003</v>
      </c>
      <c r="X5079" s="8">
        <v>4.2596348884379998</v>
      </c>
    </row>
    <row r="5080" spans="3:24" ht="24" x14ac:dyDescent="0.2">
      <c r="C5080" s="90"/>
      <c r="D5080" s="87"/>
      <c r="E5080" s="1" t="s">
        <v>115</v>
      </c>
      <c r="F5080" s="2"/>
      <c r="G5080" s="59">
        <v>938</v>
      </c>
      <c r="H5080" s="71" t="str">
        <f t="shared" si="111"/>
        <v xml:space="preserve"> </v>
      </c>
      <c r="I5080" s="11">
        <v>14.605543710020999</v>
      </c>
      <c r="J5080" s="3">
        <v>16.737739872068001</v>
      </c>
      <c r="K5080" s="3">
        <v>5.4371002132199999</v>
      </c>
      <c r="L5080" s="3">
        <v>3.0916844349680002</v>
      </c>
      <c r="M5080" s="3">
        <v>2.3454157782520002</v>
      </c>
      <c r="N5080" s="3">
        <v>2.8784648187630002</v>
      </c>
      <c r="O5080" s="3">
        <v>19.936034115139002</v>
      </c>
      <c r="P5080" s="3">
        <v>4.1577825159910002</v>
      </c>
      <c r="Q5080" s="3">
        <v>7.7825159914709996</v>
      </c>
      <c r="R5080" s="3">
        <v>3.6247334754799998</v>
      </c>
      <c r="S5080" s="3">
        <v>7.8891257995739998</v>
      </c>
      <c r="T5080" s="3">
        <v>17.590618336887001</v>
      </c>
      <c r="U5080" s="3">
        <v>24.946695095949</v>
      </c>
      <c r="V5080" s="3">
        <v>2.8784648187630002</v>
      </c>
      <c r="W5080" s="3">
        <v>42.750533049041003</v>
      </c>
      <c r="X5080" s="8">
        <v>3.518123667377</v>
      </c>
    </row>
    <row r="5081" spans="3:24" ht="24" x14ac:dyDescent="0.2">
      <c r="C5081" s="90"/>
      <c r="D5081" s="87"/>
      <c r="E5081" s="1" t="s">
        <v>116</v>
      </c>
      <c r="F5081" s="2"/>
      <c r="G5081" s="59">
        <v>771</v>
      </c>
      <c r="H5081" s="71" t="str">
        <f t="shared" si="111"/>
        <v xml:space="preserve"> </v>
      </c>
      <c r="I5081" s="11">
        <v>17.639429312581001</v>
      </c>
      <c r="J5081" s="3">
        <v>16.342412451362001</v>
      </c>
      <c r="K5081" s="3">
        <v>5.706874189364</v>
      </c>
      <c r="L5081" s="3">
        <v>2.7237354085600001</v>
      </c>
      <c r="M5081" s="3">
        <v>1.6861219195849999</v>
      </c>
      <c r="N5081" s="3">
        <v>3.3722438391699998</v>
      </c>
      <c r="O5081" s="3">
        <v>18.547341115435</v>
      </c>
      <c r="P5081" s="3">
        <v>5.5771725032430002</v>
      </c>
      <c r="Q5081" s="3">
        <v>8.9494163424120003</v>
      </c>
      <c r="R5081" s="3">
        <v>4.02075226978</v>
      </c>
      <c r="S5081" s="3">
        <v>8.3009079118029998</v>
      </c>
      <c r="T5081" s="3">
        <v>17.769130998703002</v>
      </c>
      <c r="U5081" s="3">
        <v>26.070038910506</v>
      </c>
      <c r="V5081" s="3">
        <v>2.853437094682</v>
      </c>
      <c r="W5081" s="3">
        <v>42.542153047989999</v>
      </c>
      <c r="X5081" s="8">
        <v>3.7613488975360001</v>
      </c>
    </row>
    <row r="5082" spans="3:24" ht="24" x14ac:dyDescent="0.2">
      <c r="C5082" s="90"/>
      <c r="D5082" s="87"/>
      <c r="E5082" s="1" t="s">
        <v>117</v>
      </c>
      <c r="F5082" s="2"/>
      <c r="G5082" s="59">
        <v>223</v>
      </c>
      <c r="H5082" s="71" t="str">
        <f t="shared" si="111"/>
        <v xml:space="preserve"> </v>
      </c>
      <c r="I5082" s="11">
        <v>20.179372197309</v>
      </c>
      <c r="J5082" s="3">
        <v>17.937219730942001</v>
      </c>
      <c r="K5082" s="3">
        <v>9.8654708520179994</v>
      </c>
      <c r="L5082" s="3">
        <v>4.0358744394619999</v>
      </c>
      <c r="M5082" s="3">
        <v>3.5874439461879999</v>
      </c>
      <c r="N5082" s="3">
        <v>5.3811659192830001</v>
      </c>
      <c r="O5082" s="3">
        <v>22.869955156951001</v>
      </c>
      <c r="P5082" s="3">
        <v>4.9327354260089997</v>
      </c>
      <c r="Q5082" s="3">
        <v>5.8295964125559996</v>
      </c>
      <c r="R5082" s="3">
        <v>4.9327354260089997</v>
      </c>
      <c r="S5082" s="3">
        <v>11.659192825111999</v>
      </c>
      <c r="T5082" s="3">
        <v>20.627802690583</v>
      </c>
      <c r="U5082" s="3">
        <v>27.354260089686001</v>
      </c>
      <c r="V5082" s="3">
        <v>2.2421524663680001</v>
      </c>
      <c r="W5082" s="3">
        <v>41.704035874439001</v>
      </c>
      <c r="X5082" s="8">
        <v>3.139013452915</v>
      </c>
    </row>
    <row r="5083" spans="3:24" x14ac:dyDescent="0.2">
      <c r="C5083" s="90"/>
      <c r="D5083" s="87"/>
      <c r="E5083" s="1" t="s">
        <v>118</v>
      </c>
      <c r="F5083" s="2"/>
      <c r="G5083" s="59">
        <v>710</v>
      </c>
      <c r="H5083" s="71" t="str">
        <f t="shared" si="111"/>
        <v xml:space="preserve"> </v>
      </c>
      <c r="I5083" s="11">
        <v>13.380281690141</v>
      </c>
      <c r="J5083" s="3">
        <v>15.492957746479</v>
      </c>
      <c r="K5083" s="3">
        <v>4.507042253521</v>
      </c>
      <c r="L5083" s="3">
        <v>2.8169014084509998</v>
      </c>
      <c r="M5083" s="3">
        <v>2.253521126761</v>
      </c>
      <c r="N5083" s="3">
        <v>2.8169014084509998</v>
      </c>
      <c r="O5083" s="3">
        <v>16.760563380282001</v>
      </c>
      <c r="P5083" s="3">
        <v>2.9577464788730001</v>
      </c>
      <c r="Q5083" s="3">
        <v>6.6197183098589996</v>
      </c>
      <c r="R5083" s="3">
        <v>3.6619718309859999</v>
      </c>
      <c r="S5083" s="3">
        <v>7.3239436619719998</v>
      </c>
      <c r="T5083" s="3">
        <v>15.633802816900999</v>
      </c>
      <c r="U5083" s="3">
        <v>21.408450704225</v>
      </c>
      <c r="V5083" s="3">
        <v>2.6760563380279998</v>
      </c>
      <c r="W5083" s="3">
        <v>48.873239436619997</v>
      </c>
      <c r="X5083" s="8">
        <v>2.8169014084509998</v>
      </c>
    </row>
    <row r="5084" spans="3:24" x14ac:dyDescent="0.2">
      <c r="C5084" s="90"/>
      <c r="D5084" s="87"/>
      <c r="E5084" s="1" t="s">
        <v>119</v>
      </c>
      <c r="F5084" s="2"/>
      <c r="G5084" s="59">
        <v>565</v>
      </c>
      <c r="H5084" s="71" t="str">
        <f t="shared" si="111"/>
        <v xml:space="preserve"> </v>
      </c>
      <c r="I5084" s="11">
        <v>17.168141592920001</v>
      </c>
      <c r="J5084" s="3">
        <v>17.345132743362999</v>
      </c>
      <c r="K5084" s="3">
        <v>7.964601769912</v>
      </c>
      <c r="L5084" s="3">
        <v>4.7787610619469998</v>
      </c>
      <c r="M5084" s="3">
        <v>2.4778761061950001</v>
      </c>
      <c r="N5084" s="3">
        <v>4.2477876106189996</v>
      </c>
      <c r="O5084" s="3">
        <v>19.469026548673</v>
      </c>
      <c r="P5084" s="3">
        <v>4.424778761062</v>
      </c>
      <c r="Q5084" s="3">
        <v>7.7876106194689996</v>
      </c>
      <c r="R5084" s="3">
        <v>4.6017699115040003</v>
      </c>
      <c r="S5084" s="3">
        <v>9.3805309734510001</v>
      </c>
      <c r="T5084" s="3">
        <v>20.530973451327</v>
      </c>
      <c r="U5084" s="3">
        <v>26.548672566372002</v>
      </c>
      <c r="V5084" s="3">
        <v>2.3008849557520001</v>
      </c>
      <c r="W5084" s="3">
        <v>42.654867256636997</v>
      </c>
      <c r="X5084" s="8">
        <v>3.3628318584070001</v>
      </c>
    </row>
    <row r="5085" spans="3:24" x14ac:dyDescent="0.2">
      <c r="C5085" s="90"/>
      <c r="D5085" s="87"/>
      <c r="E5085" s="1" t="s">
        <v>120</v>
      </c>
      <c r="F5085" s="2"/>
      <c r="G5085" s="59">
        <v>443</v>
      </c>
      <c r="H5085" s="71" t="str">
        <f t="shared" si="111"/>
        <v xml:space="preserve"> </v>
      </c>
      <c r="I5085" s="11">
        <v>16.252821670429</v>
      </c>
      <c r="J5085" s="3">
        <v>15.575620767494</v>
      </c>
      <c r="K5085" s="3">
        <v>6.0948081264110003</v>
      </c>
      <c r="L5085" s="3">
        <v>3.8374717832959999</v>
      </c>
      <c r="M5085" s="3">
        <v>2.7088036117379999</v>
      </c>
      <c r="N5085" s="3">
        <v>4.0632054176069996</v>
      </c>
      <c r="O5085" s="3">
        <v>18.510158013544</v>
      </c>
      <c r="P5085" s="3">
        <v>4.9661399548530003</v>
      </c>
      <c r="Q5085" s="3">
        <v>7.6749435665909997</v>
      </c>
      <c r="R5085" s="3">
        <v>4.0632054176069996</v>
      </c>
      <c r="S5085" s="3">
        <v>8.8036117381489998</v>
      </c>
      <c r="T5085" s="3">
        <v>20.316027088036002</v>
      </c>
      <c r="U5085" s="3">
        <v>25.959367945823999</v>
      </c>
      <c r="V5085" s="3">
        <v>2.9345372460500001</v>
      </c>
      <c r="W5085" s="3">
        <v>43.792325056433</v>
      </c>
      <c r="X5085" s="8">
        <v>3.1602708803609998</v>
      </c>
    </row>
    <row r="5086" spans="3:24" x14ac:dyDescent="0.2">
      <c r="C5086" s="90"/>
      <c r="D5086" s="87"/>
      <c r="E5086" s="1" t="s">
        <v>121</v>
      </c>
      <c r="F5086" s="2"/>
      <c r="G5086" s="59">
        <v>977</v>
      </c>
      <c r="H5086" s="71" t="str">
        <f t="shared" si="111"/>
        <v xml:space="preserve"> </v>
      </c>
      <c r="I5086" s="11">
        <v>17.093142272262</v>
      </c>
      <c r="J5086" s="3">
        <v>17.297850562948</v>
      </c>
      <c r="K5086" s="3">
        <v>5.731832139202</v>
      </c>
      <c r="L5086" s="3">
        <v>3.275332650972</v>
      </c>
      <c r="M5086" s="3">
        <v>1.637666325486</v>
      </c>
      <c r="N5086" s="3">
        <v>3.3776867963149999</v>
      </c>
      <c r="O5086" s="3">
        <v>18.42374616172</v>
      </c>
      <c r="P5086" s="3">
        <v>4.708290685773</v>
      </c>
      <c r="Q5086" s="3">
        <v>7.6765609007159998</v>
      </c>
      <c r="R5086" s="3">
        <v>3.6847492323440001</v>
      </c>
      <c r="S5086" s="3">
        <v>7.9836233367449996</v>
      </c>
      <c r="T5086" s="3">
        <v>16.68372569089</v>
      </c>
      <c r="U5086" s="3">
        <v>24.769703172979</v>
      </c>
      <c r="V5086" s="3">
        <v>2.9682702149439999</v>
      </c>
      <c r="W5086" s="3">
        <v>43.295803480041002</v>
      </c>
      <c r="X5086" s="8">
        <v>3.6847492323440001</v>
      </c>
    </row>
    <row r="5087" spans="3:24" x14ac:dyDescent="0.2">
      <c r="C5087" s="90"/>
      <c r="D5087" s="87"/>
      <c r="E5087" s="1" t="s">
        <v>122</v>
      </c>
      <c r="F5087" s="2"/>
      <c r="G5087" s="59">
        <v>179</v>
      </c>
      <c r="H5087" s="71" t="str">
        <f t="shared" si="111"/>
        <v xml:space="preserve"> </v>
      </c>
      <c r="I5087" s="11">
        <v>18.435754189943999</v>
      </c>
      <c r="J5087" s="3">
        <v>18.435754189943999</v>
      </c>
      <c r="K5087" s="3">
        <v>7.8212290502790003</v>
      </c>
      <c r="L5087" s="3">
        <v>5.5865921787710002</v>
      </c>
      <c r="M5087" s="3">
        <v>5.5865921787710002</v>
      </c>
      <c r="N5087" s="3">
        <v>5.0279329608939998</v>
      </c>
      <c r="O5087" s="3">
        <v>22.346368715084001</v>
      </c>
      <c r="P5087" s="3">
        <v>7.8212290502790003</v>
      </c>
      <c r="Q5087" s="3">
        <v>9.4972067039110009</v>
      </c>
      <c r="R5087" s="3">
        <v>4.4692737430170002</v>
      </c>
      <c r="S5087" s="3">
        <v>8.9385474860340004</v>
      </c>
      <c r="T5087" s="3">
        <v>21.787709497207</v>
      </c>
      <c r="U5087" s="3">
        <v>26.256983240223001</v>
      </c>
      <c r="V5087" s="3">
        <v>5.0279329608939998</v>
      </c>
      <c r="W5087" s="3">
        <v>43.016759776535999</v>
      </c>
      <c r="X5087" s="8">
        <v>6.7039106145250003</v>
      </c>
    </row>
    <row r="5088" spans="3:24" x14ac:dyDescent="0.2">
      <c r="C5088" s="90"/>
      <c r="D5088" s="87"/>
      <c r="E5088" s="1" t="s">
        <v>32</v>
      </c>
      <c r="F5088" s="2"/>
      <c r="G5088" s="59">
        <v>22</v>
      </c>
      <c r="H5088" s="71" t="str">
        <f t="shared" si="111"/>
        <v>*</v>
      </c>
      <c r="I5088" s="11">
        <v>22.727272727273</v>
      </c>
      <c r="J5088" s="3">
        <v>22.727272727273</v>
      </c>
      <c r="K5088" s="3">
        <v>13.636363636364001</v>
      </c>
      <c r="L5088" s="3">
        <v>9.0909090909089993</v>
      </c>
      <c r="M5088" s="3">
        <v>9.0909090909089993</v>
      </c>
      <c r="N5088" s="3">
        <v>9.0909090909089993</v>
      </c>
      <c r="O5088" s="3">
        <v>31.818181818182001</v>
      </c>
      <c r="P5088" s="3">
        <v>18.181818181817999</v>
      </c>
      <c r="Q5088" s="3">
        <v>9.0909090909089993</v>
      </c>
      <c r="R5088" s="3">
        <v>4.5454545454549997</v>
      </c>
      <c r="S5088" s="3">
        <v>13.636363636364001</v>
      </c>
      <c r="T5088" s="3">
        <v>31.818181818182001</v>
      </c>
      <c r="U5088" s="3">
        <v>45.454545454544999</v>
      </c>
      <c r="V5088" s="3">
        <v>9.0909090909089993</v>
      </c>
      <c r="W5088" s="3">
        <v>18.181818181817999</v>
      </c>
      <c r="X5088" s="8">
        <v>4.5454545454549997</v>
      </c>
    </row>
    <row r="5089" spans="3:24" x14ac:dyDescent="0.2">
      <c r="C5089" s="90"/>
      <c r="D5089" s="87"/>
      <c r="E5089" s="1" t="s">
        <v>22</v>
      </c>
      <c r="F5089" s="2"/>
      <c r="G5089" s="59">
        <v>13</v>
      </c>
      <c r="H5089" s="71" t="str">
        <f t="shared" si="111"/>
        <v>*</v>
      </c>
      <c r="I5089" s="11">
        <v>15.384615384615</v>
      </c>
      <c r="J5089" s="7">
        <v>0</v>
      </c>
      <c r="K5089" s="7">
        <v>0</v>
      </c>
      <c r="L5089" s="3">
        <v>7.6923076923079998</v>
      </c>
      <c r="M5089" s="7">
        <v>0</v>
      </c>
      <c r="N5089" s="3">
        <v>7.6923076923079998</v>
      </c>
      <c r="O5089" s="3">
        <v>15.384615384615</v>
      </c>
      <c r="P5089" s="7">
        <v>0</v>
      </c>
      <c r="Q5089" s="7">
        <v>0</v>
      </c>
      <c r="R5089" s="3">
        <v>7.6923076923079998</v>
      </c>
      <c r="S5089" s="7">
        <v>0</v>
      </c>
      <c r="T5089" s="7">
        <v>0</v>
      </c>
      <c r="U5089" s="3">
        <v>7.6923076923079998</v>
      </c>
      <c r="V5089" s="7">
        <v>0</v>
      </c>
      <c r="W5089" s="3">
        <v>53.846153846154003</v>
      </c>
      <c r="X5089" s="8">
        <v>7.6923076923079998</v>
      </c>
    </row>
    <row r="5090" spans="3:24" ht="24" x14ac:dyDescent="0.2">
      <c r="C5090" s="91" t="s">
        <v>123</v>
      </c>
      <c r="D5090" s="86" t="s">
        <v>17</v>
      </c>
      <c r="E5090" s="6" t="s">
        <v>124</v>
      </c>
      <c r="F5090" s="5"/>
      <c r="G5090" s="58">
        <v>55</v>
      </c>
      <c r="H5090" s="70" t="str">
        <f t="shared" si="111"/>
        <v xml:space="preserve"> </v>
      </c>
      <c r="I5090" s="12">
        <v>23.636363636363999</v>
      </c>
      <c r="J5090" s="4">
        <v>23.636363636363999</v>
      </c>
      <c r="K5090" s="4">
        <v>7.2727272727269998</v>
      </c>
      <c r="L5090" s="4">
        <v>9.0909090909089993</v>
      </c>
      <c r="M5090" s="4">
        <v>5.4545454545450003</v>
      </c>
      <c r="N5090" s="4">
        <v>5.4545454545450003</v>
      </c>
      <c r="O5090" s="4">
        <v>25.454545454544999</v>
      </c>
      <c r="P5090" s="4">
        <v>9.0909090909089993</v>
      </c>
      <c r="Q5090" s="4">
        <v>10.909090909091001</v>
      </c>
      <c r="R5090" s="4">
        <v>3.636363636364</v>
      </c>
      <c r="S5090" s="4">
        <v>12.727272727273</v>
      </c>
      <c r="T5090" s="4">
        <v>29.090909090909001</v>
      </c>
      <c r="U5090" s="4">
        <v>27.272727272727</v>
      </c>
      <c r="V5090" s="4">
        <v>3.636363636364</v>
      </c>
      <c r="W5090" s="4">
        <v>36.363636363635997</v>
      </c>
      <c r="X5090" s="13">
        <v>3.636363636364</v>
      </c>
    </row>
    <row r="5091" spans="3:24" ht="24" x14ac:dyDescent="0.2">
      <c r="C5091" s="92"/>
      <c r="D5091" s="87"/>
      <c r="E5091" s="1" t="s">
        <v>125</v>
      </c>
      <c r="F5091" s="2"/>
      <c r="G5091" s="59">
        <v>205</v>
      </c>
      <c r="H5091" s="71" t="str">
        <f t="shared" si="111"/>
        <v xml:space="preserve"> </v>
      </c>
      <c r="I5091" s="11">
        <v>19.512195121950999</v>
      </c>
      <c r="J5091" s="3">
        <v>13.170731707317</v>
      </c>
      <c r="K5091" s="3">
        <v>3.4146341463410002</v>
      </c>
      <c r="L5091" s="3">
        <v>5.3658536585369996</v>
      </c>
      <c r="M5091" s="3">
        <v>3.4146341463410002</v>
      </c>
      <c r="N5091" s="3">
        <v>6.8292682926830004</v>
      </c>
      <c r="O5091" s="3">
        <v>28.292682926828999</v>
      </c>
      <c r="P5091" s="3">
        <v>5.8536585365849998</v>
      </c>
      <c r="Q5091" s="3">
        <v>9.7560975609760003</v>
      </c>
      <c r="R5091" s="3">
        <v>3.4146341463410002</v>
      </c>
      <c r="S5091" s="3">
        <v>13.658536585366001</v>
      </c>
      <c r="T5091" s="3">
        <v>20.975609756097999</v>
      </c>
      <c r="U5091" s="3">
        <v>28.780487804878</v>
      </c>
      <c r="V5091" s="3">
        <v>2.4390243902440001</v>
      </c>
      <c r="W5091" s="3">
        <v>34.146341463414998</v>
      </c>
      <c r="X5091" s="8">
        <v>2.9268292682929999</v>
      </c>
    </row>
    <row r="5092" spans="3:24" ht="24" x14ac:dyDescent="0.2">
      <c r="C5092" s="92"/>
      <c r="D5092" s="87"/>
      <c r="E5092" s="1" t="s">
        <v>126</v>
      </c>
      <c r="F5092" s="2"/>
      <c r="G5092" s="59">
        <v>114</v>
      </c>
      <c r="H5092" s="71" t="str">
        <f t="shared" si="111"/>
        <v xml:space="preserve"> </v>
      </c>
      <c r="I5092" s="11">
        <v>19.298245614035</v>
      </c>
      <c r="J5092" s="3">
        <v>23.684210526316001</v>
      </c>
      <c r="K5092" s="3">
        <v>9.6491228070179993</v>
      </c>
      <c r="L5092" s="3">
        <v>6.1403508771929998</v>
      </c>
      <c r="M5092" s="3">
        <v>4.3859649122809996</v>
      </c>
      <c r="N5092" s="3">
        <v>7.0175438596489998</v>
      </c>
      <c r="O5092" s="3">
        <v>27.192982456140001</v>
      </c>
      <c r="P5092" s="3">
        <v>4.3859649122809996</v>
      </c>
      <c r="Q5092" s="3">
        <v>10.526315789473999</v>
      </c>
      <c r="R5092" s="3">
        <v>6.1403508771929998</v>
      </c>
      <c r="S5092" s="3">
        <v>10.526315789473999</v>
      </c>
      <c r="T5092" s="3">
        <v>26.315789473683999</v>
      </c>
      <c r="U5092" s="3">
        <v>27.192982456140001</v>
      </c>
      <c r="V5092" s="3">
        <v>4.3859649122809996</v>
      </c>
      <c r="W5092" s="3">
        <v>28.947368421053</v>
      </c>
      <c r="X5092" s="8">
        <v>4.3859649122809996</v>
      </c>
    </row>
    <row r="5093" spans="3:24" ht="24" x14ac:dyDescent="0.2">
      <c r="C5093" s="92"/>
      <c r="D5093" s="87"/>
      <c r="E5093" s="1" t="s">
        <v>127</v>
      </c>
      <c r="F5093" s="2"/>
      <c r="G5093" s="59">
        <v>187</v>
      </c>
      <c r="H5093" s="71" t="str">
        <f t="shared" si="111"/>
        <v xml:space="preserve"> </v>
      </c>
      <c r="I5093" s="11">
        <v>17.647058823529001</v>
      </c>
      <c r="J5093" s="3">
        <v>19.786096256684001</v>
      </c>
      <c r="K5093" s="3">
        <v>8.0213903743320003</v>
      </c>
      <c r="L5093" s="3">
        <v>4.2780748663099999</v>
      </c>
      <c r="M5093" s="3">
        <v>3.7433155080209999</v>
      </c>
      <c r="N5093" s="3">
        <v>6.9518716577540003</v>
      </c>
      <c r="O5093" s="3">
        <v>27.272727272727</v>
      </c>
      <c r="P5093" s="3">
        <v>4.8128342245990003</v>
      </c>
      <c r="Q5093" s="3">
        <v>8.0213903743320003</v>
      </c>
      <c r="R5093" s="3">
        <v>5.3475935828879999</v>
      </c>
      <c r="S5093" s="3">
        <v>12.299465240642</v>
      </c>
      <c r="T5093" s="3">
        <v>25.668449197861001</v>
      </c>
      <c r="U5093" s="3">
        <v>30.481283422459999</v>
      </c>
      <c r="V5093" s="3">
        <v>3.7433155080209999</v>
      </c>
      <c r="W5093" s="3">
        <v>34.759358288770002</v>
      </c>
      <c r="X5093" s="8">
        <v>1.6042780748659999</v>
      </c>
    </row>
    <row r="5094" spans="3:24" ht="24" x14ac:dyDescent="0.2">
      <c r="C5094" s="92"/>
      <c r="D5094" s="87"/>
      <c r="E5094" s="1" t="s">
        <v>128</v>
      </c>
      <c r="F5094" s="2"/>
      <c r="G5094" s="59">
        <v>1599</v>
      </c>
      <c r="H5094" s="71" t="str">
        <f t="shared" si="111"/>
        <v xml:space="preserve"> </v>
      </c>
      <c r="I5094" s="11">
        <v>16.572858036273001</v>
      </c>
      <c r="J5094" s="3">
        <v>16.948092557849002</v>
      </c>
      <c r="K5094" s="3">
        <v>5.3158223889930003</v>
      </c>
      <c r="L5094" s="3">
        <v>3.502188868043</v>
      </c>
      <c r="M5094" s="3">
        <v>2.564102564103</v>
      </c>
      <c r="N5094" s="3">
        <v>3.502188868043</v>
      </c>
      <c r="O5094" s="3">
        <v>19.699812382739001</v>
      </c>
      <c r="P5094" s="3">
        <v>4.6278924327700004</v>
      </c>
      <c r="Q5094" s="3">
        <v>8.5678549093179992</v>
      </c>
      <c r="R5094" s="3">
        <v>4.4402751719819999</v>
      </c>
      <c r="S5094" s="3">
        <v>8.0675422138839998</v>
      </c>
      <c r="T5094" s="3">
        <v>18.449030644153002</v>
      </c>
      <c r="U5094" s="3">
        <v>26.454033771106999</v>
      </c>
      <c r="V5094" s="3">
        <v>3.0018761726080001</v>
      </c>
      <c r="W5094" s="3">
        <v>40.275171982488999</v>
      </c>
      <c r="X5094" s="8">
        <v>3.3771106941840001</v>
      </c>
    </row>
    <row r="5095" spans="3:24" ht="24" x14ac:dyDescent="0.2">
      <c r="C5095" s="92"/>
      <c r="D5095" s="87"/>
      <c r="E5095" s="1" t="s">
        <v>129</v>
      </c>
      <c r="F5095" s="2"/>
      <c r="G5095" s="59">
        <v>1199</v>
      </c>
      <c r="H5095" s="71" t="str">
        <f t="shared" si="111"/>
        <v xml:space="preserve"> </v>
      </c>
      <c r="I5095" s="11">
        <v>17.180984153461001</v>
      </c>
      <c r="J5095" s="3">
        <v>18.765638031693001</v>
      </c>
      <c r="K5095" s="3">
        <v>5.7547956630529997</v>
      </c>
      <c r="L5095" s="3">
        <v>4.5037531276060001</v>
      </c>
      <c r="M5095" s="3">
        <v>2.6688907422849999</v>
      </c>
      <c r="N5095" s="3">
        <v>3.753127606339</v>
      </c>
      <c r="O5095" s="3">
        <v>20.600500417014</v>
      </c>
      <c r="P5095" s="3">
        <v>4.5037531276060001</v>
      </c>
      <c r="Q5095" s="3">
        <v>9.4245204336949993</v>
      </c>
      <c r="R5095" s="3">
        <v>5.0875729774809999</v>
      </c>
      <c r="S5095" s="3">
        <v>9.0075062552130003</v>
      </c>
      <c r="T5095" s="3">
        <v>19.432860717263999</v>
      </c>
      <c r="U5095" s="3">
        <v>29.190992493745</v>
      </c>
      <c r="V5095" s="3">
        <v>3.3361134278570002</v>
      </c>
      <c r="W5095" s="3">
        <v>36.947456213511003</v>
      </c>
      <c r="X5095" s="8">
        <v>3.4195162635530001</v>
      </c>
    </row>
    <row r="5096" spans="3:24" ht="24" x14ac:dyDescent="0.2">
      <c r="C5096" s="92"/>
      <c r="D5096" s="87"/>
      <c r="E5096" s="1" t="s">
        <v>130</v>
      </c>
      <c r="F5096" s="2"/>
      <c r="G5096" s="59">
        <v>950</v>
      </c>
      <c r="H5096" s="71" t="str">
        <f t="shared" si="111"/>
        <v xml:space="preserve"> </v>
      </c>
      <c r="I5096" s="11">
        <v>18.315789473683999</v>
      </c>
      <c r="J5096" s="3">
        <v>17.052631578947</v>
      </c>
      <c r="K5096" s="3">
        <v>4.9473684210529996</v>
      </c>
      <c r="L5096" s="3">
        <v>3.4736842105260002</v>
      </c>
      <c r="M5096" s="3">
        <v>2.3157894736840001</v>
      </c>
      <c r="N5096" s="3">
        <v>3.2631578947370001</v>
      </c>
      <c r="O5096" s="3">
        <v>19.368421052632002</v>
      </c>
      <c r="P5096" s="3">
        <v>5.1578947368419996</v>
      </c>
      <c r="Q5096" s="3">
        <v>8</v>
      </c>
      <c r="R5096" s="3">
        <v>3.7894736842109999</v>
      </c>
      <c r="S5096" s="3">
        <v>8.6315789473680002</v>
      </c>
      <c r="T5096" s="3">
        <v>18.631578947367998</v>
      </c>
      <c r="U5096" s="3">
        <v>28.105263157894999</v>
      </c>
      <c r="V5096" s="3">
        <v>4.2105263157890001</v>
      </c>
      <c r="W5096" s="3">
        <v>36.210526315788996</v>
      </c>
      <c r="X5096" s="8">
        <v>4.1052631578950001</v>
      </c>
    </row>
    <row r="5097" spans="3:24" x14ac:dyDescent="0.2">
      <c r="C5097" s="92"/>
      <c r="D5097" s="87"/>
      <c r="E5097" s="1" t="s">
        <v>131</v>
      </c>
      <c r="F5097" s="2"/>
      <c r="G5097" s="59">
        <v>424</v>
      </c>
      <c r="H5097" s="71" t="str">
        <f t="shared" si="111"/>
        <v xml:space="preserve"> </v>
      </c>
      <c r="I5097" s="11">
        <v>18.632075471697998</v>
      </c>
      <c r="J5097" s="3">
        <v>20.518867924527999</v>
      </c>
      <c r="K5097" s="3">
        <v>7.547169811321</v>
      </c>
      <c r="L5097" s="3">
        <v>4.952830188679</v>
      </c>
      <c r="M5097" s="3">
        <v>3.0660377358490001</v>
      </c>
      <c r="N5097" s="3">
        <v>4.2452830188680002</v>
      </c>
      <c r="O5097" s="3">
        <v>22.169811320754999</v>
      </c>
      <c r="P5097" s="3">
        <v>5.660377358491</v>
      </c>
      <c r="Q5097" s="3">
        <v>10.141509433962</v>
      </c>
      <c r="R5097" s="3">
        <v>7.7830188679249996</v>
      </c>
      <c r="S5097" s="3">
        <v>8.4905660377360004</v>
      </c>
      <c r="T5097" s="3">
        <v>20.990566037735999</v>
      </c>
      <c r="U5097" s="3">
        <v>30.424528301887001</v>
      </c>
      <c r="V5097" s="3">
        <v>1.1792452830189999</v>
      </c>
      <c r="W5097" s="3">
        <v>36.320754716981</v>
      </c>
      <c r="X5097" s="8">
        <v>2.5943396226419999</v>
      </c>
    </row>
    <row r="5098" spans="3:24" ht="24" x14ac:dyDescent="0.2">
      <c r="C5098" s="92"/>
      <c r="D5098" s="87"/>
      <c r="E5098" s="1" t="s">
        <v>132</v>
      </c>
      <c r="F5098" s="2"/>
      <c r="G5098" s="59">
        <v>213</v>
      </c>
      <c r="H5098" s="71" t="str">
        <f t="shared" si="111"/>
        <v xml:space="preserve"> </v>
      </c>
      <c r="I5098" s="11">
        <v>24.882629107981</v>
      </c>
      <c r="J5098" s="3">
        <v>19.24882629108</v>
      </c>
      <c r="K5098" s="3">
        <v>7.9812206572770004</v>
      </c>
      <c r="L5098" s="3">
        <v>8.4507042253520002</v>
      </c>
      <c r="M5098" s="3">
        <v>4.2253521126760001</v>
      </c>
      <c r="N5098" s="3">
        <v>7.5117370892019997</v>
      </c>
      <c r="O5098" s="3">
        <v>21.596244131454998</v>
      </c>
      <c r="P5098" s="3">
        <v>7.0422535211269999</v>
      </c>
      <c r="Q5098" s="3">
        <v>12.676056338027999</v>
      </c>
      <c r="R5098" s="3">
        <v>6.5727699530520001</v>
      </c>
      <c r="S5098" s="3">
        <v>15.492957746479</v>
      </c>
      <c r="T5098" s="3">
        <v>25.352112676055999</v>
      </c>
      <c r="U5098" s="3">
        <v>34.272300469484001</v>
      </c>
      <c r="V5098" s="3">
        <v>7.5117370892019997</v>
      </c>
      <c r="W5098" s="3">
        <v>24.882629107981</v>
      </c>
      <c r="X5098" s="8">
        <v>5.6338028169010004</v>
      </c>
    </row>
    <row r="5099" spans="3:24" ht="24" x14ac:dyDescent="0.2">
      <c r="C5099" s="92"/>
      <c r="D5099" s="87"/>
      <c r="E5099" s="1" t="s">
        <v>133</v>
      </c>
      <c r="F5099" s="2"/>
      <c r="G5099" s="59">
        <v>214</v>
      </c>
      <c r="H5099" s="71" t="str">
        <f t="shared" si="111"/>
        <v xml:space="preserve"> </v>
      </c>
      <c r="I5099" s="11">
        <v>29.439252336449002</v>
      </c>
      <c r="J5099" s="3">
        <v>19.626168224299001</v>
      </c>
      <c r="K5099" s="3">
        <v>10.747663551402001</v>
      </c>
      <c r="L5099" s="3">
        <v>7.4766355140189997</v>
      </c>
      <c r="M5099" s="3">
        <v>3.7383177570089998</v>
      </c>
      <c r="N5099" s="3">
        <v>9.8130841121499994</v>
      </c>
      <c r="O5099" s="3">
        <v>34.112149532709999</v>
      </c>
      <c r="P5099" s="3">
        <v>14.485981308411001</v>
      </c>
      <c r="Q5099" s="3">
        <v>13.084112149533</v>
      </c>
      <c r="R5099" s="3">
        <v>7.4766355140189997</v>
      </c>
      <c r="S5099" s="3">
        <v>14.485981308411001</v>
      </c>
      <c r="T5099" s="3">
        <v>28.504672897195999</v>
      </c>
      <c r="U5099" s="3">
        <v>47.196261682242998</v>
      </c>
      <c r="V5099" s="3">
        <v>5.140186915888</v>
      </c>
      <c r="W5099" s="3">
        <v>18.691588785046999</v>
      </c>
      <c r="X5099" s="8">
        <v>2.3364485981310001</v>
      </c>
    </row>
    <row r="5100" spans="3:24" ht="24" x14ac:dyDescent="0.2">
      <c r="C5100" s="92"/>
      <c r="D5100" s="87"/>
      <c r="E5100" s="1" t="s">
        <v>134</v>
      </c>
      <c r="F5100" s="2"/>
      <c r="G5100" s="59">
        <v>15</v>
      </c>
      <c r="H5100" s="71" t="str">
        <f t="shared" si="111"/>
        <v>*</v>
      </c>
      <c r="I5100" s="11">
        <v>46.666666666666998</v>
      </c>
      <c r="J5100" s="3">
        <v>33.333333333333002</v>
      </c>
      <c r="K5100" s="3">
        <v>6.666666666667</v>
      </c>
      <c r="L5100" s="3">
        <v>13.333333333333</v>
      </c>
      <c r="M5100" s="3">
        <v>26.666666666666998</v>
      </c>
      <c r="N5100" s="3">
        <v>6.666666666667</v>
      </c>
      <c r="O5100" s="3">
        <v>26.666666666666998</v>
      </c>
      <c r="P5100" s="3">
        <v>33.333333333333002</v>
      </c>
      <c r="Q5100" s="3">
        <v>13.333333333333</v>
      </c>
      <c r="R5100" s="3">
        <v>6.666666666667</v>
      </c>
      <c r="S5100" s="3">
        <v>20</v>
      </c>
      <c r="T5100" s="3">
        <v>26.666666666666998</v>
      </c>
      <c r="U5100" s="3">
        <v>53.333333333333002</v>
      </c>
      <c r="V5100" s="3">
        <v>6.666666666667</v>
      </c>
      <c r="W5100" s="3">
        <v>20</v>
      </c>
      <c r="X5100" s="8">
        <v>6.666666666667</v>
      </c>
    </row>
    <row r="5101" spans="3:24" ht="24" x14ac:dyDescent="0.2">
      <c r="C5101" s="92"/>
      <c r="D5101" s="87"/>
      <c r="E5101" s="1" t="s">
        <v>135</v>
      </c>
      <c r="F5101" s="2"/>
      <c r="G5101" s="59">
        <v>587</v>
      </c>
      <c r="H5101" s="71" t="str">
        <f t="shared" si="111"/>
        <v xml:space="preserve"> </v>
      </c>
      <c r="I5101" s="11">
        <v>17.546848381600999</v>
      </c>
      <c r="J5101" s="3">
        <v>18.568994889267</v>
      </c>
      <c r="K5101" s="3">
        <v>4.5996592844970001</v>
      </c>
      <c r="L5101" s="3">
        <v>3.577512776831</v>
      </c>
      <c r="M5101" s="3">
        <v>2.3850085178880001</v>
      </c>
      <c r="N5101" s="3">
        <v>4.0885860306639996</v>
      </c>
      <c r="O5101" s="3">
        <v>21.635434412266001</v>
      </c>
      <c r="P5101" s="3">
        <v>5.1107325383299997</v>
      </c>
      <c r="Q5101" s="3">
        <v>9.8807495741059999</v>
      </c>
      <c r="R5101" s="3">
        <v>3.7478705281089999</v>
      </c>
      <c r="S5101" s="3">
        <v>11.243611584327001</v>
      </c>
      <c r="T5101" s="3">
        <v>17.376490630324</v>
      </c>
      <c r="U5101" s="3">
        <v>30.494037478705</v>
      </c>
      <c r="V5101" s="3">
        <v>2.8960817717210001</v>
      </c>
      <c r="W5101" s="3">
        <v>37.649063032367998</v>
      </c>
      <c r="X5101" s="8">
        <v>3.577512776831</v>
      </c>
    </row>
    <row r="5102" spans="3:24" x14ac:dyDescent="0.2">
      <c r="C5102" s="92"/>
      <c r="D5102" s="87"/>
      <c r="E5102" s="1" t="s">
        <v>136</v>
      </c>
      <c r="F5102" s="2"/>
      <c r="G5102" s="59">
        <v>63</v>
      </c>
      <c r="H5102" s="71" t="str">
        <f t="shared" si="111"/>
        <v xml:space="preserve"> </v>
      </c>
      <c r="I5102" s="11">
        <v>26.984126984126998</v>
      </c>
      <c r="J5102" s="3">
        <v>26.984126984126998</v>
      </c>
      <c r="K5102" s="3">
        <v>12.698412698413</v>
      </c>
      <c r="L5102" s="3">
        <v>9.5238095238099998</v>
      </c>
      <c r="M5102" s="3">
        <v>11.111111111111001</v>
      </c>
      <c r="N5102" s="3">
        <v>3.1746031746029999</v>
      </c>
      <c r="O5102" s="3">
        <v>14.285714285714</v>
      </c>
      <c r="P5102" s="3">
        <v>11.111111111111001</v>
      </c>
      <c r="Q5102" s="3">
        <v>11.111111111111001</v>
      </c>
      <c r="R5102" s="3">
        <v>6.3492063492059998</v>
      </c>
      <c r="S5102" s="3">
        <v>9.5238095238099998</v>
      </c>
      <c r="T5102" s="3">
        <v>20.634920634920999</v>
      </c>
      <c r="U5102" s="3">
        <v>34.920634920635003</v>
      </c>
      <c r="V5102" s="3">
        <v>19.047619047619001</v>
      </c>
      <c r="W5102" s="3">
        <v>33.333333333333002</v>
      </c>
      <c r="X5102" s="8">
        <v>4.7619047619049999</v>
      </c>
    </row>
    <row r="5103" spans="3:24" x14ac:dyDescent="0.2">
      <c r="C5103" s="92"/>
      <c r="D5103" s="87"/>
      <c r="E5103" s="1" t="s">
        <v>137</v>
      </c>
      <c r="F5103" s="2"/>
      <c r="G5103" s="59">
        <v>290</v>
      </c>
      <c r="H5103" s="71" t="str">
        <f t="shared" si="111"/>
        <v xml:space="preserve"> </v>
      </c>
      <c r="I5103" s="11">
        <v>12.413793103448</v>
      </c>
      <c r="J5103" s="3">
        <v>10</v>
      </c>
      <c r="K5103" s="3">
        <v>2.0689655172410002</v>
      </c>
      <c r="L5103" s="3">
        <v>2.0689655172410002</v>
      </c>
      <c r="M5103" s="3">
        <v>1.0344827586209999</v>
      </c>
      <c r="N5103" s="3">
        <v>1.7241379310339999</v>
      </c>
      <c r="O5103" s="3">
        <v>7.2413793103449997</v>
      </c>
      <c r="P5103" s="3">
        <v>3.1034482758620001</v>
      </c>
      <c r="Q5103" s="3">
        <v>2.413793103448</v>
      </c>
      <c r="R5103" s="3">
        <v>3.1034482758620001</v>
      </c>
      <c r="S5103" s="3">
        <v>3.4482758620689999</v>
      </c>
      <c r="T5103" s="3">
        <v>10</v>
      </c>
      <c r="U5103" s="3">
        <v>19.310344827586</v>
      </c>
      <c r="V5103" s="3">
        <v>6.2068965517240002</v>
      </c>
      <c r="W5103" s="3">
        <v>55.862068965516997</v>
      </c>
      <c r="X5103" s="8">
        <v>3.7931034482760002</v>
      </c>
    </row>
    <row r="5104" spans="3:24" x14ac:dyDescent="0.2">
      <c r="C5104" s="92"/>
      <c r="D5104" s="87"/>
      <c r="E5104" s="1" t="s">
        <v>22</v>
      </c>
      <c r="F5104" s="2"/>
      <c r="G5104" s="59">
        <v>42</v>
      </c>
      <c r="H5104" s="71" t="str">
        <f t="shared" si="111"/>
        <v>*</v>
      </c>
      <c r="I5104" s="11">
        <v>23.809523809523998</v>
      </c>
      <c r="J5104" s="3">
        <v>14.285714285714</v>
      </c>
      <c r="K5104" s="3">
        <v>4.7619047619049999</v>
      </c>
      <c r="L5104" s="3">
        <v>2.3809523809519999</v>
      </c>
      <c r="M5104" s="7">
        <v>0</v>
      </c>
      <c r="N5104" s="3">
        <v>2.3809523809519999</v>
      </c>
      <c r="O5104" s="3">
        <v>7.1428571428570002</v>
      </c>
      <c r="P5104" s="3">
        <v>14.285714285714</v>
      </c>
      <c r="Q5104" s="3">
        <v>9.5238095238099998</v>
      </c>
      <c r="R5104" s="3">
        <v>4.7619047619049999</v>
      </c>
      <c r="S5104" s="3">
        <v>2.3809523809519999</v>
      </c>
      <c r="T5104" s="3">
        <v>19.047619047619001</v>
      </c>
      <c r="U5104" s="3">
        <v>26.190476190476002</v>
      </c>
      <c r="V5104" s="3">
        <v>7.1428571428570002</v>
      </c>
      <c r="W5104" s="3">
        <v>23.809523809523998</v>
      </c>
      <c r="X5104" s="8">
        <v>28.571428571428999</v>
      </c>
    </row>
    <row r="5105" spans="2:28" ht="24" x14ac:dyDescent="0.2">
      <c r="C5105" s="92"/>
      <c r="D5105" s="87"/>
      <c r="E5105" s="1" t="s">
        <v>138</v>
      </c>
      <c r="F5105" s="2"/>
      <c r="G5105" s="59">
        <v>246</v>
      </c>
      <c r="H5105" s="71" t="str">
        <f t="shared" si="111"/>
        <v xml:space="preserve"> </v>
      </c>
      <c r="I5105" s="11">
        <v>19.918699186992001</v>
      </c>
      <c r="J5105" s="3">
        <v>15.447154471545</v>
      </c>
      <c r="K5105" s="3">
        <v>4.065040650407</v>
      </c>
      <c r="L5105" s="3">
        <v>5.6910569105690003</v>
      </c>
      <c r="M5105" s="3">
        <v>3.6585365853659999</v>
      </c>
      <c r="N5105" s="3">
        <v>6.0975609756100004</v>
      </c>
      <c r="O5105" s="3">
        <v>27.235772357723999</v>
      </c>
      <c r="P5105" s="3">
        <v>5.6910569105690003</v>
      </c>
      <c r="Q5105" s="3">
        <v>9.3495934959350002</v>
      </c>
      <c r="R5105" s="3">
        <v>3.2520325203249998</v>
      </c>
      <c r="S5105" s="3">
        <v>13.414634146340999</v>
      </c>
      <c r="T5105" s="3">
        <v>22.357723577236001</v>
      </c>
      <c r="U5105" s="3">
        <v>28.048780487805001</v>
      </c>
      <c r="V5105" s="3">
        <v>2.032520325203</v>
      </c>
      <c r="W5105" s="3">
        <v>34.959349593496</v>
      </c>
      <c r="X5105" s="8">
        <v>3.2520325203249998</v>
      </c>
    </row>
    <row r="5106" spans="2:28" ht="24" x14ac:dyDescent="0.2">
      <c r="C5106" s="92"/>
      <c r="D5106" s="87"/>
      <c r="E5106" s="1" t="s">
        <v>139</v>
      </c>
      <c r="F5106" s="2"/>
      <c r="G5106" s="59">
        <v>248</v>
      </c>
      <c r="H5106" s="71" t="str">
        <f t="shared" ref="H5106:H5108" si="112">IF(G5106&lt;49,"*"," ")</f>
        <v xml:space="preserve"> </v>
      </c>
      <c r="I5106" s="11">
        <v>18.548387096774</v>
      </c>
      <c r="J5106" s="3">
        <v>21.370967741935001</v>
      </c>
      <c r="K5106" s="3">
        <v>8.0645161290320004</v>
      </c>
      <c r="L5106" s="3">
        <v>4.4354838709679996</v>
      </c>
      <c r="M5106" s="3">
        <v>3.2258064516129998</v>
      </c>
      <c r="N5106" s="3">
        <v>6.0483870967740003</v>
      </c>
      <c r="O5106" s="3">
        <v>27.419354838709999</v>
      </c>
      <c r="P5106" s="3">
        <v>4.0322580645160002</v>
      </c>
      <c r="Q5106" s="3">
        <v>8.0645161290320004</v>
      </c>
      <c r="R5106" s="3">
        <v>5.6451612903230002</v>
      </c>
      <c r="S5106" s="3">
        <v>11.290322580645</v>
      </c>
      <c r="T5106" s="3">
        <v>24.596774193548001</v>
      </c>
      <c r="U5106" s="3">
        <v>29.032258064516</v>
      </c>
      <c r="V5106" s="3">
        <v>4.0322580645160002</v>
      </c>
      <c r="W5106" s="3">
        <v>33.064516129032</v>
      </c>
      <c r="X5106" s="8">
        <v>2.4193548387099999</v>
      </c>
    </row>
    <row r="5107" spans="2:28" ht="24" x14ac:dyDescent="0.2">
      <c r="C5107" s="92"/>
      <c r="D5107" s="87"/>
      <c r="E5107" s="1" t="s">
        <v>140</v>
      </c>
      <c r="F5107" s="2"/>
      <c r="G5107" s="59">
        <v>1582</v>
      </c>
      <c r="H5107" s="71" t="str">
        <f t="shared" si="112"/>
        <v xml:space="preserve"> </v>
      </c>
      <c r="I5107" s="11">
        <v>17.572692793931999</v>
      </c>
      <c r="J5107" s="3">
        <v>17.256637168141999</v>
      </c>
      <c r="K5107" s="3">
        <v>5.2465233881159996</v>
      </c>
      <c r="L5107" s="3">
        <v>3.9190897597980001</v>
      </c>
      <c r="M5107" s="3">
        <v>2.3388116308470002</v>
      </c>
      <c r="N5107" s="3">
        <v>3.6030341340079999</v>
      </c>
      <c r="O5107" s="3">
        <v>19.469026548673</v>
      </c>
      <c r="P5107" s="3">
        <v>4.9304677623259998</v>
      </c>
      <c r="Q5107" s="3">
        <v>8.5967130214920005</v>
      </c>
      <c r="R5107" s="3">
        <v>4.5512010113779997</v>
      </c>
      <c r="S5107" s="3">
        <v>8.2806573957020007</v>
      </c>
      <c r="T5107" s="3">
        <v>18.584070796460001</v>
      </c>
      <c r="U5107" s="3">
        <v>28.002528445006</v>
      </c>
      <c r="V5107" s="3">
        <v>3.6662452591660002</v>
      </c>
      <c r="W5107" s="3">
        <v>37.357774968393997</v>
      </c>
      <c r="X5107" s="8">
        <v>3.7294563843240001</v>
      </c>
    </row>
    <row r="5108" spans="2:28" ht="24" x14ac:dyDescent="0.2">
      <c r="C5108" s="93"/>
      <c r="D5108" s="88"/>
      <c r="E5108" s="27" t="s">
        <v>141</v>
      </c>
      <c r="F5108" s="30"/>
      <c r="G5108" s="60">
        <v>414</v>
      </c>
      <c r="H5108" s="72" t="str">
        <f t="shared" si="112"/>
        <v xml:space="preserve"> </v>
      </c>
      <c r="I5108" s="35">
        <v>27.053140096618002</v>
      </c>
      <c r="J5108" s="16">
        <v>19.565217391304</v>
      </c>
      <c r="K5108" s="16">
        <v>8.2125603864729992</v>
      </c>
      <c r="L5108" s="16">
        <v>6.7632850241550004</v>
      </c>
      <c r="M5108" s="16">
        <v>3.864734299517</v>
      </c>
      <c r="N5108" s="16">
        <v>7.4879227053140003</v>
      </c>
      <c r="O5108" s="16">
        <v>27.053140096618002</v>
      </c>
      <c r="P5108" s="16">
        <v>10.386473429952</v>
      </c>
      <c r="Q5108" s="16">
        <v>12.318840579710001</v>
      </c>
      <c r="R5108" s="16">
        <v>6.0386473429949996</v>
      </c>
      <c r="S5108" s="16">
        <v>13.768115942029</v>
      </c>
      <c r="T5108" s="16">
        <v>25.6038647343</v>
      </c>
      <c r="U5108" s="16">
        <v>40.579710144928001</v>
      </c>
      <c r="V5108" s="16">
        <v>5.7971014492749999</v>
      </c>
      <c r="W5108" s="16">
        <v>22.463768115941999</v>
      </c>
      <c r="X5108" s="36">
        <v>4.3478260869570002</v>
      </c>
    </row>
    <row r="5109" spans="2:28" x14ac:dyDescent="0.2">
      <c r="G5109" s="61"/>
      <c r="H5109" s="73"/>
    </row>
    <row r="5110" spans="2:28" x14ac:dyDescent="0.2">
      <c r="B5110" s="22" t="str">
        <f xml:space="preserve"> HYPERLINK("#'目次'!B44", "[38]")</f>
        <v>[38]</v>
      </c>
      <c r="C5110" s="17" t="s">
        <v>411</v>
      </c>
      <c r="G5110" s="61"/>
      <c r="H5110" s="73"/>
    </row>
    <row r="5111" spans="2:28" x14ac:dyDescent="0.2">
      <c r="G5111" s="61"/>
      <c r="H5111" s="73"/>
    </row>
    <row r="5112" spans="2:28" x14ac:dyDescent="0.2">
      <c r="G5112" s="61"/>
      <c r="H5112" s="73"/>
    </row>
    <row r="5113" spans="2:28" x14ac:dyDescent="0.2">
      <c r="C5113" s="17" t="s">
        <v>12</v>
      </c>
      <c r="G5113" s="61"/>
      <c r="H5113" s="73"/>
    </row>
    <row r="5114" spans="2:28" ht="60" x14ac:dyDescent="0.2">
      <c r="C5114" s="82"/>
      <c r="D5114" s="83"/>
      <c r="E5114" s="83"/>
      <c r="F5114" s="83"/>
      <c r="G5114" s="55" t="s">
        <v>13</v>
      </c>
      <c r="H5114" s="68"/>
      <c r="I5114" s="20" t="s">
        <v>412</v>
      </c>
      <c r="J5114" s="10" t="s">
        <v>413</v>
      </c>
      <c r="K5114" s="10" t="s">
        <v>414</v>
      </c>
      <c r="L5114" s="10" t="s">
        <v>415</v>
      </c>
      <c r="M5114" s="10" t="s">
        <v>416</v>
      </c>
      <c r="N5114" s="10" t="s">
        <v>417</v>
      </c>
      <c r="O5114" s="10" t="s">
        <v>418</v>
      </c>
      <c r="P5114" s="10" t="s">
        <v>419</v>
      </c>
      <c r="Q5114" s="10" t="s">
        <v>420</v>
      </c>
      <c r="R5114" s="10" t="s">
        <v>421</v>
      </c>
      <c r="S5114" s="10" t="s">
        <v>422</v>
      </c>
      <c r="T5114" s="10" t="s">
        <v>345</v>
      </c>
      <c r="U5114" s="10" t="s">
        <v>423</v>
      </c>
      <c r="V5114" s="10" t="s">
        <v>424</v>
      </c>
      <c r="W5114" s="10" t="s">
        <v>425</v>
      </c>
      <c r="X5114" s="10" t="s">
        <v>426</v>
      </c>
      <c r="Y5114" s="10" t="s">
        <v>427</v>
      </c>
      <c r="Z5114" s="10" t="s">
        <v>32</v>
      </c>
      <c r="AA5114" s="10" t="s">
        <v>347</v>
      </c>
      <c r="AB5114" s="23" t="s">
        <v>22</v>
      </c>
    </row>
    <row r="5115" spans="2:28" x14ac:dyDescent="0.2">
      <c r="C5115" s="84"/>
      <c r="D5115" s="85"/>
      <c r="E5115" s="85"/>
      <c r="F5115" s="85"/>
      <c r="G5115" s="56"/>
      <c r="H5115" s="69"/>
      <c r="I5115" s="24"/>
      <c r="J5115" s="9"/>
      <c r="K5115" s="9"/>
      <c r="L5115" s="9"/>
      <c r="M5115" s="9"/>
      <c r="N5115" s="9"/>
      <c r="O5115" s="9"/>
      <c r="P5115" s="9"/>
      <c r="Q5115" s="9"/>
      <c r="R5115" s="9"/>
      <c r="S5115" s="9"/>
      <c r="T5115" s="9"/>
      <c r="U5115" s="9"/>
      <c r="V5115" s="9"/>
      <c r="W5115" s="9"/>
      <c r="X5115" s="9"/>
      <c r="Y5115" s="9"/>
      <c r="Z5115" s="9"/>
      <c r="AA5115" s="9"/>
      <c r="AB5115" s="21"/>
    </row>
    <row r="5116" spans="2:28" x14ac:dyDescent="0.2">
      <c r="C5116" s="28"/>
      <c r="D5116" s="29"/>
      <c r="E5116" s="32" t="s">
        <v>13</v>
      </c>
      <c r="F5116" s="31"/>
      <c r="G5116" s="57">
        <v>2435</v>
      </c>
      <c r="H5116" s="66" t="str">
        <f t="shared" ref="H5116:H5179" si="113">IF(G5116&lt;49,"*"," ")</f>
        <v xml:space="preserve"> </v>
      </c>
      <c r="I5116" s="15">
        <v>29.733059548255</v>
      </c>
      <c r="J5116" s="15">
        <v>5.0924024640659997</v>
      </c>
      <c r="K5116" s="15">
        <v>3.3264887063659998</v>
      </c>
      <c r="L5116" s="15">
        <v>8.6242299794659996</v>
      </c>
      <c r="M5116" s="15">
        <v>5.6673511293630003</v>
      </c>
      <c r="N5116" s="15">
        <v>13.552361396304001</v>
      </c>
      <c r="O5116" s="15">
        <v>10.965092402464</v>
      </c>
      <c r="P5116" s="15">
        <v>5.0924024640659997</v>
      </c>
      <c r="Q5116" s="15">
        <v>20.780287474333001</v>
      </c>
      <c r="R5116" s="15">
        <v>10.800821355236</v>
      </c>
      <c r="S5116" s="15">
        <v>6.8583162217659996</v>
      </c>
      <c r="T5116" s="15">
        <v>4.2710472279260001</v>
      </c>
      <c r="U5116" s="15">
        <v>27.145790554415001</v>
      </c>
      <c r="V5116" s="15">
        <v>22.874743326489</v>
      </c>
      <c r="W5116" s="15">
        <v>11.006160164271</v>
      </c>
      <c r="X5116" s="15">
        <v>8.7063655030800007</v>
      </c>
      <c r="Y5116" s="15">
        <v>9.897330595483</v>
      </c>
      <c r="Z5116" s="15">
        <v>0.65708418891200004</v>
      </c>
      <c r="AA5116" s="15">
        <v>28.090349075974999</v>
      </c>
      <c r="AB5116" s="34">
        <v>4.1889117043119999</v>
      </c>
    </row>
    <row r="5117" spans="2:28" x14ac:dyDescent="0.2">
      <c r="C5117" s="89" t="s">
        <v>16</v>
      </c>
      <c r="D5117" s="86" t="s">
        <v>17</v>
      </c>
      <c r="E5117" s="6" t="s">
        <v>18</v>
      </c>
      <c r="F5117" s="5"/>
      <c r="G5117" s="58">
        <v>344</v>
      </c>
      <c r="H5117" s="70" t="str">
        <f t="shared" si="113"/>
        <v xml:space="preserve"> </v>
      </c>
      <c r="I5117" s="12">
        <v>30.232558139535001</v>
      </c>
      <c r="J5117" s="4">
        <v>2.0348837209299999</v>
      </c>
      <c r="K5117" s="4">
        <v>0.87209302325600002</v>
      </c>
      <c r="L5117" s="4">
        <v>6.9767441860470001</v>
      </c>
      <c r="M5117" s="4">
        <v>3.488372093023</v>
      </c>
      <c r="N5117" s="4">
        <v>6.6860465116279997</v>
      </c>
      <c r="O5117" s="4">
        <v>6.1046511627909998</v>
      </c>
      <c r="P5117" s="4">
        <v>3.779069767442</v>
      </c>
      <c r="Q5117" s="4">
        <v>23.837209302325999</v>
      </c>
      <c r="R5117" s="4">
        <v>14.534883720930001</v>
      </c>
      <c r="S5117" s="4">
        <v>7.8488372093020002</v>
      </c>
      <c r="T5117" s="4">
        <v>6.1046511627909998</v>
      </c>
      <c r="U5117" s="4">
        <v>17.441860465116001</v>
      </c>
      <c r="V5117" s="4">
        <v>14.244186046512</v>
      </c>
      <c r="W5117" s="4">
        <v>6.3953488372090002</v>
      </c>
      <c r="X5117" s="4">
        <v>7.8488372093020002</v>
      </c>
      <c r="Y5117" s="4">
        <v>3.1976744186050001</v>
      </c>
      <c r="Z5117" s="4">
        <v>1.1627906976739999</v>
      </c>
      <c r="AA5117" s="4">
        <v>39.534883720929997</v>
      </c>
      <c r="AB5117" s="13">
        <v>3.488372093023</v>
      </c>
    </row>
    <row r="5118" spans="2:28" x14ac:dyDescent="0.2">
      <c r="C5118" s="90"/>
      <c r="D5118" s="87"/>
      <c r="E5118" s="1" t="s">
        <v>19</v>
      </c>
      <c r="F5118" s="2"/>
      <c r="G5118" s="59">
        <v>1502</v>
      </c>
      <c r="H5118" s="71" t="str">
        <f t="shared" si="113"/>
        <v xml:space="preserve"> </v>
      </c>
      <c r="I5118" s="11">
        <v>30.026631158455</v>
      </c>
      <c r="J5118" s="3">
        <v>3.9280958721700001</v>
      </c>
      <c r="K5118" s="3">
        <v>2.5965379494010001</v>
      </c>
      <c r="L5118" s="3">
        <v>7.8561917443410003</v>
      </c>
      <c r="M5118" s="3">
        <v>5.0599201065250003</v>
      </c>
      <c r="N5118" s="3">
        <v>12.117177097203999</v>
      </c>
      <c r="O5118" s="3">
        <v>8.0559254327560001</v>
      </c>
      <c r="P5118" s="3">
        <v>4.127829560586</v>
      </c>
      <c r="Q5118" s="3">
        <v>21.904127829560998</v>
      </c>
      <c r="R5118" s="3">
        <v>11.051930758988</v>
      </c>
      <c r="S5118" s="3">
        <v>7.1904127829559998</v>
      </c>
      <c r="T5118" s="3">
        <v>4.061251664447</v>
      </c>
      <c r="U5118" s="3">
        <v>24.500665778961</v>
      </c>
      <c r="V5118" s="3">
        <v>20.838881491344999</v>
      </c>
      <c r="W5118" s="3">
        <v>9.2543275632489994</v>
      </c>
      <c r="X5118" s="3">
        <v>7.7230359520640004</v>
      </c>
      <c r="Y5118" s="3">
        <v>7.7230359520640004</v>
      </c>
      <c r="Z5118" s="3">
        <v>0.466045272969</v>
      </c>
      <c r="AA5118" s="3">
        <v>29.227696404793999</v>
      </c>
      <c r="AB5118" s="8">
        <v>4.260985352863</v>
      </c>
    </row>
    <row r="5119" spans="2:28" x14ac:dyDescent="0.2">
      <c r="C5119" s="90"/>
      <c r="D5119" s="87"/>
      <c r="E5119" s="1" t="s">
        <v>20</v>
      </c>
      <c r="F5119" s="2"/>
      <c r="G5119" s="59">
        <v>465</v>
      </c>
      <c r="H5119" s="71" t="str">
        <f t="shared" si="113"/>
        <v xml:space="preserve"> </v>
      </c>
      <c r="I5119" s="11">
        <v>30.967741935484</v>
      </c>
      <c r="J5119" s="3">
        <v>9.0322580645160002</v>
      </c>
      <c r="K5119" s="3">
        <v>5.591397849462</v>
      </c>
      <c r="L5119" s="3">
        <v>11.397849462366</v>
      </c>
      <c r="M5119" s="3">
        <v>8.1720430107530007</v>
      </c>
      <c r="N5119" s="3">
        <v>21.505376344085999</v>
      </c>
      <c r="O5119" s="3">
        <v>20.860215053763</v>
      </c>
      <c r="P5119" s="3">
        <v>7.3118279569890001</v>
      </c>
      <c r="Q5119" s="3">
        <v>15.483870967742</v>
      </c>
      <c r="R5119" s="3">
        <v>7.9569892473120003</v>
      </c>
      <c r="S5119" s="3">
        <v>5.8064516129030004</v>
      </c>
      <c r="T5119" s="3">
        <v>3.8709677419349999</v>
      </c>
      <c r="U5119" s="3">
        <v>39.139784946237</v>
      </c>
      <c r="V5119" s="3">
        <v>33.548387096774</v>
      </c>
      <c r="W5119" s="3">
        <v>16.559139784946002</v>
      </c>
      <c r="X5119" s="3">
        <v>10.537634408602001</v>
      </c>
      <c r="Y5119" s="3">
        <v>18.924731182795998</v>
      </c>
      <c r="Z5119" s="3">
        <v>0.860215053763</v>
      </c>
      <c r="AA5119" s="3">
        <v>19.139784946237</v>
      </c>
      <c r="AB5119" s="8">
        <v>4.0860215053760003</v>
      </c>
    </row>
    <row r="5120" spans="2:28" x14ac:dyDescent="0.2">
      <c r="C5120" s="90"/>
      <c r="D5120" s="87"/>
      <c r="E5120" s="1" t="s">
        <v>21</v>
      </c>
      <c r="F5120" s="2"/>
      <c r="G5120" s="59">
        <v>107</v>
      </c>
      <c r="H5120" s="71" t="str">
        <f t="shared" si="113"/>
        <v xml:space="preserve"> </v>
      </c>
      <c r="I5120" s="11">
        <v>19.626168224299001</v>
      </c>
      <c r="J5120" s="3">
        <v>13.084112149533</v>
      </c>
      <c r="K5120" s="3">
        <v>11.214953271028</v>
      </c>
      <c r="L5120" s="3">
        <v>12.149532710280001</v>
      </c>
      <c r="M5120" s="3">
        <v>10.280373831776</v>
      </c>
      <c r="N5120" s="3">
        <v>21.495327102804001</v>
      </c>
      <c r="O5120" s="3">
        <v>24.299065420561</v>
      </c>
      <c r="P5120" s="3">
        <v>12.149532710280001</v>
      </c>
      <c r="Q5120" s="3">
        <v>19.626168224299001</v>
      </c>
      <c r="R5120" s="3">
        <v>8.4112149532709992</v>
      </c>
      <c r="S5120" s="3">
        <v>4.6728971962620003</v>
      </c>
      <c r="T5120" s="3">
        <v>3.7383177570089998</v>
      </c>
      <c r="U5120" s="3">
        <v>42.990654205607001</v>
      </c>
      <c r="V5120" s="3">
        <v>33.644859813083997</v>
      </c>
      <c r="W5120" s="3">
        <v>23.364485981308</v>
      </c>
      <c r="X5120" s="3">
        <v>17.757009345794</v>
      </c>
      <c r="Y5120" s="3">
        <v>21.495327102804001</v>
      </c>
      <c r="Z5120" s="3">
        <v>0.93457943925200004</v>
      </c>
      <c r="AA5120" s="3">
        <v>14.018691588785</v>
      </c>
      <c r="AB5120" s="8">
        <v>6.5420560747660002</v>
      </c>
    </row>
    <row r="5121" spans="3:28" x14ac:dyDescent="0.2">
      <c r="C5121" s="90"/>
      <c r="D5121" s="87"/>
      <c r="E5121" s="1" t="s">
        <v>22</v>
      </c>
      <c r="F5121" s="2"/>
      <c r="G5121" s="59">
        <v>17</v>
      </c>
      <c r="H5121" s="71" t="str">
        <f t="shared" si="113"/>
        <v>*</v>
      </c>
      <c r="I5121" s="11">
        <v>23.529411764706001</v>
      </c>
      <c r="J5121" s="3">
        <v>11.764705882353001</v>
      </c>
      <c r="K5121" s="3">
        <v>5.8823529411760003</v>
      </c>
      <c r="L5121" s="3">
        <v>11.764705882353001</v>
      </c>
      <c r="M5121" s="3">
        <v>5.8823529411760003</v>
      </c>
      <c r="N5121" s="3">
        <v>11.764705882353001</v>
      </c>
      <c r="O5121" s="3">
        <v>11.764705882353001</v>
      </c>
      <c r="P5121" s="3">
        <v>11.764705882353001</v>
      </c>
      <c r="Q5121" s="3">
        <v>11.764705882353001</v>
      </c>
      <c r="R5121" s="3">
        <v>5.8823529411760003</v>
      </c>
      <c r="S5121" s="7">
        <v>0</v>
      </c>
      <c r="T5121" s="7">
        <v>0</v>
      </c>
      <c r="U5121" s="3">
        <v>29.411764705882</v>
      </c>
      <c r="V5121" s="3">
        <v>17.647058823529001</v>
      </c>
      <c r="W5121" s="3">
        <v>29.411764705882</v>
      </c>
      <c r="X5121" s="3">
        <v>5.8823529411760003</v>
      </c>
      <c r="Y5121" s="3">
        <v>17.647058823529001</v>
      </c>
      <c r="Z5121" s="7">
        <v>0</v>
      </c>
      <c r="AA5121" s="3">
        <v>29.411764705882</v>
      </c>
      <c r="AB5121" s="14">
        <v>0</v>
      </c>
    </row>
    <row r="5122" spans="3:28" x14ac:dyDescent="0.2">
      <c r="C5122" s="91" t="s">
        <v>23</v>
      </c>
      <c r="D5122" s="86" t="s">
        <v>17</v>
      </c>
      <c r="E5122" s="6" t="s">
        <v>24</v>
      </c>
      <c r="F5122" s="5"/>
      <c r="G5122" s="58">
        <v>383</v>
      </c>
      <c r="H5122" s="70" t="str">
        <f t="shared" si="113"/>
        <v xml:space="preserve"> </v>
      </c>
      <c r="I5122" s="12">
        <v>34.986945169713003</v>
      </c>
      <c r="J5122" s="4">
        <v>4.9608355091379996</v>
      </c>
      <c r="K5122" s="4">
        <v>3.9164490861619998</v>
      </c>
      <c r="L5122" s="4">
        <v>11.227154046997001</v>
      </c>
      <c r="M5122" s="4">
        <v>5.4830287206269999</v>
      </c>
      <c r="N5122" s="4">
        <v>15.926892950392</v>
      </c>
      <c r="O5122" s="4">
        <v>10.704960835509</v>
      </c>
      <c r="P5122" s="4">
        <v>6.005221932115</v>
      </c>
      <c r="Q5122" s="4">
        <v>24.543080939947998</v>
      </c>
      <c r="R5122" s="4">
        <v>13.054830287206</v>
      </c>
      <c r="S5122" s="4">
        <v>11.488250652742</v>
      </c>
      <c r="T5122" s="4">
        <v>7.0496083550910003</v>
      </c>
      <c r="U5122" s="4">
        <v>26.631853785901001</v>
      </c>
      <c r="V5122" s="4">
        <v>20.626631853786002</v>
      </c>
      <c r="W5122" s="4">
        <v>10.443864229765</v>
      </c>
      <c r="X5122" s="4">
        <v>7.3107049608360004</v>
      </c>
      <c r="Y5122" s="4">
        <v>7.0496083550910003</v>
      </c>
      <c r="Z5122" s="4">
        <v>0.78328981723199997</v>
      </c>
      <c r="AA5122" s="4">
        <v>26.631853785901001</v>
      </c>
      <c r="AB5122" s="13">
        <v>4.4386422976500004</v>
      </c>
    </row>
    <row r="5123" spans="3:28" x14ac:dyDescent="0.2">
      <c r="C5123" s="90"/>
      <c r="D5123" s="87"/>
      <c r="E5123" s="1" t="s">
        <v>25</v>
      </c>
      <c r="F5123" s="2"/>
      <c r="G5123" s="59">
        <v>333</v>
      </c>
      <c r="H5123" s="71" t="str">
        <f t="shared" si="113"/>
        <v xml:space="preserve"> </v>
      </c>
      <c r="I5123" s="11">
        <v>40.240240240239999</v>
      </c>
      <c r="J5123" s="3">
        <v>5.1051051051050003</v>
      </c>
      <c r="K5123" s="3">
        <v>4.8048048048050003</v>
      </c>
      <c r="L5123" s="3">
        <v>9.0090090090090005</v>
      </c>
      <c r="M5123" s="3">
        <v>3.9039039039040002</v>
      </c>
      <c r="N5123" s="3">
        <v>12.012012012012001</v>
      </c>
      <c r="O5123" s="3">
        <v>10.810810810811001</v>
      </c>
      <c r="P5123" s="3">
        <v>5.1051051051050003</v>
      </c>
      <c r="Q5123" s="3">
        <v>29.429429429429</v>
      </c>
      <c r="R5123" s="3">
        <v>14.414414414414001</v>
      </c>
      <c r="S5123" s="3">
        <v>12.612612612613001</v>
      </c>
      <c r="T5123" s="3">
        <v>7.5075075075080004</v>
      </c>
      <c r="U5123" s="3">
        <v>28.528528528529002</v>
      </c>
      <c r="V5123" s="3">
        <v>24.324324324323999</v>
      </c>
      <c r="W5123" s="3">
        <v>11.411411411411001</v>
      </c>
      <c r="X5123" s="3">
        <v>11.111111111111001</v>
      </c>
      <c r="Y5123" s="3">
        <v>8.4084084084080004</v>
      </c>
      <c r="Z5123" s="3">
        <v>0.90090090090099995</v>
      </c>
      <c r="AA5123" s="3">
        <v>23.723723723724</v>
      </c>
      <c r="AB5123" s="8">
        <v>3.3033033033030001</v>
      </c>
    </row>
    <row r="5124" spans="3:28" ht="24" x14ac:dyDescent="0.2">
      <c r="C5124" s="90"/>
      <c r="D5124" s="87"/>
      <c r="E5124" s="1" t="s">
        <v>26</v>
      </c>
      <c r="F5124" s="2"/>
      <c r="G5124" s="59">
        <v>464</v>
      </c>
      <c r="H5124" s="71" t="str">
        <f t="shared" si="113"/>
        <v xml:space="preserve"> </v>
      </c>
      <c r="I5124" s="11">
        <v>38.362068965516997</v>
      </c>
      <c r="J5124" s="3">
        <v>5.1724137931029999</v>
      </c>
      <c r="K5124" s="3">
        <v>5.3879310344829996</v>
      </c>
      <c r="L5124" s="3">
        <v>11.422413793103001</v>
      </c>
      <c r="M5124" s="3">
        <v>7.5431034482759998</v>
      </c>
      <c r="N5124" s="3">
        <v>12.931034482758999</v>
      </c>
      <c r="O5124" s="3">
        <v>11.853448275862</v>
      </c>
      <c r="P5124" s="3">
        <v>5.6034482758620001</v>
      </c>
      <c r="Q5124" s="3">
        <v>21.982758620689999</v>
      </c>
      <c r="R5124" s="3">
        <v>12.5</v>
      </c>
      <c r="S5124" s="3">
        <v>9.4827586206899994</v>
      </c>
      <c r="T5124" s="3">
        <v>5.8189655172409998</v>
      </c>
      <c r="U5124" s="3">
        <v>29.741379310345</v>
      </c>
      <c r="V5124" s="3">
        <v>28.232758620689999</v>
      </c>
      <c r="W5124" s="3">
        <v>10.991379310345</v>
      </c>
      <c r="X5124" s="3">
        <v>11.206896551724</v>
      </c>
      <c r="Y5124" s="3">
        <v>11.422413793103001</v>
      </c>
      <c r="Z5124" s="3">
        <v>0.43103448275900003</v>
      </c>
      <c r="AA5124" s="3">
        <v>23.275862068965999</v>
      </c>
      <c r="AB5124" s="8">
        <v>4.5258620689660001</v>
      </c>
    </row>
    <row r="5125" spans="3:28" ht="24" x14ac:dyDescent="0.2">
      <c r="C5125" s="90"/>
      <c r="D5125" s="87"/>
      <c r="E5125" s="1" t="s">
        <v>27</v>
      </c>
      <c r="F5125" s="2"/>
      <c r="G5125" s="59">
        <v>163</v>
      </c>
      <c r="H5125" s="71" t="str">
        <f t="shared" si="113"/>
        <v xml:space="preserve"> </v>
      </c>
      <c r="I5125" s="11">
        <v>35.582822085890001</v>
      </c>
      <c r="J5125" s="3">
        <v>4.2944785276069997</v>
      </c>
      <c r="K5125" s="3">
        <v>3.6809815950920002</v>
      </c>
      <c r="L5125" s="3">
        <v>10.429447852760999</v>
      </c>
      <c r="M5125" s="3">
        <v>6.1349693251530004</v>
      </c>
      <c r="N5125" s="3">
        <v>15.337423312883001</v>
      </c>
      <c r="O5125" s="3">
        <v>11.656441717790999</v>
      </c>
      <c r="P5125" s="3">
        <v>8.5889570552149994</v>
      </c>
      <c r="Q5125" s="3">
        <v>22.085889570551998</v>
      </c>
      <c r="R5125" s="3">
        <v>13.496932515337001</v>
      </c>
      <c r="S5125" s="3">
        <v>11.656441717790999</v>
      </c>
      <c r="T5125" s="3">
        <v>6.1349693251530004</v>
      </c>
      <c r="U5125" s="3">
        <v>26.380368098160002</v>
      </c>
      <c r="V5125" s="3">
        <v>20.858895705521</v>
      </c>
      <c r="W5125" s="3">
        <v>11.042944785275999</v>
      </c>
      <c r="X5125" s="3">
        <v>9.2024539877299993</v>
      </c>
      <c r="Y5125" s="3">
        <v>12.883435582822001</v>
      </c>
      <c r="Z5125" s="3">
        <v>1.2269938650309999</v>
      </c>
      <c r="AA5125" s="3">
        <v>28.834355828221</v>
      </c>
      <c r="AB5125" s="8">
        <v>4.2944785276069997</v>
      </c>
    </row>
    <row r="5126" spans="3:28" x14ac:dyDescent="0.2">
      <c r="C5126" s="90"/>
      <c r="D5126" s="87"/>
      <c r="E5126" s="1" t="s">
        <v>28</v>
      </c>
      <c r="F5126" s="2"/>
      <c r="G5126" s="59">
        <v>161</v>
      </c>
      <c r="H5126" s="71" t="str">
        <f t="shared" si="113"/>
        <v xml:space="preserve"> </v>
      </c>
      <c r="I5126" s="11">
        <v>34.161490683229999</v>
      </c>
      <c r="J5126" s="3">
        <v>9.9378881987579994</v>
      </c>
      <c r="K5126" s="3">
        <v>6.8322981366460001</v>
      </c>
      <c r="L5126" s="3">
        <v>13.04347826087</v>
      </c>
      <c r="M5126" s="3">
        <v>6.8322981366460001</v>
      </c>
      <c r="N5126" s="3">
        <v>18.633540372671</v>
      </c>
      <c r="O5126" s="3">
        <v>14.285714285714</v>
      </c>
      <c r="P5126" s="3">
        <v>6.8322981366460001</v>
      </c>
      <c r="Q5126" s="3">
        <v>18.633540372671</v>
      </c>
      <c r="R5126" s="3">
        <v>9.3167701863350008</v>
      </c>
      <c r="S5126" s="3">
        <v>11.180124223602</v>
      </c>
      <c r="T5126" s="3">
        <v>6.8322981366460001</v>
      </c>
      <c r="U5126" s="3">
        <v>32.298136645962998</v>
      </c>
      <c r="V5126" s="3">
        <v>31.055900621117999</v>
      </c>
      <c r="W5126" s="3">
        <v>18.012422360247999</v>
      </c>
      <c r="X5126" s="3">
        <v>9.3167701863350008</v>
      </c>
      <c r="Y5126" s="3">
        <v>13.664596273292</v>
      </c>
      <c r="Z5126" s="3">
        <v>1.242236024845</v>
      </c>
      <c r="AA5126" s="3">
        <v>22.981366459627001</v>
      </c>
      <c r="AB5126" s="8">
        <v>4.3478260869570002</v>
      </c>
    </row>
    <row r="5127" spans="3:28" x14ac:dyDescent="0.2">
      <c r="C5127" s="90"/>
      <c r="D5127" s="87"/>
      <c r="E5127" s="1" t="s">
        <v>29</v>
      </c>
      <c r="F5127" s="2"/>
      <c r="G5127" s="59">
        <v>1174</v>
      </c>
      <c r="H5127" s="71" t="str">
        <f t="shared" si="113"/>
        <v xml:space="preserve"> </v>
      </c>
      <c r="I5127" s="11">
        <v>33.304940374787002</v>
      </c>
      <c r="J5127" s="3">
        <v>4.6848381601359996</v>
      </c>
      <c r="K5127" s="3">
        <v>3.7478705281089999</v>
      </c>
      <c r="L5127" s="3">
        <v>8.8586030664400006</v>
      </c>
      <c r="M5127" s="3">
        <v>5.7921635434410002</v>
      </c>
      <c r="N5127" s="3">
        <v>13.798977853492</v>
      </c>
      <c r="O5127" s="3">
        <v>10.902896081772001</v>
      </c>
      <c r="P5127" s="3">
        <v>4.2589437819420004</v>
      </c>
      <c r="Q5127" s="3">
        <v>22.316865417376</v>
      </c>
      <c r="R5127" s="3">
        <v>12.436115843271001</v>
      </c>
      <c r="S5127" s="3">
        <v>8.5178875638840008</v>
      </c>
      <c r="T5127" s="3">
        <v>5.0255536626920003</v>
      </c>
      <c r="U5127" s="3">
        <v>26.064735945485999</v>
      </c>
      <c r="V5127" s="3">
        <v>23.594548551959001</v>
      </c>
      <c r="W5127" s="3">
        <v>9.7955706984669995</v>
      </c>
      <c r="X5127" s="3">
        <v>10.051107325383001</v>
      </c>
      <c r="Y5127" s="3">
        <v>9.3696763202729993</v>
      </c>
      <c r="Z5127" s="3">
        <v>0.425894378194</v>
      </c>
      <c r="AA5127" s="3">
        <v>28.620102214650998</v>
      </c>
      <c r="AB5127" s="8">
        <v>4.2589437819420004</v>
      </c>
    </row>
    <row r="5128" spans="3:28" x14ac:dyDescent="0.2">
      <c r="C5128" s="90"/>
      <c r="D5128" s="87"/>
      <c r="E5128" s="1" t="s">
        <v>30</v>
      </c>
      <c r="F5128" s="2"/>
      <c r="G5128" s="59">
        <v>1349</v>
      </c>
      <c r="H5128" s="71" t="str">
        <f t="shared" si="113"/>
        <v xml:space="preserve"> </v>
      </c>
      <c r="I5128" s="11">
        <v>32.913269088212999</v>
      </c>
      <c r="J5128" s="3">
        <v>4.670126019274</v>
      </c>
      <c r="K5128" s="3">
        <v>3.4840622683469999</v>
      </c>
      <c r="L5128" s="3">
        <v>9.3402520385469998</v>
      </c>
      <c r="M5128" s="3">
        <v>5.7079318013340004</v>
      </c>
      <c r="N5128" s="3">
        <v>14.232765011119</v>
      </c>
      <c r="O5128" s="3">
        <v>12.083024462565</v>
      </c>
      <c r="P5128" s="3">
        <v>4.8183839881389998</v>
      </c>
      <c r="Q5128" s="3">
        <v>22.831727205337</v>
      </c>
      <c r="R5128" s="3">
        <v>12.453669384729</v>
      </c>
      <c r="S5128" s="3">
        <v>7.4870274277239997</v>
      </c>
      <c r="T5128" s="3">
        <v>4.8183839881389998</v>
      </c>
      <c r="U5128" s="3">
        <v>26.241660489251</v>
      </c>
      <c r="V5128" s="3">
        <v>24.462564862861001</v>
      </c>
      <c r="W5128" s="3">
        <v>9.7108969607120006</v>
      </c>
      <c r="X5128" s="3">
        <v>9.2661230541140007</v>
      </c>
      <c r="Y5128" s="3">
        <v>9.7108969607120006</v>
      </c>
      <c r="Z5128" s="3">
        <v>0.59303187546299996</v>
      </c>
      <c r="AA5128" s="3">
        <v>28.094885100073999</v>
      </c>
      <c r="AB5128" s="8">
        <v>4.2253521126760001</v>
      </c>
    </row>
    <row r="5129" spans="3:28" x14ac:dyDescent="0.2">
      <c r="C5129" s="90"/>
      <c r="D5129" s="87"/>
      <c r="E5129" s="1" t="s">
        <v>31</v>
      </c>
      <c r="F5129" s="2"/>
      <c r="G5129" s="59">
        <v>2034</v>
      </c>
      <c r="H5129" s="71" t="str">
        <f t="shared" si="113"/>
        <v xml:space="preserve"> </v>
      </c>
      <c r="I5129" s="11">
        <v>30.875122910521</v>
      </c>
      <c r="J5129" s="3">
        <v>5.0147492625370003</v>
      </c>
      <c r="K5129" s="3">
        <v>3.4906588003930001</v>
      </c>
      <c r="L5129" s="3">
        <v>8.8003933136679997</v>
      </c>
      <c r="M5129" s="3">
        <v>6.0471976401180001</v>
      </c>
      <c r="N5129" s="3">
        <v>13.962635201573001</v>
      </c>
      <c r="O5129" s="3">
        <v>10.963618485742</v>
      </c>
      <c r="P5129" s="3">
        <v>5.3588987217310002</v>
      </c>
      <c r="Q5129" s="3">
        <v>21.632251720747</v>
      </c>
      <c r="R5129" s="3">
        <v>11.160275319567001</v>
      </c>
      <c r="S5129" s="3">
        <v>7.1288102261550002</v>
      </c>
      <c r="T5129" s="3">
        <v>4.4739429695180002</v>
      </c>
      <c r="U5129" s="3">
        <v>27.581120943953</v>
      </c>
      <c r="V5129" s="3">
        <v>23.205506391347001</v>
      </c>
      <c r="W5129" s="3">
        <v>10.914454277286</v>
      </c>
      <c r="X5129" s="3">
        <v>9.0462143559489991</v>
      </c>
      <c r="Y5129" s="3">
        <v>10.029498525074001</v>
      </c>
      <c r="Z5129" s="3">
        <v>0.58997050147499996</v>
      </c>
      <c r="AA5129" s="3">
        <v>27.974434611603002</v>
      </c>
      <c r="AB5129" s="8">
        <v>4.0314650934119998</v>
      </c>
    </row>
    <row r="5130" spans="3:28" x14ac:dyDescent="0.2">
      <c r="C5130" s="90"/>
      <c r="D5130" s="87"/>
      <c r="E5130" s="1" t="s">
        <v>32</v>
      </c>
      <c r="F5130" s="2"/>
      <c r="G5130" s="59">
        <v>68</v>
      </c>
      <c r="H5130" s="71" t="str">
        <f t="shared" si="113"/>
        <v xml:space="preserve"> </v>
      </c>
      <c r="I5130" s="11">
        <v>14.705882352941</v>
      </c>
      <c r="J5130" s="3">
        <v>4.4117647058819998</v>
      </c>
      <c r="K5130" s="7">
        <v>0</v>
      </c>
      <c r="L5130" s="3">
        <v>2.9411764705880001</v>
      </c>
      <c r="M5130" s="7">
        <v>0</v>
      </c>
      <c r="N5130" s="3">
        <v>8.8235294117649996</v>
      </c>
      <c r="O5130" s="3">
        <v>10.294117647059</v>
      </c>
      <c r="P5130" s="3">
        <v>1.4705882352940001</v>
      </c>
      <c r="Q5130" s="3">
        <v>13.235294117646999</v>
      </c>
      <c r="R5130" s="3">
        <v>11.764705882353001</v>
      </c>
      <c r="S5130" s="3">
        <v>4.4117647058819998</v>
      </c>
      <c r="T5130" s="3">
        <v>4.4117647058819998</v>
      </c>
      <c r="U5130" s="3">
        <v>23.529411764706001</v>
      </c>
      <c r="V5130" s="3">
        <v>26.470588235293999</v>
      </c>
      <c r="W5130" s="3">
        <v>19.117647058824002</v>
      </c>
      <c r="X5130" s="3">
        <v>5.8823529411760003</v>
      </c>
      <c r="Y5130" s="3">
        <v>13.235294117646999</v>
      </c>
      <c r="Z5130" s="3">
        <v>2.9411764705880001</v>
      </c>
      <c r="AA5130" s="3">
        <v>33.823529411765001</v>
      </c>
      <c r="AB5130" s="8">
        <v>4.4117647058819998</v>
      </c>
    </row>
    <row r="5131" spans="3:28" x14ac:dyDescent="0.2">
      <c r="C5131" s="90"/>
      <c r="D5131" s="87"/>
      <c r="E5131" s="1" t="s">
        <v>22</v>
      </c>
      <c r="F5131" s="2"/>
      <c r="G5131" s="59">
        <v>17</v>
      </c>
      <c r="H5131" s="71" t="str">
        <f t="shared" si="113"/>
        <v>*</v>
      </c>
      <c r="I5131" s="11">
        <v>29.411764705882</v>
      </c>
      <c r="J5131" s="3">
        <v>5.8823529411760003</v>
      </c>
      <c r="K5131" s="3">
        <v>11.764705882353001</v>
      </c>
      <c r="L5131" s="3">
        <v>11.764705882353001</v>
      </c>
      <c r="M5131" s="3">
        <v>5.8823529411760003</v>
      </c>
      <c r="N5131" s="3">
        <v>5.8823529411760003</v>
      </c>
      <c r="O5131" s="3">
        <v>11.764705882353001</v>
      </c>
      <c r="P5131" s="3">
        <v>11.764705882353001</v>
      </c>
      <c r="Q5131" s="3">
        <v>5.8823529411760003</v>
      </c>
      <c r="R5131" s="3">
        <v>5.8823529411760003</v>
      </c>
      <c r="S5131" s="7">
        <v>0</v>
      </c>
      <c r="T5131" s="7">
        <v>0</v>
      </c>
      <c r="U5131" s="3">
        <v>41.176470588234999</v>
      </c>
      <c r="V5131" s="3">
        <v>5.8823529411760003</v>
      </c>
      <c r="W5131" s="3">
        <v>17.647058823529001</v>
      </c>
      <c r="X5131" s="3">
        <v>5.8823529411760003</v>
      </c>
      <c r="Y5131" s="3">
        <v>11.764705882353001</v>
      </c>
      <c r="Z5131" s="7">
        <v>0</v>
      </c>
      <c r="AA5131" s="3">
        <v>35.294117647058997</v>
      </c>
      <c r="AB5131" s="8">
        <v>5.8823529411760003</v>
      </c>
    </row>
    <row r="5132" spans="3:28" x14ac:dyDescent="0.2">
      <c r="C5132" s="91" t="s">
        <v>33</v>
      </c>
      <c r="D5132" s="86" t="s">
        <v>17</v>
      </c>
      <c r="E5132" s="6" t="s">
        <v>34</v>
      </c>
      <c r="F5132" s="5"/>
      <c r="G5132" s="58">
        <v>120</v>
      </c>
      <c r="H5132" s="70" t="str">
        <f t="shared" si="113"/>
        <v xml:space="preserve"> </v>
      </c>
      <c r="I5132" s="12">
        <v>37.5</v>
      </c>
      <c r="J5132" s="4">
        <v>6.666666666667</v>
      </c>
      <c r="K5132" s="4">
        <v>3.333333333333</v>
      </c>
      <c r="L5132" s="4">
        <v>10</v>
      </c>
      <c r="M5132" s="4">
        <v>7.5</v>
      </c>
      <c r="N5132" s="4">
        <v>11.666666666667</v>
      </c>
      <c r="O5132" s="4">
        <v>11.666666666667</v>
      </c>
      <c r="P5132" s="4">
        <v>5</v>
      </c>
      <c r="Q5132" s="4">
        <v>25.833333333333002</v>
      </c>
      <c r="R5132" s="4">
        <v>16.666666666666998</v>
      </c>
      <c r="S5132" s="4">
        <v>11.666666666667</v>
      </c>
      <c r="T5132" s="4">
        <v>8.333333333333</v>
      </c>
      <c r="U5132" s="4">
        <v>21.666666666666998</v>
      </c>
      <c r="V5132" s="4">
        <v>16.666666666666998</v>
      </c>
      <c r="W5132" s="4">
        <v>10</v>
      </c>
      <c r="X5132" s="4">
        <v>6.666666666667</v>
      </c>
      <c r="Y5132" s="4">
        <v>9.166666666667</v>
      </c>
      <c r="Z5132" s="4">
        <v>0.83333333333299997</v>
      </c>
      <c r="AA5132" s="4">
        <v>29.166666666666998</v>
      </c>
      <c r="AB5132" s="13">
        <v>5</v>
      </c>
    </row>
    <row r="5133" spans="3:28" x14ac:dyDescent="0.2">
      <c r="C5133" s="90"/>
      <c r="D5133" s="87"/>
      <c r="E5133" s="1" t="s">
        <v>35</v>
      </c>
      <c r="F5133" s="2"/>
      <c r="G5133" s="59">
        <v>932</v>
      </c>
      <c r="H5133" s="71" t="str">
        <f t="shared" si="113"/>
        <v xml:space="preserve"> </v>
      </c>
      <c r="I5133" s="11">
        <v>31.115879828326001</v>
      </c>
      <c r="J5133" s="3">
        <v>4.3991416309010001</v>
      </c>
      <c r="K5133" s="3">
        <v>2.7896995708149999</v>
      </c>
      <c r="L5133" s="3">
        <v>8.0472103004290005</v>
      </c>
      <c r="M5133" s="3">
        <v>5.6866952789700003</v>
      </c>
      <c r="N5133" s="3">
        <v>10.944206008584001</v>
      </c>
      <c r="O5133" s="3">
        <v>8.9055793991420007</v>
      </c>
      <c r="P5133" s="3">
        <v>4.0772532188839996</v>
      </c>
      <c r="Q5133" s="3">
        <v>22.317596566523999</v>
      </c>
      <c r="R5133" s="3">
        <v>11.480686695278999</v>
      </c>
      <c r="S5133" s="3">
        <v>7.7253218884120001</v>
      </c>
      <c r="T5133" s="3">
        <v>4.9356223175969998</v>
      </c>
      <c r="U5133" s="3">
        <v>25.214592274678001</v>
      </c>
      <c r="V5133" s="3">
        <v>22.103004291845</v>
      </c>
      <c r="W5133" s="3">
        <v>9.4420600858369994</v>
      </c>
      <c r="X5133" s="3">
        <v>9.0128755364809994</v>
      </c>
      <c r="Y5133" s="3">
        <v>6.9742489270389996</v>
      </c>
      <c r="Z5133" s="3">
        <v>0.42918454935599998</v>
      </c>
      <c r="AA5133" s="3">
        <v>31.008583690986999</v>
      </c>
      <c r="AB5133" s="8">
        <v>4.7210300429179997</v>
      </c>
    </row>
    <row r="5134" spans="3:28" x14ac:dyDescent="0.2">
      <c r="C5134" s="90"/>
      <c r="D5134" s="87"/>
      <c r="E5134" s="1" t="s">
        <v>36</v>
      </c>
      <c r="F5134" s="2"/>
      <c r="G5134" s="59">
        <v>854</v>
      </c>
      <c r="H5134" s="71" t="str">
        <f t="shared" si="113"/>
        <v xml:space="preserve"> </v>
      </c>
      <c r="I5134" s="11">
        <v>30.444964871193999</v>
      </c>
      <c r="J5134" s="3">
        <v>3.8641686182670001</v>
      </c>
      <c r="K5134" s="3">
        <v>3.1615925058549998</v>
      </c>
      <c r="L5134" s="3">
        <v>8.7822014051519997</v>
      </c>
      <c r="M5134" s="3">
        <v>4.6838407494150003</v>
      </c>
      <c r="N5134" s="3">
        <v>13.817330210772999</v>
      </c>
      <c r="O5134" s="3">
        <v>12.060889929742</v>
      </c>
      <c r="P5134" s="3">
        <v>4.8009367681499997</v>
      </c>
      <c r="Q5134" s="3">
        <v>22.482435597190001</v>
      </c>
      <c r="R5134" s="3">
        <v>12.177985948478</v>
      </c>
      <c r="S5134" s="3">
        <v>7.4941451990630004</v>
      </c>
      <c r="T5134" s="3">
        <v>3.8641686182670001</v>
      </c>
      <c r="U5134" s="3">
        <v>27.049180327868999</v>
      </c>
      <c r="V5134" s="3">
        <v>23.185011709602001</v>
      </c>
      <c r="W5134" s="3">
        <v>10.070257611241001</v>
      </c>
      <c r="X5134" s="3">
        <v>8.3138173302110001</v>
      </c>
      <c r="Y5134" s="3">
        <v>10.070257611241001</v>
      </c>
      <c r="Z5134" s="3">
        <v>0.93676814988299995</v>
      </c>
      <c r="AA5134" s="3">
        <v>25.644028103044</v>
      </c>
      <c r="AB5134" s="8">
        <v>3.2786885245900002</v>
      </c>
    </row>
    <row r="5135" spans="3:28" ht="24" x14ac:dyDescent="0.2">
      <c r="C5135" s="90"/>
      <c r="D5135" s="87"/>
      <c r="E5135" s="1" t="s">
        <v>37</v>
      </c>
      <c r="F5135" s="2"/>
      <c r="G5135" s="59">
        <v>356</v>
      </c>
      <c r="H5135" s="71" t="str">
        <f t="shared" si="113"/>
        <v xml:space="preserve"> </v>
      </c>
      <c r="I5135" s="11">
        <v>26.966292134831001</v>
      </c>
      <c r="J5135" s="3">
        <v>6.460674157303</v>
      </c>
      <c r="K5135" s="3">
        <v>3.651685393258</v>
      </c>
      <c r="L5135" s="3">
        <v>8.9887640449440003</v>
      </c>
      <c r="M5135" s="3">
        <v>7.3033707865170001</v>
      </c>
      <c r="N5135" s="3">
        <v>19.101123595505999</v>
      </c>
      <c r="O5135" s="3">
        <v>12.359550561798001</v>
      </c>
      <c r="P5135" s="3">
        <v>7.5842696629209998</v>
      </c>
      <c r="Q5135" s="3">
        <v>16.011235955056002</v>
      </c>
      <c r="R5135" s="3">
        <v>7.0224719101120003</v>
      </c>
      <c r="S5135" s="3">
        <v>3.9325842696629998</v>
      </c>
      <c r="T5135" s="3">
        <v>3.651685393258</v>
      </c>
      <c r="U5135" s="3">
        <v>30.337078651685001</v>
      </c>
      <c r="V5135" s="3">
        <v>24.719101123596001</v>
      </c>
      <c r="W5135" s="3">
        <v>16.011235955056002</v>
      </c>
      <c r="X5135" s="3">
        <v>9.5505617977529997</v>
      </c>
      <c r="Y5135" s="3">
        <v>16.573033707865001</v>
      </c>
      <c r="Z5135" s="7">
        <v>0</v>
      </c>
      <c r="AA5135" s="3">
        <v>25</v>
      </c>
      <c r="AB5135" s="8">
        <v>3.9325842696629998</v>
      </c>
    </row>
    <row r="5136" spans="3:28" x14ac:dyDescent="0.2">
      <c r="C5136" s="90"/>
      <c r="D5136" s="87"/>
      <c r="E5136" s="1" t="s">
        <v>38</v>
      </c>
      <c r="F5136" s="2"/>
      <c r="G5136" s="59">
        <v>157</v>
      </c>
      <c r="H5136" s="71" t="str">
        <f t="shared" si="113"/>
        <v xml:space="preserve"> </v>
      </c>
      <c r="I5136" s="11">
        <v>17.834394904459</v>
      </c>
      <c r="J5136" s="3">
        <v>10.828025477707</v>
      </c>
      <c r="K5136" s="3">
        <v>6.369426751592</v>
      </c>
      <c r="L5136" s="3">
        <v>9.5541401273889992</v>
      </c>
      <c r="M5136" s="3">
        <v>5.7324840764329998</v>
      </c>
      <c r="N5136" s="3">
        <v>17.197452229299</v>
      </c>
      <c r="O5136" s="3">
        <v>14.012738853503</v>
      </c>
      <c r="P5136" s="3">
        <v>6.369426751592</v>
      </c>
      <c r="Q5136" s="3">
        <v>10.828025477707</v>
      </c>
      <c r="R5136" s="3">
        <v>3.184713375796</v>
      </c>
      <c r="S5136" s="3">
        <v>1.9108280254779999</v>
      </c>
      <c r="T5136" s="3">
        <v>1.2738853503180001</v>
      </c>
      <c r="U5136" s="3">
        <v>35.668789808916998</v>
      </c>
      <c r="V5136" s="3">
        <v>26.751592356688001</v>
      </c>
      <c r="W5136" s="3">
        <v>13.375796178344</v>
      </c>
      <c r="X5136" s="3">
        <v>8.9171974522290007</v>
      </c>
      <c r="Y5136" s="3">
        <v>12.101910828025</v>
      </c>
      <c r="Z5136" s="3">
        <v>1.9108280254779999</v>
      </c>
      <c r="AA5136" s="3">
        <v>29.936305732484001</v>
      </c>
      <c r="AB5136" s="8">
        <v>5.7324840764329998</v>
      </c>
    </row>
    <row r="5137" spans="3:28" x14ac:dyDescent="0.2">
      <c r="C5137" s="90"/>
      <c r="D5137" s="87"/>
      <c r="E5137" s="1" t="s">
        <v>22</v>
      </c>
      <c r="F5137" s="2"/>
      <c r="G5137" s="59">
        <v>16</v>
      </c>
      <c r="H5137" s="71" t="str">
        <f t="shared" si="113"/>
        <v>*</v>
      </c>
      <c r="I5137" s="11">
        <v>31.25</v>
      </c>
      <c r="J5137" s="3">
        <v>12.5</v>
      </c>
      <c r="K5137" s="3">
        <v>6.25</v>
      </c>
      <c r="L5137" s="3">
        <v>6.25</v>
      </c>
      <c r="M5137" s="3">
        <v>6.25</v>
      </c>
      <c r="N5137" s="3">
        <v>6.25</v>
      </c>
      <c r="O5137" s="3">
        <v>6.25</v>
      </c>
      <c r="P5137" s="3">
        <v>12.5</v>
      </c>
      <c r="Q5137" s="3">
        <v>6.25</v>
      </c>
      <c r="R5137" s="3">
        <v>12.5</v>
      </c>
      <c r="S5137" s="7">
        <v>0</v>
      </c>
      <c r="T5137" s="7">
        <v>0</v>
      </c>
      <c r="U5137" s="3">
        <v>31.25</v>
      </c>
      <c r="V5137" s="3">
        <v>18.75</v>
      </c>
      <c r="W5137" s="3">
        <v>25</v>
      </c>
      <c r="X5137" s="3">
        <v>6.25</v>
      </c>
      <c r="Y5137" s="3">
        <v>6.25</v>
      </c>
      <c r="Z5137" s="7">
        <v>0</v>
      </c>
      <c r="AA5137" s="3">
        <v>31.25</v>
      </c>
      <c r="AB5137" s="8">
        <v>6.25</v>
      </c>
    </row>
    <row r="5138" spans="3:28" x14ac:dyDescent="0.2">
      <c r="C5138" s="91" t="s">
        <v>39</v>
      </c>
      <c r="D5138" s="86" t="s">
        <v>17</v>
      </c>
      <c r="E5138" s="6" t="s">
        <v>40</v>
      </c>
      <c r="F5138" s="5"/>
      <c r="G5138" s="58">
        <v>350</v>
      </c>
      <c r="H5138" s="70" t="str">
        <f t="shared" si="113"/>
        <v xml:space="preserve"> </v>
      </c>
      <c r="I5138" s="12">
        <v>32</v>
      </c>
      <c r="J5138" s="4">
        <v>5.1428571428570002</v>
      </c>
      <c r="K5138" s="4">
        <v>4</v>
      </c>
      <c r="L5138" s="4">
        <v>6.8571428571429998</v>
      </c>
      <c r="M5138" s="4">
        <v>4.8571428571429998</v>
      </c>
      <c r="N5138" s="4">
        <v>11.142857142857</v>
      </c>
      <c r="O5138" s="4">
        <v>11.714285714286</v>
      </c>
      <c r="P5138" s="4">
        <v>4.8571428571429998</v>
      </c>
      <c r="Q5138" s="4">
        <v>22.857142857143</v>
      </c>
      <c r="R5138" s="4">
        <v>14.857142857143</v>
      </c>
      <c r="S5138" s="4">
        <v>8.5714285714289993</v>
      </c>
      <c r="T5138" s="4">
        <v>7.1428571428570002</v>
      </c>
      <c r="U5138" s="4">
        <v>28</v>
      </c>
      <c r="V5138" s="4">
        <v>23.714285714286</v>
      </c>
      <c r="W5138" s="4">
        <v>10.285714285714</v>
      </c>
      <c r="X5138" s="4">
        <v>11.714285714286</v>
      </c>
      <c r="Y5138" s="4">
        <v>10.857142857143</v>
      </c>
      <c r="Z5138" s="4">
        <v>0.57142857142900005</v>
      </c>
      <c r="AA5138" s="4">
        <v>24.857142857143</v>
      </c>
      <c r="AB5138" s="13">
        <v>4.2857142857139996</v>
      </c>
    </row>
    <row r="5139" spans="3:28" ht="24" x14ac:dyDescent="0.2">
      <c r="C5139" s="90"/>
      <c r="D5139" s="87"/>
      <c r="E5139" s="1" t="s">
        <v>41</v>
      </c>
      <c r="F5139" s="2"/>
      <c r="G5139" s="59">
        <v>1147</v>
      </c>
      <c r="H5139" s="71" t="str">
        <f t="shared" si="113"/>
        <v xml:space="preserve"> </v>
      </c>
      <c r="I5139" s="11">
        <v>30.950305143853999</v>
      </c>
      <c r="J5139" s="3">
        <v>3.4001743679160001</v>
      </c>
      <c r="K5139" s="3">
        <v>2.1795989537930001</v>
      </c>
      <c r="L5139" s="3">
        <v>9.1543156059289998</v>
      </c>
      <c r="M5139" s="3">
        <v>5.6669572798610002</v>
      </c>
      <c r="N5139" s="3">
        <v>12.816041848299999</v>
      </c>
      <c r="O5139" s="3">
        <v>9.6774193548389995</v>
      </c>
      <c r="P5139" s="3">
        <v>4.9694856146469997</v>
      </c>
      <c r="Q5139" s="3">
        <v>24.673060156931001</v>
      </c>
      <c r="R5139" s="3">
        <v>12.641673931997</v>
      </c>
      <c r="S5139" s="3">
        <v>7.6721883173499998</v>
      </c>
      <c r="T5139" s="3">
        <v>4.7951176983439998</v>
      </c>
      <c r="U5139" s="3">
        <v>27.114210985179</v>
      </c>
      <c r="V5139" s="3">
        <v>23.103748910200999</v>
      </c>
      <c r="W5139" s="3">
        <v>9.3286835222319997</v>
      </c>
      <c r="X5139" s="3">
        <v>7.9337401918049997</v>
      </c>
      <c r="Y5139" s="3">
        <v>8.3696599825630003</v>
      </c>
      <c r="Z5139" s="3">
        <v>0.435919790759</v>
      </c>
      <c r="AA5139" s="3">
        <v>29.20662598082</v>
      </c>
      <c r="AB5139" s="8">
        <v>3.05143853531</v>
      </c>
    </row>
    <row r="5140" spans="3:28" x14ac:dyDescent="0.2">
      <c r="C5140" s="90"/>
      <c r="D5140" s="87"/>
      <c r="E5140" s="1" t="s">
        <v>42</v>
      </c>
      <c r="F5140" s="2"/>
      <c r="G5140" s="59">
        <v>816</v>
      </c>
      <c r="H5140" s="71" t="str">
        <f t="shared" si="113"/>
        <v xml:space="preserve"> </v>
      </c>
      <c r="I5140" s="11">
        <v>26.715686274509999</v>
      </c>
      <c r="J5140" s="3">
        <v>6.8627450980390003</v>
      </c>
      <c r="K5140" s="3">
        <v>4.0441176470590001</v>
      </c>
      <c r="L5140" s="3">
        <v>8.2107843137250001</v>
      </c>
      <c r="M5140" s="3">
        <v>6.1274509803920001</v>
      </c>
      <c r="N5140" s="3">
        <v>15.441176470587999</v>
      </c>
      <c r="O5140" s="3">
        <v>12.745098039216</v>
      </c>
      <c r="P5140" s="3">
        <v>5.147058823529</v>
      </c>
      <c r="Q5140" s="3">
        <v>15.686274509804001</v>
      </c>
      <c r="R5140" s="3">
        <v>6.8627450980390003</v>
      </c>
      <c r="S5140" s="3">
        <v>5.147058823529</v>
      </c>
      <c r="T5140" s="3">
        <v>2.3284313725489998</v>
      </c>
      <c r="U5140" s="3">
        <v>26.960784313725</v>
      </c>
      <c r="V5140" s="3">
        <v>23.161764705882</v>
      </c>
      <c r="W5140" s="3">
        <v>13.112745098038999</v>
      </c>
      <c r="X5140" s="3">
        <v>9.1911764705879992</v>
      </c>
      <c r="Y5140" s="3">
        <v>11.642156862745001</v>
      </c>
      <c r="Z5140" s="3">
        <v>0.98039215686299996</v>
      </c>
      <c r="AA5140" s="3">
        <v>28.431372549020001</v>
      </c>
      <c r="AB5140" s="8">
        <v>5.3921568627449998</v>
      </c>
    </row>
    <row r="5141" spans="3:28" x14ac:dyDescent="0.2">
      <c r="C5141" s="90"/>
      <c r="D5141" s="87"/>
      <c r="E5141" s="1" t="s">
        <v>43</v>
      </c>
      <c r="F5141" s="2"/>
      <c r="G5141" s="59">
        <v>78</v>
      </c>
      <c r="H5141" s="71" t="str">
        <f t="shared" si="113"/>
        <v xml:space="preserve"> </v>
      </c>
      <c r="I5141" s="11">
        <v>26.923076923077002</v>
      </c>
      <c r="J5141" s="3">
        <v>6.4102564102560002</v>
      </c>
      <c r="K5141" s="3">
        <v>6.4102564102560002</v>
      </c>
      <c r="L5141" s="3">
        <v>11.538461538462</v>
      </c>
      <c r="M5141" s="3">
        <v>3.8461538461539999</v>
      </c>
      <c r="N5141" s="3">
        <v>12.820512820513001</v>
      </c>
      <c r="O5141" s="3">
        <v>6.4102564102560002</v>
      </c>
      <c r="P5141" s="3">
        <v>2.564102564103</v>
      </c>
      <c r="Q5141" s="3">
        <v>10.25641025641</v>
      </c>
      <c r="R5141" s="3">
        <v>8.9743589743589993</v>
      </c>
      <c r="S5141" s="3">
        <v>5.1282051282049999</v>
      </c>
      <c r="T5141" s="3">
        <v>5.1282051282049999</v>
      </c>
      <c r="U5141" s="3">
        <v>24.358974358973999</v>
      </c>
      <c r="V5141" s="3">
        <v>15.384615384615</v>
      </c>
      <c r="W5141" s="3">
        <v>11.538461538462</v>
      </c>
      <c r="X5141" s="3">
        <v>2.564102564103</v>
      </c>
      <c r="Y5141" s="3">
        <v>10.25641025641</v>
      </c>
      <c r="Z5141" s="3">
        <v>1.2820512820509999</v>
      </c>
      <c r="AA5141" s="3">
        <v>28.205128205127998</v>
      </c>
      <c r="AB5141" s="8">
        <v>7.6923076923079998</v>
      </c>
    </row>
    <row r="5142" spans="3:28" x14ac:dyDescent="0.2">
      <c r="C5142" s="90"/>
      <c r="D5142" s="87"/>
      <c r="E5142" s="1" t="s">
        <v>22</v>
      </c>
      <c r="F5142" s="2"/>
      <c r="G5142" s="59">
        <v>44</v>
      </c>
      <c r="H5142" s="71" t="str">
        <f t="shared" si="113"/>
        <v>*</v>
      </c>
      <c r="I5142" s="11">
        <v>40.909090909090999</v>
      </c>
      <c r="J5142" s="3">
        <v>13.636363636364001</v>
      </c>
      <c r="K5142" s="3">
        <v>9.0909090909089993</v>
      </c>
      <c r="L5142" s="3">
        <v>11.363636363635999</v>
      </c>
      <c r="M5142" s="3">
        <v>6.8181818181820004</v>
      </c>
      <c r="N5142" s="3">
        <v>18.181818181817999</v>
      </c>
      <c r="O5142" s="3">
        <v>13.636363636364001</v>
      </c>
      <c r="P5142" s="3">
        <v>13.636363636364001</v>
      </c>
      <c r="Q5142" s="3">
        <v>15.909090909091001</v>
      </c>
      <c r="R5142" s="3">
        <v>6.8181818181820004</v>
      </c>
      <c r="S5142" s="3">
        <v>6.8181818181820004</v>
      </c>
      <c r="T5142" s="3">
        <v>2.2727272727269998</v>
      </c>
      <c r="U5142" s="3">
        <v>29.545454545455001</v>
      </c>
      <c r="V5142" s="3">
        <v>18.181818181817999</v>
      </c>
      <c r="W5142" s="3">
        <v>20.454545454544999</v>
      </c>
      <c r="X5142" s="3">
        <v>6.8181818181820004</v>
      </c>
      <c r="Y5142" s="3">
        <v>9.0909090909089993</v>
      </c>
      <c r="Z5142" s="7">
        <v>0</v>
      </c>
      <c r="AA5142" s="3">
        <v>18.181818181817999</v>
      </c>
      <c r="AB5142" s="8">
        <v>4.5454545454549997</v>
      </c>
    </row>
    <row r="5143" spans="3:28" x14ac:dyDescent="0.2">
      <c r="C5143" s="91" t="s">
        <v>44</v>
      </c>
      <c r="D5143" s="86" t="s">
        <v>17</v>
      </c>
      <c r="E5143" s="6" t="s">
        <v>45</v>
      </c>
      <c r="F5143" s="5"/>
      <c r="G5143" s="58">
        <v>1358</v>
      </c>
      <c r="H5143" s="70" t="str">
        <f t="shared" si="113"/>
        <v xml:space="preserve"> </v>
      </c>
      <c r="I5143" s="12">
        <v>32.547864506627</v>
      </c>
      <c r="J5143" s="4">
        <v>3.0191458026509999</v>
      </c>
      <c r="K5143" s="4">
        <v>2.4300441826219998</v>
      </c>
      <c r="L5143" s="4">
        <v>8.6892488954339999</v>
      </c>
      <c r="M5143" s="4">
        <v>4.491899852725</v>
      </c>
      <c r="N5143" s="4">
        <v>12.076583210603999</v>
      </c>
      <c r="O5143" s="4">
        <v>10.088365243004001</v>
      </c>
      <c r="P5143" s="4">
        <v>5.3755522827690001</v>
      </c>
      <c r="Q5143" s="4">
        <v>24.668630338732999</v>
      </c>
      <c r="R5143" s="4">
        <v>13.549337260677</v>
      </c>
      <c r="S5143" s="4">
        <v>8.0265095729010003</v>
      </c>
      <c r="T5143" s="4">
        <v>5.5964653902799997</v>
      </c>
      <c r="U5143" s="4">
        <v>25.552282768777999</v>
      </c>
      <c r="V5143" s="4">
        <v>22.164948453608002</v>
      </c>
      <c r="W5143" s="4">
        <v>8.1737849779089995</v>
      </c>
      <c r="X5143" s="4">
        <v>8.6156111929310004</v>
      </c>
      <c r="Y5143" s="4">
        <v>9.1310751104569992</v>
      </c>
      <c r="Z5143" s="4">
        <v>0.73637702503699998</v>
      </c>
      <c r="AA5143" s="4">
        <v>28.718703976436</v>
      </c>
      <c r="AB5143" s="13">
        <v>4.5655375552280004</v>
      </c>
    </row>
    <row r="5144" spans="3:28" x14ac:dyDescent="0.2">
      <c r="C5144" s="90"/>
      <c r="D5144" s="87"/>
      <c r="E5144" s="1" t="s">
        <v>46</v>
      </c>
      <c r="F5144" s="2"/>
      <c r="G5144" s="59">
        <v>735</v>
      </c>
      <c r="H5144" s="71" t="str">
        <f t="shared" si="113"/>
        <v xml:space="preserve"> </v>
      </c>
      <c r="I5144" s="11">
        <v>29.251700680271998</v>
      </c>
      <c r="J5144" s="3">
        <v>5.7142857142860004</v>
      </c>
      <c r="K5144" s="3">
        <v>3.673469387755</v>
      </c>
      <c r="L5144" s="3">
        <v>9.1156462585030003</v>
      </c>
      <c r="M5144" s="3">
        <v>6.5306122448980002</v>
      </c>
      <c r="N5144" s="3">
        <v>14.829931972789</v>
      </c>
      <c r="O5144" s="3">
        <v>12.925170068027001</v>
      </c>
      <c r="P5144" s="3">
        <v>4.4897959183670002</v>
      </c>
      <c r="Q5144" s="3">
        <v>19.047619047619001</v>
      </c>
      <c r="R5144" s="3">
        <v>9.6598639455779995</v>
      </c>
      <c r="S5144" s="3">
        <v>6.2585034013609997</v>
      </c>
      <c r="T5144" s="3">
        <v>3.1292517006799998</v>
      </c>
      <c r="U5144" s="3">
        <v>29.251700680271998</v>
      </c>
      <c r="V5144" s="3">
        <v>23.809523809523998</v>
      </c>
      <c r="W5144" s="3">
        <v>12.517006802720999</v>
      </c>
      <c r="X5144" s="3">
        <v>9.1156462585030003</v>
      </c>
      <c r="Y5144" s="3">
        <v>9.9319727891159992</v>
      </c>
      <c r="Z5144" s="3">
        <v>0.27210884353699999</v>
      </c>
      <c r="AA5144" s="3">
        <v>28.027210884354002</v>
      </c>
      <c r="AB5144" s="8">
        <v>3.1292517006799998</v>
      </c>
    </row>
    <row r="5145" spans="3:28" x14ac:dyDescent="0.2">
      <c r="C5145" s="90"/>
      <c r="D5145" s="87"/>
      <c r="E5145" s="1" t="s">
        <v>47</v>
      </c>
      <c r="F5145" s="2"/>
      <c r="G5145" s="59">
        <v>177</v>
      </c>
      <c r="H5145" s="71" t="str">
        <f t="shared" si="113"/>
        <v xml:space="preserve"> </v>
      </c>
      <c r="I5145" s="11">
        <v>22.598870056496999</v>
      </c>
      <c r="J5145" s="3">
        <v>9.6045197740110009</v>
      </c>
      <c r="K5145" s="3">
        <v>6.2146892655370003</v>
      </c>
      <c r="L5145" s="3">
        <v>9.6045197740110009</v>
      </c>
      <c r="M5145" s="3">
        <v>9.0395480225989999</v>
      </c>
      <c r="N5145" s="3">
        <v>20.903954802259999</v>
      </c>
      <c r="O5145" s="3">
        <v>10.734463276835999</v>
      </c>
      <c r="P5145" s="3">
        <v>6.2146892655370003</v>
      </c>
      <c r="Q5145" s="3">
        <v>10.169491525424</v>
      </c>
      <c r="R5145" s="3">
        <v>2.8248587570620001</v>
      </c>
      <c r="S5145" s="3">
        <v>2.8248587570620001</v>
      </c>
      <c r="T5145" s="3">
        <v>1.129943502825</v>
      </c>
      <c r="U5145" s="3">
        <v>33.333333333333002</v>
      </c>
      <c r="V5145" s="3">
        <v>27.683615819208999</v>
      </c>
      <c r="W5145" s="3">
        <v>14.689265536722999</v>
      </c>
      <c r="X5145" s="3">
        <v>9.0395480225989999</v>
      </c>
      <c r="Y5145" s="3">
        <v>16.949152542373</v>
      </c>
      <c r="Z5145" s="3">
        <v>0.56497175141199996</v>
      </c>
      <c r="AA5145" s="3">
        <v>24.293785310733998</v>
      </c>
      <c r="AB5145" s="8">
        <v>2.8248587570620001</v>
      </c>
    </row>
    <row r="5146" spans="3:28" x14ac:dyDescent="0.2">
      <c r="C5146" s="90"/>
      <c r="D5146" s="87"/>
      <c r="E5146" s="1" t="s">
        <v>48</v>
      </c>
      <c r="F5146" s="2"/>
      <c r="G5146" s="59">
        <v>128</v>
      </c>
      <c r="H5146" s="71" t="str">
        <f t="shared" si="113"/>
        <v xml:space="preserve"> </v>
      </c>
      <c r="I5146" s="11">
        <v>12.5</v>
      </c>
      <c r="J5146" s="3">
        <v>17.1875</v>
      </c>
      <c r="K5146" s="3">
        <v>7.03125</v>
      </c>
      <c r="L5146" s="3">
        <v>3.90625</v>
      </c>
      <c r="M5146" s="3">
        <v>7.03125</v>
      </c>
      <c r="N5146" s="3">
        <v>14.0625</v>
      </c>
      <c r="O5146" s="3">
        <v>11.71875</v>
      </c>
      <c r="P5146" s="3">
        <v>3.90625</v>
      </c>
      <c r="Q5146" s="3">
        <v>4.6875</v>
      </c>
      <c r="R5146" s="3">
        <v>2.34375</v>
      </c>
      <c r="S5146" s="3">
        <v>3.90625</v>
      </c>
      <c r="T5146" s="3">
        <v>2.34375</v>
      </c>
      <c r="U5146" s="3">
        <v>25.78125</v>
      </c>
      <c r="V5146" s="3">
        <v>21.875</v>
      </c>
      <c r="W5146" s="3">
        <v>28.90625</v>
      </c>
      <c r="X5146" s="3">
        <v>5.46875</v>
      </c>
      <c r="Y5146" s="3">
        <v>10.15625</v>
      </c>
      <c r="Z5146" s="3">
        <v>1.5625</v>
      </c>
      <c r="AA5146" s="3">
        <v>28.90625</v>
      </c>
      <c r="AB5146" s="8">
        <v>3.90625</v>
      </c>
    </row>
    <row r="5147" spans="3:28" x14ac:dyDescent="0.2">
      <c r="C5147" s="90"/>
      <c r="D5147" s="87"/>
      <c r="E5147" s="1" t="s">
        <v>22</v>
      </c>
      <c r="F5147" s="2"/>
      <c r="G5147" s="59">
        <v>37</v>
      </c>
      <c r="H5147" s="71" t="str">
        <f t="shared" si="113"/>
        <v>*</v>
      </c>
      <c r="I5147" s="11">
        <v>29.72972972973</v>
      </c>
      <c r="J5147" s="3">
        <v>5.4054054054050003</v>
      </c>
      <c r="K5147" s="3">
        <v>2.7027027027030002</v>
      </c>
      <c r="L5147" s="3">
        <v>8.1081081081080004</v>
      </c>
      <c r="M5147" s="3">
        <v>10.810810810811001</v>
      </c>
      <c r="N5147" s="3">
        <v>5.4054054054050003</v>
      </c>
      <c r="O5147" s="3">
        <v>2.7027027027030002</v>
      </c>
      <c r="P5147" s="3">
        <v>5.4054054054050003</v>
      </c>
      <c r="Q5147" s="3">
        <v>18.918918918919001</v>
      </c>
      <c r="R5147" s="7">
        <v>0</v>
      </c>
      <c r="S5147" s="3">
        <v>5.4054054054050003</v>
      </c>
      <c r="T5147" s="7">
        <v>0</v>
      </c>
      <c r="U5147" s="3">
        <v>18.918918918919001</v>
      </c>
      <c r="V5147" s="3">
        <v>10.810810810811001</v>
      </c>
      <c r="W5147" s="3">
        <v>5.4054054054050003</v>
      </c>
      <c r="X5147" s="3">
        <v>13.513513513514001</v>
      </c>
      <c r="Y5147" s="3">
        <v>2.7027027027030002</v>
      </c>
      <c r="Z5147" s="3">
        <v>2.7027027027030002</v>
      </c>
      <c r="AA5147" s="3">
        <v>21.621621621622001</v>
      </c>
      <c r="AB5147" s="8">
        <v>18.918918918919001</v>
      </c>
    </row>
    <row r="5148" spans="3:28" ht="24" x14ac:dyDescent="0.2">
      <c r="C5148" s="91" t="s">
        <v>49</v>
      </c>
      <c r="D5148" s="86" t="s">
        <v>17</v>
      </c>
      <c r="E5148" s="6" t="s">
        <v>50</v>
      </c>
      <c r="F5148" s="5"/>
      <c r="G5148" s="58">
        <v>141</v>
      </c>
      <c r="H5148" s="70" t="str">
        <f t="shared" si="113"/>
        <v xml:space="preserve"> </v>
      </c>
      <c r="I5148" s="12">
        <v>46.099290780141999</v>
      </c>
      <c r="J5148" s="4">
        <v>9.2198581560279997</v>
      </c>
      <c r="K5148" s="4">
        <v>4.9645390070920001</v>
      </c>
      <c r="L5148" s="4">
        <v>12.056737588652</v>
      </c>
      <c r="M5148" s="4">
        <v>9.2198581560279997</v>
      </c>
      <c r="N5148" s="4">
        <v>19.858156028368999</v>
      </c>
      <c r="O5148" s="4">
        <v>11.347517730496</v>
      </c>
      <c r="P5148" s="4">
        <v>7.0921985815599999</v>
      </c>
      <c r="Q5148" s="4">
        <v>29.787234042552999</v>
      </c>
      <c r="R5148" s="4">
        <v>20.567375886524999</v>
      </c>
      <c r="S5148" s="4">
        <v>13.475177304964999</v>
      </c>
      <c r="T5148" s="4">
        <v>10.638297872340001</v>
      </c>
      <c r="U5148" s="4">
        <v>26.950354609929001</v>
      </c>
      <c r="V5148" s="4">
        <v>26.241134751773</v>
      </c>
      <c r="W5148" s="4">
        <v>13.475177304964999</v>
      </c>
      <c r="X5148" s="4">
        <v>12.765957446809001</v>
      </c>
      <c r="Y5148" s="4">
        <v>12.765957446809001</v>
      </c>
      <c r="Z5148" s="4">
        <v>1.4184397163119999</v>
      </c>
      <c r="AA5148" s="4">
        <v>23.404255319149001</v>
      </c>
      <c r="AB5148" s="13">
        <v>1.4184397163119999</v>
      </c>
    </row>
    <row r="5149" spans="3:28" ht="36" x14ac:dyDescent="0.2">
      <c r="C5149" s="90"/>
      <c r="D5149" s="87"/>
      <c r="E5149" s="1" t="s">
        <v>51</v>
      </c>
      <c r="F5149" s="2"/>
      <c r="G5149" s="59">
        <v>349</v>
      </c>
      <c r="H5149" s="71" t="str">
        <f t="shared" si="113"/>
        <v xml:space="preserve"> </v>
      </c>
      <c r="I5149" s="11">
        <v>36.103151862464003</v>
      </c>
      <c r="J5149" s="3">
        <v>3.7249283667620001</v>
      </c>
      <c r="K5149" s="3">
        <v>2.8653295128940002</v>
      </c>
      <c r="L5149" s="3">
        <v>8.5959885386820005</v>
      </c>
      <c r="M5149" s="3">
        <v>4.2979942693410003</v>
      </c>
      <c r="N5149" s="3">
        <v>17.191977077364001</v>
      </c>
      <c r="O5149" s="3">
        <v>12.893982808023001</v>
      </c>
      <c r="P5149" s="3">
        <v>8.5959885386820005</v>
      </c>
      <c r="Q5149" s="3">
        <v>34.957020057306998</v>
      </c>
      <c r="R5149" s="3">
        <v>22.349570200573002</v>
      </c>
      <c r="S5149" s="3">
        <v>10.315186246418</v>
      </c>
      <c r="T5149" s="3">
        <v>10.028653295129001</v>
      </c>
      <c r="U5149" s="3">
        <v>28.653295128940002</v>
      </c>
      <c r="V5149" s="3">
        <v>29.512893982807999</v>
      </c>
      <c r="W5149" s="3">
        <v>10.888252148996999</v>
      </c>
      <c r="X5149" s="3">
        <v>13.753581661890999</v>
      </c>
      <c r="Y5149" s="3">
        <v>8.5959885386820005</v>
      </c>
      <c r="Z5149" s="3">
        <v>1.1461318051580001</v>
      </c>
      <c r="AA5149" s="3">
        <v>26.647564469913998</v>
      </c>
      <c r="AB5149" s="8">
        <v>0.85959885386799995</v>
      </c>
    </row>
    <row r="5150" spans="3:28" ht="48" x14ac:dyDescent="0.2">
      <c r="C5150" s="90"/>
      <c r="D5150" s="87"/>
      <c r="E5150" s="1" t="s">
        <v>52</v>
      </c>
      <c r="F5150" s="2"/>
      <c r="G5150" s="59">
        <v>1860</v>
      </c>
      <c r="H5150" s="71" t="str">
        <f t="shared" si="113"/>
        <v xml:space="preserve"> </v>
      </c>
      <c r="I5150" s="11">
        <v>32.473118279570002</v>
      </c>
      <c r="J5150" s="3">
        <v>4.3548387096769998</v>
      </c>
      <c r="K5150" s="3">
        <v>3.1182795698920001</v>
      </c>
      <c r="L5150" s="3">
        <v>9.3548387096770007</v>
      </c>
      <c r="M5150" s="3">
        <v>5.3225806451609996</v>
      </c>
      <c r="N5150" s="3">
        <v>13.978494623655999</v>
      </c>
      <c r="O5150" s="3">
        <v>12.311827956988999</v>
      </c>
      <c r="P5150" s="3">
        <v>5.3225806451609996</v>
      </c>
      <c r="Q5150" s="3">
        <v>24.247311827956999</v>
      </c>
      <c r="R5150" s="3">
        <v>12.903225806451999</v>
      </c>
      <c r="S5150" s="3">
        <v>7.3655913978490002</v>
      </c>
      <c r="T5150" s="3">
        <v>5</v>
      </c>
      <c r="U5150" s="3">
        <v>28.817204301075002</v>
      </c>
      <c r="V5150" s="3">
        <v>24.301075268817002</v>
      </c>
      <c r="W5150" s="3">
        <v>10.376344086022</v>
      </c>
      <c r="X5150" s="3">
        <v>9.7311827956990005</v>
      </c>
      <c r="Y5150" s="3">
        <v>10</v>
      </c>
      <c r="Z5150" s="3">
        <v>0.483870967742</v>
      </c>
      <c r="AA5150" s="3">
        <v>27.365591397848998</v>
      </c>
      <c r="AB5150" s="8">
        <v>2.47311827957</v>
      </c>
    </row>
    <row r="5151" spans="3:28" ht="24" x14ac:dyDescent="0.2">
      <c r="C5151" s="90"/>
      <c r="D5151" s="87"/>
      <c r="E5151" s="1" t="s">
        <v>53</v>
      </c>
      <c r="F5151" s="2"/>
      <c r="G5151" s="59">
        <v>719</v>
      </c>
      <c r="H5151" s="71" t="str">
        <f t="shared" si="113"/>
        <v xml:space="preserve"> </v>
      </c>
      <c r="I5151" s="11">
        <v>31.849791376911998</v>
      </c>
      <c r="J5151" s="3">
        <v>3.7552155771910001</v>
      </c>
      <c r="K5151" s="3">
        <v>3.0598052851180002</v>
      </c>
      <c r="L5151" s="3">
        <v>8.3449235048679995</v>
      </c>
      <c r="M5151" s="3">
        <v>5.2851182197500002</v>
      </c>
      <c r="N5151" s="3">
        <v>14.742698191933</v>
      </c>
      <c r="O5151" s="3">
        <v>13.490959666203</v>
      </c>
      <c r="P5151" s="3">
        <v>8.6230876216969996</v>
      </c>
      <c r="Q5151" s="3">
        <v>32.962447844228002</v>
      </c>
      <c r="R5151" s="3">
        <v>19.888734353267999</v>
      </c>
      <c r="S5151" s="3">
        <v>9.1794158553549998</v>
      </c>
      <c r="T5151" s="3">
        <v>7.7885952712100002</v>
      </c>
      <c r="U5151" s="3">
        <v>28.929068150209002</v>
      </c>
      <c r="V5151" s="3">
        <v>27.260083449235001</v>
      </c>
      <c r="W5151" s="3">
        <v>10.709318497913999</v>
      </c>
      <c r="X5151" s="3">
        <v>14.047287899861001</v>
      </c>
      <c r="Y5151" s="3">
        <v>10.987482614743</v>
      </c>
      <c r="Z5151" s="3">
        <v>0.83449235048699999</v>
      </c>
      <c r="AA5151" s="3">
        <v>27.538247566064001</v>
      </c>
      <c r="AB5151" s="8">
        <v>0.695410292072</v>
      </c>
    </row>
    <row r="5152" spans="3:28" ht="48" x14ac:dyDescent="0.2">
      <c r="C5152" s="90"/>
      <c r="D5152" s="87"/>
      <c r="E5152" s="1" t="s">
        <v>54</v>
      </c>
      <c r="F5152" s="2"/>
      <c r="G5152" s="59">
        <v>404</v>
      </c>
      <c r="H5152" s="71" t="str">
        <f t="shared" si="113"/>
        <v xml:space="preserve"> </v>
      </c>
      <c r="I5152" s="11">
        <v>33.910891089109001</v>
      </c>
      <c r="J5152" s="3">
        <v>4.7029702970300002</v>
      </c>
      <c r="K5152" s="3">
        <v>4.7029702970300002</v>
      </c>
      <c r="L5152" s="3">
        <v>8.6633663366340006</v>
      </c>
      <c r="M5152" s="3">
        <v>5.1980198019800001</v>
      </c>
      <c r="N5152" s="3">
        <v>14.108910891089</v>
      </c>
      <c r="O5152" s="3">
        <v>14.108910891089</v>
      </c>
      <c r="P5152" s="3">
        <v>7.6732673267329998</v>
      </c>
      <c r="Q5152" s="3">
        <v>33.663366336633999</v>
      </c>
      <c r="R5152" s="3">
        <v>19.306930693068999</v>
      </c>
      <c r="S5152" s="3">
        <v>8.4158415841580005</v>
      </c>
      <c r="T5152" s="3">
        <v>8.4158415841580005</v>
      </c>
      <c r="U5152" s="3">
        <v>26.980198019802</v>
      </c>
      <c r="V5152" s="3">
        <v>25</v>
      </c>
      <c r="W5152" s="3">
        <v>10.148514851485</v>
      </c>
      <c r="X5152" s="3">
        <v>13.366336633663</v>
      </c>
      <c r="Y5152" s="3">
        <v>9.9009900990100004</v>
      </c>
      <c r="Z5152" s="3">
        <v>0.74257425742600003</v>
      </c>
      <c r="AA5152" s="3">
        <v>27.475247524752</v>
      </c>
      <c r="AB5152" s="8">
        <v>1.237623762376</v>
      </c>
    </row>
    <row r="5153" spans="3:28" ht="36" x14ac:dyDescent="0.2">
      <c r="C5153" s="90"/>
      <c r="D5153" s="87"/>
      <c r="E5153" s="1" t="s">
        <v>55</v>
      </c>
      <c r="F5153" s="2"/>
      <c r="G5153" s="59">
        <v>41</v>
      </c>
      <c r="H5153" s="71" t="str">
        <f t="shared" si="113"/>
        <v>*</v>
      </c>
      <c r="I5153" s="11">
        <v>43.902439024389999</v>
      </c>
      <c r="J5153" s="3">
        <v>7.3170731707319998</v>
      </c>
      <c r="K5153" s="3">
        <v>4.8780487804880002</v>
      </c>
      <c r="L5153" s="3">
        <v>9.7560975609760003</v>
      </c>
      <c r="M5153" s="3">
        <v>9.7560975609760003</v>
      </c>
      <c r="N5153" s="3">
        <v>17.073170731706998</v>
      </c>
      <c r="O5153" s="3">
        <v>12.195121951220001</v>
      </c>
      <c r="P5153" s="3">
        <v>12.195121951220001</v>
      </c>
      <c r="Q5153" s="3">
        <v>41.463414634145998</v>
      </c>
      <c r="R5153" s="3">
        <v>24.390243902439</v>
      </c>
      <c r="S5153" s="3">
        <v>17.073170731706998</v>
      </c>
      <c r="T5153" s="3">
        <v>9.7560975609760003</v>
      </c>
      <c r="U5153" s="3">
        <v>24.390243902439</v>
      </c>
      <c r="V5153" s="3">
        <v>24.390243902439</v>
      </c>
      <c r="W5153" s="3">
        <v>14.634146341463</v>
      </c>
      <c r="X5153" s="3">
        <v>17.073170731706998</v>
      </c>
      <c r="Y5153" s="3">
        <v>19.512195121950999</v>
      </c>
      <c r="Z5153" s="3">
        <v>4.8780487804880002</v>
      </c>
      <c r="AA5153" s="3">
        <v>17.073170731706998</v>
      </c>
      <c r="AB5153" s="14">
        <v>0</v>
      </c>
    </row>
    <row r="5154" spans="3:28" ht="36" x14ac:dyDescent="0.2">
      <c r="C5154" s="90"/>
      <c r="D5154" s="87"/>
      <c r="E5154" s="1" t="s">
        <v>56</v>
      </c>
      <c r="F5154" s="2"/>
      <c r="G5154" s="59">
        <v>168</v>
      </c>
      <c r="H5154" s="71" t="str">
        <f t="shared" si="113"/>
        <v xml:space="preserve"> </v>
      </c>
      <c r="I5154" s="11">
        <v>33.928571428570997</v>
      </c>
      <c r="J5154" s="3">
        <v>4.166666666667</v>
      </c>
      <c r="K5154" s="3">
        <v>2.3809523809519999</v>
      </c>
      <c r="L5154" s="3">
        <v>5.3571428571429998</v>
      </c>
      <c r="M5154" s="3">
        <v>4.166666666667</v>
      </c>
      <c r="N5154" s="3">
        <v>16.071428571428999</v>
      </c>
      <c r="O5154" s="3">
        <v>15.47619047619</v>
      </c>
      <c r="P5154" s="3">
        <v>8.9285714285710007</v>
      </c>
      <c r="Q5154" s="3">
        <v>41.071428571429003</v>
      </c>
      <c r="R5154" s="3">
        <v>17.261904761905001</v>
      </c>
      <c r="S5154" s="3">
        <v>10.119047619048001</v>
      </c>
      <c r="T5154" s="3">
        <v>9.5238095238099998</v>
      </c>
      <c r="U5154" s="3">
        <v>28.571428571428999</v>
      </c>
      <c r="V5154" s="3">
        <v>26.190476190476002</v>
      </c>
      <c r="W5154" s="3">
        <v>10.119047619048001</v>
      </c>
      <c r="X5154" s="3">
        <v>21.428571428571001</v>
      </c>
      <c r="Y5154" s="3">
        <v>8.333333333333</v>
      </c>
      <c r="Z5154" s="3">
        <v>0.59523809523799998</v>
      </c>
      <c r="AA5154" s="3">
        <v>26.190476190476002</v>
      </c>
      <c r="AB5154" s="8">
        <v>1.190476190476</v>
      </c>
    </row>
    <row r="5155" spans="3:28" ht="36" x14ac:dyDescent="0.2">
      <c r="C5155" s="90"/>
      <c r="D5155" s="87"/>
      <c r="E5155" s="1" t="s">
        <v>57</v>
      </c>
      <c r="F5155" s="2"/>
      <c r="G5155" s="59">
        <v>146</v>
      </c>
      <c r="H5155" s="71" t="str">
        <f t="shared" si="113"/>
        <v xml:space="preserve"> </v>
      </c>
      <c r="I5155" s="11">
        <v>32.191780821918002</v>
      </c>
      <c r="J5155" s="3">
        <v>3.4246575342469998</v>
      </c>
      <c r="K5155" s="3">
        <v>2.7397260273969999</v>
      </c>
      <c r="L5155" s="3">
        <v>8.2191780821920002</v>
      </c>
      <c r="M5155" s="3">
        <v>4.1095890410960001</v>
      </c>
      <c r="N5155" s="3">
        <v>16.438356164384</v>
      </c>
      <c r="O5155" s="3">
        <v>17.123287671233001</v>
      </c>
      <c r="P5155" s="3">
        <v>7.5342465753420003</v>
      </c>
      <c r="Q5155" s="3">
        <v>36.301369863014003</v>
      </c>
      <c r="R5155" s="3">
        <v>21.232876712328999</v>
      </c>
      <c r="S5155" s="3">
        <v>9.5890410958899999</v>
      </c>
      <c r="T5155" s="3">
        <v>10.958904109589</v>
      </c>
      <c r="U5155" s="3">
        <v>29.452054794521001</v>
      </c>
      <c r="V5155" s="3">
        <v>32.191780821918002</v>
      </c>
      <c r="W5155" s="3">
        <v>8.9041095890409991</v>
      </c>
      <c r="X5155" s="3">
        <v>22.602739726027</v>
      </c>
      <c r="Y5155" s="3">
        <v>8.9041095890409991</v>
      </c>
      <c r="Z5155" s="3">
        <v>0.68493150684899995</v>
      </c>
      <c r="AA5155" s="3">
        <v>26.027397260274</v>
      </c>
      <c r="AB5155" s="8">
        <v>0.68493150684899995</v>
      </c>
    </row>
    <row r="5156" spans="3:28" x14ac:dyDescent="0.2">
      <c r="C5156" s="90"/>
      <c r="D5156" s="87"/>
      <c r="E5156" s="1" t="s">
        <v>58</v>
      </c>
      <c r="F5156" s="2"/>
      <c r="G5156" s="59">
        <v>364</v>
      </c>
      <c r="H5156" s="71" t="str">
        <f t="shared" si="113"/>
        <v xml:space="preserve"> </v>
      </c>
      <c r="I5156" s="11">
        <v>20.329670329670002</v>
      </c>
      <c r="J5156" s="3">
        <v>9.8901098901100006</v>
      </c>
      <c r="K5156" s="3">
        <v>4.6703296703300001</v>
      </c>
      <c r="L5156" s="3">
        <v>6.8681318681320001</v>
      </c>
      <c r="M5156" s="3">
        <v>7.1428571428570002</v>
      </c>
      <c r="N5156" s="3">
        <v>13.736263736264</v>
      </c>
      <c r="O5156" s="3">
        <v>6.3186813186809996</v>
      </c>
      <c r="P5156" s="3">
        <v>3.0219780219780001</v>
      </c>
      <c r="Q5156" s="3">
        <v>7.967032967033</v>
      </c>
      <c r="R5156" s="3">
        <v>3.5714285714290002</v>
      </c>
      <c r="S5156" s="3">
        <v>5.7692307692310001</v>
      </c>
      <c r="T5156" s="3">
        <v>1.923076923077</v>
      </c>
      <c r="U5156" s="3">
        <v>21.978021978021999</v>
      </c>
      <c r="V5156" s="3">
        <v>17.307692307692001</v>
      </c>
      <c r="W5156" s="3">
        <v>15.934065934066</v>
      </c>
      <c r="X5156" s="3">
        <v>4.9450549450550003</v>
      </c>
      <c r="Y5156" s="3">
        <v>9.3406593406590002</v>
      </c>
      <c r="Z5156" s="3">
        <v>0.54945054945100003</v>
      </c>
      <c r="AA5156" s="3">
        <v>34.890109890109997</v>
      </c>
      <c r="AB5156" s="8">
        <v>4.1208791208789997</v>
      </c>
    </row>
    <row r="5157" spans="3:28" x14ac:dyDescent="0.2">
      <c r="C5157" s="90"/>
      <c r="D5157" s="87"/>
      <c r="E5157" s="1" t="s">
        <v>22</v>
      </c>
      <c r="F5157" s="2"/>
      <c r="G5157" s="59">
        <v>134</v>
      </c>
      <c r="H5157" s="71" t="str">
        <f t="shared" si="113"/>
        <v xml:space="preserve"> </v>
      </c>
      <c r="I5157" s="11">
        <v>16.417910447760999</v>
      </c>
      <c r="J5157" s="3">
        <v>4.477611940299</v>
      </c>
      <c r="K5157" s="3">
        <v>3.731343283582</v>
      </c>
      <c r="L5157" s="3">
        <v>5.2238805970150004</v>
      </c>
      <c r="M5157" s="3">
        <v>5.9701492537309999</v>
      </c>
      <c r="N5157" s="3">
        <v>5.2238805970150004</v>
      </c>
      <c r="O5157" s="3">
        <v>6.7164179104480004</v>
      </c>
      <c r="P5157" s="3">
        <v>3.731343283582</v>
      </c>
      <c r="Q5157" s="3">
        <v>7.4626865671639999</v>
      </c>
      <c r="R5157" s="3">
        <v>3.731343283582</v>
      </c>
      <c r="S5157" s="3">
        <v>3.731343283582</v>
      </c>
      <c r="T5157" s="3">
        <v>1.492537313433</v>
      </c>
      <c r="U5157" s="3">
        <v>18.656716417910001</v>
      </c>
      <c r="V5157" s="3">
        <v>17.164179104477999</v>
      </c>
      <c r="W5157" s="3">
        <v>8.2089552238810004</v>
      </c>
      <c r="X5157" s="3">
        <v>3.731343283582</v>
      </c>
      <c r="Y5157" s="3">
        <v>8.9552238805969999</v>
      </c>
      <c r="Z5157" s="3">
        <v>2.985074626866</v>
      </c>
      <c r="AA5157" s="3">
        <v>22.388059701492999</v>
      </c>
      <c r="AB5157" s="8">
        <v>29.104477611939998</v>
      </c>
    </row>
    <row r="5158" spans="3:28" ht="24" x14ac:dyDescent="0.2">
      <c r="C5158" s="90"/>
      <c r="D5158" s="87"/>
      <c r="E5158" s="1" t="s">
        <v>59</v>
      </c>
      <c r="F5158" s="2"/>
      <c r="G5158" s="59">
        <v>1920</v>
      </c>
      <c r="H5158" s="71" t="str">
        <f t="shared" si="113"/>
        <v xml:space="preserve"> </v>
      </c>
      <c r="I5158" s="11">
        <v>32.239583333333002</v>
      </c>
      <c r="J5158" s="3">
        <v>4.270833333333</v>
      </c>
      <c r="K5158" s="3">
        <v>3.020833333333</v>
      </c>
      <c r="L5158" s="3">
        <v>9.21875</v>
      </c>
      <c r="M5158" s="3">
        <v>5.416666666667</v>
      </c>
      <c r="N5158" s="3">
        <v>14.010416666667</v>
      </c>
      <c r="O5158" s="3">
        <v>12.083333333333</v>
      </c>
      <c r="P5158" s="3">
        <v>5.625</v>
      </c>
      <c r="Q5158" s="3">
        <v>24.114583333333002</v>
      </c>
      <c r="R5158" s="3">
        <v>12.760416666667</v>
      </c>
      <c r="S5158" s="3">
        <v>7.291666666667</v>
      </c>
      <c r="T5158" s="3">
        <v>4.895833333333</v>
      </c>
      <c r="U5158" s="3">
        <v>28.697916666666998</v>
      </c>
      <c r="V5158" s="3">
        <v>24.322916666666998</v>
      </c>
      <c r="W5158" s="3">
        <v>10.364583333333</v>
      </c>
      <c r="X5158" s="3">
        <v>9.791666666667</v>
      </c>
      <c r="Y5158" s="3">
        <v>10</v>
      </c>
      <c r="Z5158" s="3">
        <v>0.52083333333299997</v>
      </c>
      <c r="AA5158" s="3">
        <v>27.291666666666998</v>
      </c>
      <c r="AB5158" s="8">
        <v>2.5</v>
      </c>
    </row>
    <row r="5159" spans="3:28" ht="24" x14ac:dyDescent="0.2">
      <c r="C5159" s="90"/>
      <c r="D5159" s="87"/>
      <c r="E5159" s="1" t="s">
        <v>60</v>
      </c>
      <c r="F5159" s="2"/>
      <c r="G5159" s="59">
        <v>479</v>
      </c>
      <c r="H5159" s="71" t="str">
        <f t="shared" si="113"/>
        <v xml:space="preserve"> </v>
      </c>
      <c r="I5159" s="11">
        <v>33.611691022964997</v>
      </c>
      <c r="J5159" s="3">
        <v>4.5929018789139997</v>
      </c>
      <c r="K5159" s="3">
        <v>4.1753653444680001</v>
      </c>
      <c r="L5159" s="3">
        <v>7.7244258872650002</v>
      </c>
      <c r="M5159" s="3">
        <v>5.2192066805849997</v>
      </c>
      <c r="N5159" s="3">
        <v>14.405010438413001</v>
      </c>
      <c r="O5159" s="3">
        <v>13.987473903967</v>
      </c>
      <c r="P5159" s="3">
        <v>8.3507306889350001</v>
      </c>
      <c r="Q5159" s="3">
        <v>33.194154488518002</v>
      </c>
      <c r="R5159" s="3">
        <v>18.371607515657999</v>
      </c>
      <c r="S5159" s="3">
        <v>8.1419624217119999</v>
      </c>
      <c r="T5159" s="3">
        <v>8.1419624217119999</v>
      </c>
      <c r="U5159" s="3">
        <v>26.513569937370001</v>
      </c>
      <c r="V5159" s="3">
        <v>24.634655532359002</v>
      </c>
      <c r="W5159" s="3">
        <v>9.3945720250519997</v>
      </c>
      <c r="X5159" s="3">
        <v>13.987473903967</v>
      </c>
      <c r="Y5159" s="3">
        <v>9.6033402922760001</v>
      </c>
      <c r="Z5159" s="3">
        <v>0.62630480167000002</v>
      </c>
      <c r="AA5159" s="3">
        <v>27.974947807932999</v>
      </c>
      <c r="AB5159" s="8">
        <v>1.25260960334</v>
      </c>
    </row>
    <row r="5160" spans="3:28" ht="24" x14ac:dyDescent="0.2">
      <c r="C5160" s="91" t="s">
        <v>61</v>
      </c>
      <c r="D5160" s="86" t="s">
        <v>17</v>
      </c>
      <c r="E5160" s="6" t="s">
        <v>62</v>
      </c>
      <c r="F5160" s="5"/>
      <c r="G5160" s="58">
        <v>354</v>
      </c>
      <c r="H5160" s="70" t="str">
        <f t="shared" si="113"/>
        <v xml:space="preserve"> </v>
      </c>
      <c r="I5160" s="12">
        <v>35.875706214688996</v>
      </c>
      <c r="J5160" s="4">
        <v>5.0847457627120001</v>
      </c>
      <c r="K5160" s="4">
        <v>4.8022598870059996</v>
      </c>
      <c r="L5160" s="4">
        <v>12.71186440678</v>
      </c>
      <c r="M5160" s="4">
        <v>6.2146892655370003</v>
      </c>
      <c r="N5160" s="4">
        <v>16.666666666666998</v>
      </c>
      <c r="O5160" s="4">
        <v>10.45197740113</v>
      </c>
      <c r="P5160" s="4">
        <v>5.3672316384179997</v>
      </c>
      <c r="Q5160" s="4">
        <v>31.355932203390001</v>
      </c>
      <c r="R5160" s="4">
        <v>23.446327683616001</v>
      </c>
      <c r="S5160" s="4">
        <v>10.45197740113</v>
      </c>
      <c r="T5160" s="4">
        <v>7.062146892655</v>
      </c>
      <c r="U5160" s="4">
        <v>23.16384180791</v>
      </c>
      <c r="V5160" s="4">
        <v>25.423728813558998</v>
      </c>
      <c r="W5160" s="4">
        <v>11.581920903955</v>
      </c>
      <c r="X5160" s="4">
        <v>10.734463276835999</v>
      </c>
      <c r="Y5160" s="4">
        <v>11.864406779661</v>
      </c>
      <c r="Z5160" s="4">
        <v>1.129943502825</v>
      </c>
      <c r="AA5160" s="4">
        <v>23.728813559321999</v>
      </c>
      <c r="AB5160" s="13">
        <v>3.1073446327680001</v>
      </c>
    </row>
    <row r="5161" spans="3:28" ht="24" x14ac:dyDescent="0.2">
      <c r="C5161" s="90"/>
      <c r="D5161" s="87"/>
      <c r="E5161" s="1" t="s">
        <v>63</v>
      </c>
      <c r="F5161" s="2"/>
      <c r="G5161" s="59">
        <v>645</v>
      </c>
      <c r="H5161" s="71" t="str">
        <f t="shared" si="113"/>
        <v xml:space="preserve"> </v>
      </c>
      <c r="I5161" s="11">
        <v>40.620155038759997</v>
      </c>
      <c r="J5161" s="3">
        <v>3.8759689922480001</v>
      </c>
      <c r="K5161" s="3">
        <v>3.720930232558</v>
      </c>
      <c r="L5161" s="3">
        <v>10.077519379845</v>
      </c>
      <c r="M5161" s="3">
        <v>4.4961240310079997</v>
      </c>
      <c r="N5161" s="3">
        <v>12.868217054264001</v>
      </c>
      <c r="O5161" s="3">
        <v>10.077519379845</v>
      </c>
      <c r="P5161" s="3">
        <v>4.9612403100779998</v>
      </c>
      <c r="Q5161" s="3">
        <v>34.263565891473</v>
      </c>
      <c r="R5161" s="3">
        <v>17.984496124031001</v>
      </c>
      <c r="S5161" s="3">
        <v>9.6124031007749995</v>
      </c>
      <c r="T5161" s="3">
        <v>6.356589147287</v>
      </c>
      <c r="U5161" s="3">
        <v>25.271317829457001</v>
      </c>
      <c r="V5161" s="3">
        <v>21.705426356589001</v>
      </c>
      <c r="W5161" s="3">
        <v>8.3720930232559994</v>
      </c>
      <c r="X5161" s="3">
        <v>10.232558139535</v>
      </c>
      <c r="Y5161" s="3">
        <v>9.1472868217050003</v>
      </c>
      <c r="Z5161" s="3">
        <v>0.93023255814000005</v>
      </c>
      <c r="AA5161" s="3">
        <v>23.410852713177999</v>
      </c>
      <c r="AB5161" s="8">
        <v>3.565891472868</v>
      </c>
    </row>
    <row r="5162" spans="3:28" ht="36" x14ac:dyDescent="0.2">
      <c r="C5162" s="90"/>
      <c r="D5162" s="87"/>
      <c r="E5162" s="1" t="s">
        <v>64</v>
      </c>
      <c r="F5162" s="2"/>
      <c r="G5162" s="59">
        <v>166</v>
      </c>
      <c r="H5162" s="71" t="str">
        <f t="shared" si="113"/>
        <v xml:space="preserve"> </v>
      </c>
      <c r="I5162" s="11">
        <v>43.373493975903997</v>
      </c>
      <c r="J5162" s="3">
        <v>4.819277108434</v>
      </c>
      <c r="K5162" s="3">
        <v>6.0240963855420002</v>
      </c>
      <c r="L5162" s="3">
        <v>11.44578313253</v>
      </c>
      <c r="M5162" s="3">
        <v>5.4216867469879997</v>
      </c>
      <c r="N5162" s="3">
        <v>15.66265060241</v>
      </c>
      <c r="O5162" s="3">
        <v>10.843373493975999</v>
      </c>
      <c r="P5162" s="3">
        <v>9.0361445783129994</v>
      </c>
      <c r="Q5162" s="3">
        <v>28.915662650601998</v>
      </c>
      <c r="R5162" s="3">
        <v>17.469879518071998</v>
      </c>
      <c r="S5162" s="3">
        <v>14.457831325300999</v>
      </c>
      <c r="T5162" s="3">
        <v>9.638554216867</v>
      </c>
      <c r="U5162" s="3">
        <v>34.939759036144999</v>
      </c>
      <c r="V5162" s="3">
        <v>21.686746987951999</v>
      </c>
      <c r="W5162" s="3">
        <v>8.4337349397590007</v>
      </c>
      <c r="X5162" s="3">
        <v>13.855421686747</v>
      </c>
      <c r="Y5162" s="3">
        <v>14.457831325300999</v>
      </c>
      <c r="Z5162" s="3">
        <v>1.204819277108</v>
      </c>
      <c r="AA5162" s="3">
        <v>23.493975903614</v>
      </c>
      <c r="AB5162" s="8">
        <v>3.0120481927710001</v>
      </c>
    </row>
    <row r="5163" spans="3:28" ht="36" x14ac:dyDescent="0.2">
      <c r="C5163" s="90"/>
      <c r="D5163" s="87"/>
      <c r="E5163" s="1" t="s">
        <v>65</v>
      </c>
      <c r="F5163" s="2"/>
      <c r="G5163" s="59">
        <v>110</v>
      </c>
      <c r="H5163" s="71" t="str">
        <f t="shared" si="113"/>
        <v xml:space="preserve"> </v>
      </c>
      <c r="I5163" s="11">
        <v>46.363636363635997</v>
      </c>
      <c r="J5163" s="3">
        <v>5.4545454545450003</v>
      </c>
      <c r="K5163" s="3">
        <v>3.636363636364</v>
      </c>
      <c r="L5163" s="3">
        <v>11.818181818182</v>
      </c>
      <c r="M5163" s="3">
        <v>2.7272727272730002</v>
      </c>
      <c r="N5163" s="3">
        <v>16.363636363636001</v>
      </c>
      <c r="O5163" s="3">
        <v>12.727272727273</v>
      </c>
      <c r="P5163" s="3">
        <v>5.4545454545450003</v>
      </c>
      <c r="Q5163" s="3">
        <v>26.363636363636001</v>
      </c>
      <c r="R5163" s="3">
        <v>27.272727272727</v>
      </c>
      <c r="S5163" s="3">
        <v>14.545454545455</v>
      </c>
      <c r="T5163" s="3">
        <v>19.090909090909001</v>
      </c>
      <c r="U5163" s="3">
        <v>20</v>
      </c>
      <c r="V5163" s="3">
        <v>27.272727272727</v>
      </c>
      <c r="W5163" s="3">
        <v>11.818181818182</v>
      </c>
      <c r="X5163" s="3">
        <v>12.727272727273</v>
      </c>
      <c r="Y5163" s="3">
        <v>11.818181818182</v>
      </c>
      <c r="Z5163" s="3">
        <v>2.7272727272730002</v>
      </c>
      <c r="AA5163" s="3">
        <v>24.545454545455001</v>
      </c>
      <c r="AB5163" s="8">
        <v>4.5454545454549997</v>
      </c>
    </row>
    <row r="5164" spans="3:28" ht="36" x14ac:dyDescent="0.2">
      <c r="C5164" s="90"/>
      <c r="D5164" s="87"/>
      <c r="E5164" s="1" t="s">
        <v>66</v>
      </c>
      <c r="F5164" s="2"/>
      <c r="G5164" s="59">
        <v>239</v>
      </c>
      <c r="H5164" s="71" t="str">
        <f t="shared" si="113"/>
        <v xml:space="preserve"> </v>
      </c>
      <c r="I5164" s="11">
        <v>37.238493723848997</v>
      </c>
      <c r="J5164" s="3">
        <v>3.7656903765690002</v>
      </c>
      <c r="K5164" s="3">
        <v>3.347280334728</v>
      </c>
      <c r="L5164" s="3">
        <v>10.460251046025</v>
      </c>
      <c r="M5164" s="3">
        <v>5.0209205020920002</v>
      </c>
      <c r="N5164" s="3">
        <v>16.73640167364</v>
      </c>
      <c r="O5164" s="3">
        <v>13.807531380753</v>
      </c>
      <c r="P5164" s="3">
        <v>3.347280334728</v>
      </c>
      <c r="Q5164" s="3">
        <v>27.615062761506</v>
      </c>
      <c r="R5164" s="3">
        <v>16.317991631799</v>
      </c>
      <c r="S5164" s="3">
        <v>12.133891213388999</v>
      </c>
      <c r="T5164" s="3">
        <v>11.297071129707</v>
      </c>
      <c r="U5164" s="3">
        <v>27.196652719665</v>
      </c>
      <c r="V5164" s="3">
        <v>28.451882845187999</v>
      </c>
      <c r="W5164" s="3">
        <v>10.878661087866</v>
      </c>
      <c r="X5164" s="3">
        <v>14.644351464434999</v>
      </c>
      <c r="Y5164" s="3">
        <v>10.460251046025</v>
      </c>
      <c r="Z5164" s="3">
        <v>1.2552301255230001</v>
      </c>
      <c r="AA5164" s="3">
        <v>30.125523012552001</v>
      </c>
      <c r="AB5164" s="8">
        <v>2.092050209205</v>
      </c>
    </row>
    <row r="5165" spans="3:28" ht="24" x14ac:dyDescent="0.2">
      <c r="C5165" s="90"/>
      <c r="D5165" s="87"/>
      <c r="E5165" s="1" t="s">
        <v>67</v>
      </c>
      <c r="F5165" s="2"/>
      <c r="G5165" s="59">
        <v>143</v>
      </c>
      <c r="H5165" s="71" t="str">
        <f t="shared" si="113"/>
        <v xml:space="preserve"> </v>
      </c>
      <c r="I5165" s="11">
        <v>40.559440559441001</v>
      </c>
      <c r="J5165" s="3">
        <v>5.594405594406</v>
      </c>
      <c r="K5165" s="3">
        <v>2.797202797203</v>
      </c>
      <c r="L5165" s="3">
        <v>16.083916083916002</v>
      </c>
      <c r="M5165" s="3">
        <v>4.1958041958040004</v>
      </c>
      <c r="N5165" s="3">
        <v>11.888111888112</v>
      </c>
      <c r="O5165" s="3">
        <v>16.083916083916002</v>
      </c>
      <c r="P5165" s="3">
        <v>9.0909090909089993</v>
      </c>
      <c r="Q5165" s="3">
        <v>30.769230769231001</v>
      </c>
      <c r="R5165" s="3">
        <v>17.482517482517</v>
      </c>
      <c r="S5165" s="3">
        <v>14.685314685314999</v>
      </c>
      <c r="T5165" s="3">
        <v>12.587412587413001</v>
      </c>
      <c r="U5165" s="3">
        <v>33.566433566434</v>
      </c>
      <c r="V5165" s="3">
        <v>31.468531468531001</v>
      </c>
      <c r="W5165" s="3">
        <v>10.48951048951</v>
      </c>
      <c r="X5165" s="3">
        <v>13.986013986013999</v>
      </c>
      <c r="Y5165" s="3">
        <v>13.286713286713001</v>
      </c>
      <c r="Z5165" s="3">
        <v>1.398601398601</v>
      </c>
      <c r="AA5165" s="3">
        <v>25.174825174824999</v>
      </c>
      <c r="AB5165" s="8">
        <v>2.0979020979020002</v>
      </c>
    </row>
    <row r="5166" spans="3:28" ht="24" x14ac:dyDescent="0.2">
      <c r="C5166" s="90"/>
      <c r="D5166" s="87"/>
      <c r="E5166" s="1" t="s">
        <v>68</v>
      </c>
      <c r="F5166" s="2"/>
      <c r="G5166" s="59">
        <v>56</v>
      </c>
      <c r="H5166" s="71" t="str">
        <f t="shared" si="113"/>
        <v xml:space="preserve"> </v>
      </c>
      <c r="I5166" s="11">
        <v>28.571428571428999</v>
      </c>
      <c r="J5166" s="3">
        <v>10.714285714286</v>
      </c>
      <c r="K5166" s="3">
        <v>3.5714285714290002</v>
      </c>
      <c r="L5166" s="3">
        <v>14.285714285714</v>
      </c>
      <c r="M5166" s="3">
        <v>8.9285714285710007</v>
      </c>
      <c r="N5166" s="3">
        <v>21.428571428571001</v>
      </c>
      <c r="O5166" s="3">
        <v>17.857142857143</v>
      </c>
      <c r="P5166" s="3">
        <v>8.9285714285710007</v>
      </c>
      <c r="Q5166" s="3">
        <v>26.785714285714</v>
      </c>
      <c r="R5166" s="3">
        <v>28.571428571428999</v>
      </c>
      <c r="S5166" s="3">
        <v>23.214285714286</v>
      </c>
      <c r="T5166" s="3">
        <v>17.857142857143</v>
      </c>
      <c r="U5166" s="3">
        <v>26.785714285714</v>
      </c>
      <c r="V5166" s="3">
        <v>30.357142857143</v>
      </c>
      <c r="W5166" s="3">
        <v>17.857142857143</v>
      </c>
      <c r="X5166" s="3">
        <v>8.9285714285710007</v>
      </c>
      <c r="Y5166" s="3">
        <v>14.285714285714</v>
      </c>
      <c r="Z5166" s="3">
        <v>3.5714285714290002</v>
      </c>
      <c r="AA5166" s="3">
        <v>21.428571428571001</v>
      </c>
      <c r="AB5166" s="8">
        <v>1.785714285714</v>
      </c>
    </row>
    <row r="5167" spans="3:28" ht="24" x14ac:dyDescent="0.2">
      <c r="C5167" s="90"/>
      <c r="D5167" s="87"/>
      <c r="E5167" s="1" t="s">
        <v>69</v>
      </c>
      <c r="F5167" s="2"/>
      <c r="G5167" s="59">
        <v>51</v>
      </c>
      <c r="H5167" s="71" t="str">
        <f t="shared" si="113"/>
        <v xml:space="preserve"> </v>
      </c>
      <c r="I5167" s="11">
        <v>49.019607843137003</v>
      </c>
      <c r="J5167" s="3">
        <v>3.9215686274510002</v>
      </c>
      <c r="K5167" s="3">
        <v>3.9215686274510002</v>
      </c>
      <c r="L5167" s="3">
        <v>9.8039215686270005</v>
      </c>
      <c r="M5167" s="3">
        <v>7.8431372549020004</v>
      </c>
      <c r="N5167" s="3">
        <v>9.8039215686270005</v>
      </c>
      <c r="O5167" s="3">
        <v>9.8039215686270005</v>
      </c>
      <c r="P5167" s="3">
        <v>7.8431372549020004</v>
      </c>
      <c r="Q5167" s="3">
        <v>35.294117647058997</v>
      </c>
      <c r="R5167" s="3">
        <v>25.490196078431001</v>
      </c>
      <c r="S5167" s="3">
        <v>11.764705882353001</v>
      </c>
      <c r="T5167" s="3">
        <v>19.607843137254999</v>
      </c>
      <c r="U5167" s="3">
        <v>27.450980392157</v>
      </c>
      <c r="V5167" s="3">
        <v>25.490196078431001</v>
      </c>
      <c r="W5167" s="3">
        <v>19.607843137254999</v>
      </c>
      <c r="X5167" s="3">
        <v>7.8431372549020004</v>
      </c>
      <c r="Y5167" s="3">
        <v>15.686274509804001</v>
      </c>
      <c r="Z5167" s="3">
        <v>1.9607843137250001</v>
      </c>
      <c r="AA5167" s="3">
        <v>25.490196078431001</v>
      </c>
      <c r="AB5167" s="14">
        <v>0</v>
      </c>
    </row>
    <row r="5168" spans="3:28" ht="24" x14ac:dyDescent="0.2">
      <c r="C5168" s="90"/>
      <c r="D5168" s="87"/>
      <c r="E5168" s="1" t="s">
        <v>70</v>
      </c>
      <c r="F5168" s="2"/>
      <c r="G5168" s="59">
        <v>312</v>
      </c>
      <c r="H5168" s="71" t="str">
        <f t="shared" si="113"/>
        <v xml:space="preserve"> </v>
      </c>
      <c r="I5168" s="11">
        <v>37.179487179486998</v>
      </c>
      <c r="J5168" s="3">
        <v>5.1282051282049999</v>
      </c>
      <c r="K5168" s="3">
        <v>4.166666666667</v>
      </c>
      <c r="L5168" s="3">
        <v>10.25641025641</v>
      </c>
      <c r="M5168" s="3">
        <v>6.4102564102560002</v>
      </c>
      <c r="N5168" s="3">
        <v>15.384615384615</v>
      </c>
      <c r="O5168" s="3">
        <v>14.423076923077</v>
      </c>
      <c r="P5168" s="3">
        <v>6.4102564102560002</v>
      </c>
      <c r="Q5168" s="3">
        <v>25.961538461538002</v>
      </c>
      <c r="R5168" s="3">
        <v>14.74358974359</v>
      </c>
      <c r="S5168" s="3">
        <v>11.538461538462</v>
      </c>
      <c r="T5168" s="3">
        <v>7.0512820512819996</v>
      </c>
      <c r="U5168" s="3">
        <v>31.410256410256</v>
      </c>
      <c r="V5168" s="3">
        <v>30.128205128205</v>
      </c>
      <c r="W5168" s="3">
        <v>12.179487179486999</v>
      </c>
      <c r="X5168" s="3">
        <v>12.179487179486999</v>
      </c>
      <c r="Y5168" s="3">
        <v>11.217948717949</v>
      </c>
      <c r="Z5168" s="3">
        <v>0.64102564102600001</v>
      </c>
      <c r="AA5168" s="3">
        <v>23.076923076922998</v>
      </c>
      <c r="AB5168" s="8">
        <v>3.5256410256409998</v>
      </c>
    </row>
    <row r="5169" spans="3:28" x14ac:dyDescent="0.2">
      <c r="C5169" s="90"/>
      <c r="D5169" s="87"/>
      <c r="E5169" s="1" t="s">
        <v>32</v>
      </c>
      <c r="F5169" s="2"/>
      <c r="G5169" s="59">
        <v>51</v>
      </c>
      <c r="H5169" s="71" t="str">
        <f t="shared" si="113"/>
        <v xml:space="preserve"> </v>
      </c>
      <c r="I5169" s="11">
        <v>33.333333333333002</v>
      </c>
      <c r="J5169" s="3">
        <v>11.764705882353001</v>
      </c>
      <c r="K5169" s="3">
        <v>5.8823529411760003</v>
      </c>
      <c r="L5169" s="3">
        <v>5.8823529411760003</v>
      </c>
      <c r="M5169" s="3">
        <v>7.8431372549020004</v>
      </c>
      <c r="N5169" s="3">
        <v>17.647058823529001</v>
      </c>
      <c r="O5169" s="3">
        <v>5.8823529411760003</v>
      </c>
      <c r="P5169" s="3">
        <v>9.8039215686270005</v>
      </c>
      <c r="Q5169" s="3">
        <v>19.607843137254999</v>
      </c>
      <c r="R5169" s="3">
        <v>19.607843137254999</v>
      </c>
      <c r="S5169" s="3">
        <v>7.8431372549020004</v>
      </c>
      <c r="T5169" s="3">
        <v>11.764705882353001</v>
      </c>
      <c r="U5169" s="3">
        <v>21.568627450979999</v>
      </c>
      <c r="V5169" s="3">
        <v>25.490196078431001</v>
      </c>
      <c r="W5169" s="3">
        <v>21.568627450979999</v>
      </c>
      <c r="X5169" s="3">
        <v>9.8039215686270005</v>
      </c>
      <c r="Y5169" s="3">
        <v>9.8039215686270005</v>
      </c>
      <c r="Z5169" s="3">
        <v>1.9607843137250001</v>
      </c>
      <c r="AA5169" s="3">
        <v>29.411764705882</v>
      </c>
      <c r="AB5169" s="14">
        <v>0</v>
      </c>
    </row>
    <row r="5170" spans="3:28" ht="24" x14ac:dyDescent="0.2">
      <c r="C5170" s="90"/>
      <c r="D5170" s="87"/>
      <c r="E5170" s="1" t="s">
        <v>71</v>
      </c>
      <c r="F5170" s="2"/>
      <c r="G5170" s="59">
        <v>1237</v>
      </c>
      <c r="H5170" s="71" t="str">
        <f t="shared" si="113"/>
        <v xml:space="preserve"> </v>
      </c>
      <c r="I5170" s="11">
        <v>35.408245755861003</v>
      </c>
      <c r="J5170" s="3">
        <v>4.3654001616810003</v>
      </c>
      <c r="K5170" s="3">
        <v>3.3144704931289999</v>
      </c>
      <c r="L5170" s="3">
        <v>9.8625707356509995</v>
      </c>
      <c r="M5170" s="3">
        <v>5.578011317704</v>
      </c>
      <c r="N5170" s="3">
        <v>13.662085691188</v>
      </c>
      <c r="O5170" s="3">
        <v>10.18593371059</v>
      </c>
      <c r="P5170" s="3">
        <v>5.4163298302339999</v>
      </c>
      <c r="Q5170" s="3">
        <v>27.405012126111998</v>
      </c>
      <c r="R5170" s="3">
        <v>16.168148746968001</v>
      </c>
      <c r="S5170" s="3">
        <v>9.135004042037</v>
      </c>
      <c r="T5170" s="3">
        <v>6.1438965238480003</v>
      </c>
      <c r="U5170" s="3">
        <v>25.788197251414999</v>
      </c>
      <c r="V5170" s="3">
        <v>23.362974939369</v>
      </c>
      <c r="W5170" s="3">
        <v>10.590137429264001</v>
      </c>
      <c r="X5170" s="3">
        <v>10.34761519806</v>
      </c>
      <c r="Y5170" s="3">
        <v>10.266774454325001</v>
      </c>
      <c r="Z5170" s="3">
        <v>0.64672594987900001</v>
      </c>
      <c r="AA5170" s="3">
        <v>25.949878738883999</v>
      </c>
      <c r="AB5170" s="8">
        <v>3.1527890056590002</v>
      </c>
    </row>
    <row r="5171" spans="3:28" ht="24" x14ac:dyDescent="0.2">
      <c r="C5171" s="90"/>
      <c r="D5171" s="87"/>
      <c r="E5171" s="1" t="s">
        <v>72</v>
      </c>
      <c r="F5171" s="2"/>
      <c r="G5171" s="59">
        <v>1015</v>
      </c>
      <c r="H5171" s="71" t="str">
        <f t="shared" si="113"/>
        <v xml:space="preserve"> </v>
      </c>
      <c r="I5171" s="11">
        <v>23.84236453202</v>
      </c>
      <c r="J5171" s="3">
        <v>5.2216748768469996</v>
      </c>
      <c r="K5171" s="3">
        <v>3.349753694581</v>
      </c>
      <c r="L5171" s="3">
        <v>7.8817733990149996</v>
      </c>
      <c r="M5171" s="3">
        <v>5.7142857142860004</v>
      </c>
      <c r="N5171" s="3">
        <v>13.793103448276</v>
      </c>
      <c r="O5171" s="3">
        <v>11.724137931034001</v>
      </c>
      <c r="P5171" s="3">
        <v>5.0246305418719999</v>
      </c>
      <c r="Q5171" s="3">
        <v>13.990147783251</v>
      </c>
      <c r="R5171" s="3">
        <v>5.1231527093600002</v>
      </c>
      <c r="S5171" s="3">
        <v>3.743842364532</v>
      </c>
      <c r="T5171" s="3">
        <v>2.0689655172410002</v>
      </c>
      <c r="U5171" s="3">
        <v>27.980295566502001</v>
      </c>
      <c r="V5171" s="3">
        <v>22.463054187192</v>
      </c>
      <c r="W5171" s="3">
        <v>10.837438423645001</v>
      </c>
      <c r="X5171" s="3">
        <v>6.9950738916260002</v>
      </c>
      <c r="Y5171" s="3">
        <v>9.2610837438420006</v>
      </c>
      <c r="Z5171" s="3">
        <v>0.49261083743799999</v>
      </c>
      <c r="AA5171" s="3">
        <v>32.216748768473003</v>
      </c>
      <c r="AB5171" s="8">
        <v>3.743842364532</v>
      </c>
    </row>
    <row r="5172" spans="3:28" x14ac:dyDescent="0.2">
      <c r="C5172" s="90"/>
      <c r="D5172" s="87"/>
      <c r="E5172" s="1" t="s">
        <v>22</v>
      </c>
      <c r="F5172" s="2"/>
      <c r="G5172" s="59">
        <v>183</v>
      </c>
      <c r="H5172" s="71" t="str">
        <f t="shared" si="113"/>
        <v xml:space="preserve"> </v>
      </c>
      <c r="I5172" s="11">
        <v>24.043715846994999</v>
      </c>
      <c r="J5172" s="3">
        <v>9.2896174863390009</v>
      </c>
      <c r="K5172" s="3">
        <v>3.2786885245900002</v>
      </c>
      <c r="L5172" s="3">
        <v>4.371584699454</v>
      </c>
      <c r="M5172" s="3">
        <v>6.0109289617490003</v>
      </c>
      <c r="N5172" s="3">
        <v>11.475409836066</v>
      </c>
      <c r="O5172" s="3">
        <v>12.021857923497</v>
      </c>
      <c r="P5172" s="3">
        <v>3.2786885245900002</v>
      </c>
      <c r="Q5172" s="3">
        <v>13.661202185792</v>
      </c>
      <c r="R5172" s="3">
        <v>6.0109289617490003</v>
      </c>
      <c r="S5172" s="3">
        <v>8.7431693989069998</v>
      </c>
      <c r="T5172" s="3">
        <v>3.8251366120219998</v>
      </c>
      <c r="U5172" s="3">
        <v>31.693989071038001</v>
      </c>
      <c r="V5172" s="3">
        <v>21.857923497268001</v>
      </c>
      <c r="W5172" s="3">
        <v>14.754098360656</v>
      </c>
      <c r="X5172" s="3">
        <v>7.1038251366120004</v>
      </c>
      <c r="Y5172" s="3">
        <v>10.928961748634</v>
      </c>
      <c r="Z5172" s="3">
        <v>1.6393442622950001</v>
      </c>
      <c r="AA5172" s="3">
        <v>19.672131147540998</v>
      </c>
      <c r="AB5172" s="8">
        <v>13.661202185792</v>
      </c>
    </row>
    <row r="5173" spans="3:28" x14ac:dyDescent="0.2">
      <c r="C5173" s="91" t="s">
        <v>73</v>
      </c>
      <c r="D5173" s="86" t="s">
        <v>17</v>
      </c>
      <c r="E5173" s="6" t="s">
        <v>74</v>
      </c>
      <c r="F5173" s="5"/>
      <c r="G5173" s="58">
        <v>247</v>
      </c>
      <c r="H5173" s="70" t="str">
        <f t="shared" si="113"/>
        <v xml:space="preserve"> </v>
      </c>
      <c r="I5173" s="12">
        <v>38.461538461537998</v>
      </c>
      <c r="J5173" s="4">
        <v>5.668016194332</v>
      </c>
      <c r="K5173" s="4">
        <v>4.0485829959509996</v>
      </c>
      <c r="L5173" s="4">
        <v>13.36032388664</v>
      </c>
      <c r="M5173" s="4">
        <v>5.2631578947369997</v>
      </c>
      <c r="N5173" s="4">
        <v>13.765182186235</v>
      </c>
      <c r="O5173" s="4">
        <v>9.3117408906880001</v>
      </c>
      <c r="P5173" s="4">
        <v>4.453441295547</v>
      </c>
      <c r="Q5173" s="4">
        <v>20.242914979757</v>
      </c>
      <c r="R5173" s="4">
        <v>13.36032388664</v>
      </c>
      <c r="S5173" s="4">
        <v>12.955465587045</v>
      </c>
      <c r="T5173" s="4">
        <v>7.2874493927130004</v>
      </c>
      <c r="U5173" s="4">
        <v>28.744939271254999</v>
      </c>
      <c r="V5173" s="4">
        <v>23.886639676112999</v>
      </c>
      <c r="W5173" s="4">
        <v>10.931174089069</v>
      </c>
      <c r="X5173" s="4">
        <v>8.9068825910929998</v>
      </c>
      <c r="Y5173" s="4">
        <v>8.9068825910929998</v>
      </c>
      <c r="Z5173" s="4">
        <v>2.0242914979759998</v>
      </c>
      <c r="AA5173" s="4">
        <v>25.506072874493999</v>
      </c>
      <c r="AB5173" s="13">
        <v>1.619433198381</v>
      </c>
    </row>
    <row r="5174" spans="3:28" x14ac:dyDescent="0.2">
      <c r="C5174" s="90"/>
      <c r="D5174" s="87"/>
      <c r="E5174" s="1" t="s">
        <v>75</v>
      </c>
      <c r="F5174" s="2"/>
      <c r="G5174" s="59">
        <v>531</v>
      </c>
      <c r="H5174" s="71" t="str">
        <f t="shared" si="113"/>
        <v xml:space="preserve"> </v>
      </c>
      <c r="I5174" s="11">
        <v>34.651600753296002</v>
      </c>
      <c r="J5174" s="3">
        <v>4.7080979284369997</v>
      </c>
      <c r="K5174" s="3">
        <v>4.1431261770240004</v>
      </c>
      <c r="L5174" s="3">
        <v>10.169491525424</v>
      </c>
      <c r="M5174" s="3">
        <v>6.2146892655370003</v>
      </c>
      <c r="N5174" s="3">
        <v>14.877589453861001</v>
      </c>
      <c r="O5174" s="3">
        <v>14.124293785311</v>
      </c>
      <c r="P5174" s="3">
        <v>5.6497175141240001</v>
      </c>
      <c r="Q5174" s="3">
        <v>22.975517890772</v>
      </c>
      <c r="R5174" s="3">
        <v>13.935969868173</v>
      </c>
      <c r="S5174" s="3">
        <v>9.6045197740110009</v>
      </c>
      <c r="T5174" s="3">
        <v>6.7796610169490004</v>
      </c>
      <c r="U5174" s="3">
        <v>28.248587570621002</v>
      </c>
      <c r="V5174" s="3">
        <v>25.800376647834</v>
      </c>
      <c r="W5174" s="3">
        <v>12.429378531073001</v>
      </c>
      <c r="X5174" s="3">
        <v>12.052730696797999</v>
      </c>
      <c r="Y5174" s="3">
        <v>11.299435028249</v>
      </c>
      <c r="Z5174" s="3">
        <v>1.129943502825</v>
      </c>
      <c r="AA5174" s="3">
        <v>27.306967984934001</v>
      </c>
      <c r="AB5174" s="8">
        <v>2.6365348399249999</v>
      </c>
    </row>
    <row r="5175" spans="3:28" x14ac:dyDescent="0.2">
      <c r="C5175" s="90"/>
      <c r="D5175" s="87"/>
      <c r="E5175" s="1" t="s">
        <v>76</v>
      </c>
      <c r="F5175" s="2"/>
      <c r="G5175" s="59">
        <v>58</v>
      </c>
      <c r="H5175" s="71" t="str">
        <f t="shared" si="113"/>
        <v xml:space="preserve"> </v>
      </c>
      <c r="I5175" s="11">
        <v>43.103448275862</v>
      </c>
      <c r="J5175" s="3">
        <v>13.793103448276</v>
      </c>
      <c r="K5175" s="3">
        <v>5.1724137931029999</v>
      </c>
      <c r="L5175" s="3">
        <v>18.965517241379001</v>
      </c>
      <c r="M5175" s="3">
        <v>13.793103448276</v>
      </c>
      <c r="N5175" s="3">
        <v>20.689655172414</v>
      </c>
      <c r="O5175" s="3">
        <v>15.517241379310001</v>
      </c>
      <c r="P5175" s="3">
        <v>12.068965517241001</v>
      </c>
      <c r="Q5175" s="3">
        <v>24.137931034483</v>
      </c>
      <c r="R5175" s="3">
        <v>22.413793103448</v>
      </c>
      <c r="S5175" s="3">
        <v>15.517241379310001</v>
      </c>
      <c r="T5175" s="3">
        <v>8.6206896551720007</v>
      </c>
      <c r="U5175" s="3">
        <v>27.586206896552</v>
      </c>
      <c r="V5175" s="3">
        <v>25.862068965517</v>
      </c>
      <c r="W5175" s="3">
        <v>13.793103448276</v>
      </c>
      <c r="X5175" s="3">
        <v>10.344827586207</v>
      </c>
      <c r="Y5175" s="3">
        <v>10.344827586207</v>
      </c>
      <c r="Z5175" s="3">
        <v>1.7241379310339999</v>
      </c>
      <c r="AA5175" s="3">
        <v>18.965517241379001</v>
      </c>
      <c r="AB5175" s="8">
        <v>3.4482758620689999</v>
      </c>
    </row>
    <row r="5176" spans="3:28" x14ac:dyDescent="0.2">
      <c r="C5176" s="90"/>
      <c r="D5176" s="87"/>
      <c r="E5176" s="1" t="s">
        <v>77</v>
      </c>
      <c r="F5176" s="2"/>
      <c r="G5176" s="59">
        <v>400</v>
      </c>
      <c r="H5176" s="71" t="str">
        <f t="shared" si="113"/>
        <v xml:space="preserve"> </v>
      </c>
      <c r="I5176" s="11">
        <v>36.5</v>
      </c>
      <c r="J5176" s="3">
        <v>4.5</v>
      </c>
      <c r="K5176" s="3">
        <v>3.75</v>
      </c>
      <c r="L5176" s="3">
        <v>11.75</v>
      </c>
      <c r="M5176" s="3">
        <v>6.75</v>
      </c>
      <c r="N5176" s="3">
        <v>13.75</v>
      </c>
      <c r="O5176" s="3">
        <v>12.5</v>
      </c>
      <c r="P5176" s="3">
        <v>5.5</v>
      </c>
      <c r="Q5176" s="3">
        <v>32.25</v>
      </c>
      <c r="R5176" s="3">
        <v>20.75</v>
      </c>
      <c r="S5176" s="3">
        <v>10.75</v>
      </c>
      <c r="T5176" s="3">
        <v>6</v>
      </c>
      <c r="U5176" s="3">
        <v>22</v>
      </c>
      <c r="V5176" s="3">
        <v>24.75</v>
      </c>
      <c r="W5176" s="3">
        <v>10</v>
      </c>
      <c r="X5176" s="3">
        <v>9.5</v>
      </c>
      <c r="Y5176" s="3">
        <v>10</v>
      </c>
      <c r="Z5176" s="3">
        <v>1</v>
      </c>
      <c r="AA5176" s="3">
        <v>23.5</v>
      </c>
      <c r="AB5176" s="8">
        <v>3.25</v>
      </c>
    </row>
    <row r="5177" spans="3:28" ht="24" x14ac:dyDescent="0.2">
      <c r="C5177" s="90"/>
      <c r="D5177" s="87"/>
      <c r="E5177" s="1" t="s">
        <v>78</v>
      </c>
      <c r="F5177" s="2"/>
      <c r="G5177" s="59">
        <v>422</v>
      </c>
      <c r="H5177" s="71" t="str">
        <f t="shared" si="113"/>
        <v xml:space="preserve"> </v>
      </c>
      <c r="I5177" s="11">
        <v>41.232227488151999</v>
      </c>
      <c r="J5177" s="3">
        <v>3.3175355450240001</v>
      </c>
      <c r="K5177" s="3">
        <v>2.843601895735</v>
      </c>
      <c r="L5177" s="3">
        <v>11.137440758294</v>
      </c>
      <c r="M5177" s="3">
        <v>4.0284360189569997</v>
      </c>
      <c r="N5177" s="3">
        <v>13.507109004739</v>
      </c>
      <c r="O5177" s="3">
        <v>9.9526066350709996</v>
      </c>
      <c r="P5177" s="3">
        <v>6.398104265403</v>
      </c>
      <c r="Q5177" s="3">
        <v>37.440758293838996</v>
      </c>
      <c r="R5177" s="3">
        <v>19.668246445497999</v>
      </c>
      <c r="S5177" s="3">
        <v>10.42654028436</v>
      </c>
      <c r="T5177" s="3">
        <v>7.5829383886260002</v>
      </c>
      <c r="U5177" s="3">
        <v>25.118483412322</v>
      </c>
      <c r="V5177" s="3">
        <v>22.511848341232</v>
      </c>
      <c r="W5177" s="3">
        <v>9.0047393364929995</v>
      </c>
      <c r="X5177" s="3">
        <v>11.137440758294</v>
      </c>
      <c r="Y5177" s="3">
        <v>10.189573459716</v>
      </c>
      <c r="Z5177" s="3">
        <v>0.473933649289</v>
      </c>
      <c r="AA5177" s="3">
        <v>22.748815165877001</v>
      </c>
      <c r="AB5177" s="8">
        <v>2.6066350710899999</v>
      </c>
    </row>
    <row r="5178" spans="3:28" ht="24" x14ac:dyDescent="0.2">
      <c r="C5178" s="90"/>
      <c r="D5178" s="87"/>
      <c r="E5178" s="1" t="s">
        <v>79</v>
      </c>
      <c r="F5178" s="2"/>
      <c r="G5178" s="59">
        <v>102</v>
      </c>
      <c r="H5178" s="71" t="str">
        <f t="shared" si="113"/>
        <v xml:space="preserve"> </v>
      </c>
      <c r="I5178" s="11">
        <v>43.137254901961001</v>
      </c>
      <c r="J5178" s="3">
        <v>5.8823529411760003</v>
      </c>
      <c r="K5178" s="3">
        <v>2.9411764705880001</v>
      </c>
      <c r="L5178" s="3">
        <v>10.78431372549</v>
      </c>
      <c r="M5178" s="3">
        <v>2.9411764705880001</v>
      </c>
      <c r="N5178" s="3">
        <v>13.725490196078001</v>
      </c>
      <c r="O5178" s="3">
        <v>9.8039215686270005</v>
      </c>
      <c r="P5178" s="3">
        <v>4.9019607843140003</v>
      </c>
      <c r="Q5178" s="3">
        <v>23.529411764706001</v>
      </c>
      <c r="R5178" s="3">
        <v>35.294117647058997</v>
      </c>
      <c r="S5178" s="3">
        <v>12.745098039216</v>
      </c>
      <c r="T5178" s="3">
        <v>8.8235294117649996</v>
      </c>
      <c r="U5178" s="3">
        <v>21.568627450979999</v>
      </c>
      <c r="V5178" s="3">
        <v>24.509803921568999</v>
      </c>
      <c r="W5178" s="3">
        <v>12.745098039216</v>
      </c>
      <c r="X5178" s="3">
        <v>15.686274509804001</v>
      </c>
      <c r="Y5178" s="3">
        <v>5.8823529411760003</v>
      </c>
      <c r="Z5178" s="3">
        <v>2.9411764705880001</v>
      </c>
      <c r="AA5178" s="3">
        <v>23.529411764706001</v>
      </c>
      <c r="AB5178" s="8">
        <v>6.8627450980390003</v>
      </c>
    </row>
    <row r="5179" spans="3:28" ht="24" x14ac:dyDescent="0.2">
      <c r="C5179" s="90"/>
      <c r="D5179" s="87"/>
      <c r="E5179" s="1" t="s">
        <v>80</v>
      </c>
      <c r="F5179" s="2"/>
      <c r="G5179" s="59">
        <v>44</v>
      </c>
      <c r="H5179" s="71" t="str">
        <f t="shared" si="113"/>
        <v>*</v>
      </c>
      <c r="I5179" s="11">
        <v>38.636363636364003</v>
      </c>
      <c r="J5179" s="3">
        <v>9.0909090909089993</v>
      </c>
      <c r="K5179" s="3">
        <v>4.5454545454549997</v>
      </c>
      <c r="L5179" s="3">
        <v>4.5454545454549997</v>
      </c>
      <c r="M5179" s="3">
        <v>4.5454545454549997</v>
      </c>
      <c r="N5179" s="3">
        <v>18.181818181817999</v>
      </c>
      <c r="O5179" s="3">
        <v>11.363636363635999</v>
      </c>
      <c r="P5179" s="3">
        <v>9.0909090909089993</v>
      </c>
      <c r="Q5179" s="3">
        <v>34.090909090909001</v>
      </c>
      <c r="R5179" s="3">
        <v>25</v>
      </c>
      <c r="S5179" s="3">
        <v>11.363636363635999</v>
      </c>
      <c r="T5179" s="3">
        <v>20.454545454544999</v>
      </c>
      <c r="U5179" s="3">
        <v>27.272727272727</v>
      </c>
      <c r="V5179" s="3">
        <v>31.818181818182001</v>
      </c>
      <c r="W5179" s="3">
        <v>9.0909090909089993</v>
      </c>
      <c r="X5179" s="3">
        <v>11.363636363635999</v>
      </c>
      <c r="Y5179" s="3">
        <v>9.0909090909089993</v>
      </c>
      <c r="Z5179" s="3">
        <v>2.2727272727269998</v>
      </c>
      <c r="AA5179" s="3">
        <v>29.545454545455001</v>
      </c>
      <c r="AB5179" s="8">
        <v>2.2727272727269998</v>
      </c>
    </row>
    <row r="5180" spans="3:28" ht="24" x14ac:dyDescent="0.2">
      <c r="C5180" s="90"/>
      <c r="D5180" s="87"/>
      <c r="E5180" s="1" t="s">
        <v>81</v>
      </c>
      <c r="F5180" s="2"/>
      <c r="G5180" s="59">
        <v>99</v>
      </c>
      <c r="H5180" s="71" t="str">
        <f t="shared" ref="H5180:H5243" si="114">IF(G5180&lt;49,"*"," ")</f>
        <v xml:space="preserve"> </v>
      </c>
      <c r="I5180" s="11">
        <v>39.393939393939</v>
      </c>
      <c r="J5180" s="3">
        <v>9.0909090909089993</v>
      </c>
      <c r="K5180" s="3">
        <v>8.0808080808079996</v>
      </c>
      <c r="L5180" s="3">
        <v>16.161616161615999</v>
      </c>
      <c r="M5180" s="3">
        <v>11.111111111111001</v>
      </c>
      <c r="N5180" s="3">
        <v>23.232323232323001</v>
      </c>
      <c r="O5180" s="3">
        <v>15.151515151515</v>
      </c>
      <c r="P5180" s="3">
        <v>12.121212121212</v>
      </c>
      <c r="Q5180" s="3">
        <v>21.212121212121001</v>
      </c>
      <c r="R5180" s="3">
        <v>13.131313131313</v>
      </c>
      <c r="S5180" s="3">
        <v>6.0606060606060002</v>
      </c>
      <c r="T5180" s="3">
        <v>6.0606060606060002</v>
      </c>
      <c r="U5180" s="3">
        <v>31.313131313130999</v>
      </c>
      <c r="V5180" s="3">
        <v>29.292929292928999</v>
      </c>
      <c r="W5180" s="3">
        <v>12.121212121212</v>
      </c>
      <c r="X5180" s="3">
        <v>15.151515151515</v>
      </c>
      <c r="Y5180" s="3">
        <v>10.101010101010001</v>
      </c>
      <c r="Z5180" s="3">
        <v>1.010101010101</v>
      </c>
      <c r="AA5180" s="3">
        <v>21.212121212121001</v>
      </c>
      <c r="AB5180" s="8">
        <v>2.0202020202019999</v>
      </c>
    </row>
    <row r="5181" spans="3:28" ht="24" x14ac:dyDescent="0.2">
      <c r="C5181" s="90"/>
      <c r="D5181" s="87"/>
      <c r="E5181" s="1" t="s">
        <v>82</v>
      </c>
      <c r="F5181" s="2"/>
      <c r="G5181" s="59">
        <v>128</v>
      </c>
      <c r="H5181" s="71" t="str">
        <f t="shared" si="114"/>
        <v xml:space="preserve"> </v>
      </c>
      <c r="I5181" s="11">
        <v>39.0625</v>
      </c>
      <c r="J5181" s="3">
        <v>2.34375</v>
      </c>
      <c r="K5181" s="3">
        <v>1.5625</v>
      </c>
      <c r="L5181" s="3">
        <v>13.28125</v>
      </c>
      <c r="M5181" s="3">
        <v>3.90625</v>
      </c>
      <c r="N5181" s="3">
        <v>10.15625</v>
      </c>
      <c r="O5181" s="3">
        <v>10.9375</v>
      </c>
      <c r="P5181" s="3">
        <v>3.90625</v>
      </c>
      <c r="Q5181" s="3">
        <v>26.5625</v>
      </c>
      <c r="R5181" s="3">
        <v>21.09375</v>
      </c>
      <c r="S5181" s="3">
        <v>15.625</v>
      </c>
      <c r="T5181" s="3">
        <v>18.75</v>
      </c>
      <c r="U5181" s="3">
        <v>21.875</v>
      </c>
      <c r="V5181" s="3">
        <v>25</v>
      </c>
      <c r="W5181" s="3">
        <v>9.375</v>
      </c>
      <c r="X5181" s="3">
        <v>5.46875</v>
      </c>
      <c r="Y5181" s="3">
        <v>8.59375</v>
      </c>
      <c r="Z5181" s="3">
        <v>0.78125</v>
      </c>
      <c r="AA5181" s="3">
        <v>28.125</v>
      </c>
      <c r="AB5181" s="8">
        <v>3.90625</v>
      </c>
    </row>
    <row r="5182" spans="3:28" x14ac:dyDescent="0.2">
      <c r="C5182" s="90"/>
      <c r="D5182" s="87"/>
      <c r="E5182" s="1" t="s">
        <v>83</v>
      </c>
      <c r="F5182" s="2"/>
      <c r="G5182" s="59">
        <v>47</v>
      </c>
      <c r="H5182" s="71" t="str">
        <f t="shared" si="114"/>
        <v>*</v>
      </c>
      <c r="I5182" s="11">
        <v>29.787234042552999</v>
      </c>
      <c r="J5182" s="3">
        <v>6.3829787234040003</v>
      </c>
      <c r="K5182" s="3">
        <v>2.1276595744679998</v>
      </c>
      <c r="L5182" s="3">
        <v>4.2553191489359996</v>
      </c>
      <c r="M5182" s="3">
        <v>10.638297872340001</v>
      </c>
      <c r="N5182" s="3">
        <v>12.765957446809001</v>
      </c>
      <c r="O5182" s="3">
        <v>6.3829787234040003</v>
      </c>
      <c r="P5182" s="3">
        <v>2.1276595744679998</v>
      </c>
      <c r="Q5182" s="3">
        <v>17.021276595745</v>
      </c>
      <c r="R5182" s="3">
        <v>21.276595744681</v>
      </c>
      <c r="S5182" s="3">
        <v>14.893617021277</v>
      </c>
      <c r="T5182" s="3">
        <v>10.638297872340001</v>
      </c>
      <c r="U5182" s="3">
        <v>12.765957446809001</v>
      </c>
      <c r="V5182" s="3">
        <v>25.531914893617</v>
      </c>
      <c r="W5182" s="3">
        <v>8.5106382978719992</v>
      </c>
      <c r="X5182" s="3">
        <v>10.638297872340001</v>
      </c>
      <c r="Y5182" s="3">
        <v>8.5106382978719992</v>
      </c>
      <c r="Z5182" s="3">
        <v>2.1276595744679998</v>
      </c>
      <c r="AA5182" s="3">
        <v>36.170212765956997</v>
      </c>
      <c r="AB5182" s="8">
        <v>4.2553191489359996</v>
      </c>
    </row>
    <row r="5183" spans="3:28" ht="24" x14ac:dyDescent="0.2">
      <c r="C5183" s="90"/>
      <c r="D5183" s="87"/>
      <c r="E5183" s="1" t="s">
        <v>84</v>
      </c>
      <c r="F5183" s="2"/>
      <c r="G5183" s="59">
        <v>151</v>
      </c>
      <c r="H5183" s="71" t="str">
        <f t="shared" si="114"/>
        <v xml:space="preserve"> </v>
      </c>
      <c r="I5183" s="11">
        <v>40.397350993377003</v>
      </c>
      <c r="J5183" s="3">
        <v>3.9735099337749999</v>
      </c>
      <c r="K5183" s="3">
        <v>5.9602649006619997</v>
      </c>
      <c r="L5183" s="3">
        <v>9.9337748344369992</v>
      </c>
      <c r="M5183" s="3">
        <v>4.6357615894039998</v>
      </c>
      <c r="N5183" s="3">
        <v>9.2715231788079997</v>
      </c>
      <c r="O5183" s="3">
        <v>10.596026490066</v>
      </c>
      <c r="P5183" s="3">
        <v>5.2980132450330002</v>
      </c>
      <c r="Q5183" s="3">
        <v>34.437086092714999</v>
      </c>
      <c r="R5183" s="3">
        <v>21.192052980132001</v>
      </c>
      <c r="S5183" s="3">
        <v>15.23178807947</v>
      </c>
      <c r="T5183" s="3">
        <v>9.9337748344369992</v>
      </c>
      <c r="U5183" s="3">
        <v>31.125827814569998</v>
      </c>
      <c r="V5183" s="3">
        <v>36.423841059602999</v>
      </c>
      <c r="W5183" s="3">
        <v>9.2715231788079997</v>
      </c>
      <c r="X5183" s="3">
        <v>12.582781456954001</v>
      </c>
      <c r="Y5183" s="3">
        <v>11.920529801324999</v>
      </c>
      <c r="Z5183" s="3">
        <v>1.324503311258</v>
      </c>
      <c r="AA5183" s="3">
        <v>25.165562913906999</v>
      </c>
      <c r="AB5183" s="8">
        <v>1.9867549668869999</v>
      </c>
    </row>
    <row r="5184" spans="3:28" ht="24" x14ac:dyDescent="0.2">
      <c r="C5184" s="90"/>
      <c r="D5184" s="87"/>
      <c r="E5184" s="1" t="s">
        <v>85</v>
      </c>
      <c r="F5184" s="2"/>
      <c r="G5184" s="59">
        <v>60</v>
      </c>
      <c r="H5184" s="71" t="str">
        <f t="shared" si="114"/>
        <v xml:space="preserve"> </v>
      </c>
      <c r="I5184" s="11">
        <v>43.333333333333002</v>
      </c>
      <c r="J5184" s="3">
        <v>5</v>
      </c>
      <c r="K5184" s="3">
        <v>8.333333333333</v>
      </c>
      <c r="L5184" s="3">
        <v>16.666666666666998</v>
      </c>
      <c r="M5184" s="3">
        <v>5</v>
      </c>
      <c r="N5184" s="3">
        <v>18.333333333333002</v>
      </c>
      <c r="O5184" s="3">
        <v>8.333333333333</v>
      </c>
      <c r="P5184" s="3">
        <v>10</v>
      </c>
      <c r="Q5184" s="3">
        <v>35</v>
      </c>
      <c r="R5184" s="3">
        <v>8.333333333333</v>
      </c>
      <c r="S5184" s="3">
        <v>15</v>
      </c>
      <c r="T5184" s="3">
        <v>13.333333333333</v>
      </c>
      <c r="U5184" s="3">
        <v>36.666666666666998</v>
      </c>
      <c r="V5184" s="3">
        <v>18.333333333333002</v>
      </c>
      <c r="W5184" s="3">
        <v>11.666666666667</v>
      </c>
      <c r="X5184" s="3">
        <v>16.666666666666998</v>
      </c>
      <c r="Y5184" s="3">
        <v>15</v>
      </c>
      <c r="Z5184" s="3">
        <v>1.666666666667</v>
      </c>
      <c r="AA5184" s="3">
        <v>23.333333333333002</v>
      </c>
      <c r="AB5184" s="8">
        <v>3.333333333333</v>
      </c>
    </row>
    <row r="5185" spans="3:28" x14ac:dyDescent="0.2">
      <c r="C5185" s="90"/>
      <c r="D5185" s="87"/>
      <c r="E5185" s="1" t="s">
        <v>32</v>
      </c>
      <c r="F5185" s="2"/>
      <c r="G5185" s="59">
        <v>49</v>
      </c>
      <c r="H5185" s="71" t="s">
        <v>673</v>
      </c>
      <c r="I5185" s="11">
        <v>40.816326530612002</v>
      </c>
      <c r="J5185" s="3">
        <v>10.204081632653001</v>
      </c>
      <c r="K5185" s="3">
        <v>8.1632653061219997</v>
      </c>
      <c r="L5185" s="3">
        <v>8.1632653061219997</v>
      </c>
      <c r="M5185" s="3">
        <v>4.0816326530609999</v>
      </c>
      <c r="N5185" s="3">
        <v>24.489795918367001</v>
      </c>
      <c r="O5185" s="3">
        <v>12.244897959184</v>
      </c>
      <c r="P5185" s="3">
        <v>6.1224489795919999</v>
      </c>
      <c r="Q5185" s="3">
        <v>28.571428571428999</v>
      </c>
      <c r="R5185" s="3">
        <v>18.367346938775999</v>
      </c>
      <c r="S5185" s="3">
        <v>20.408163265306001</v>
      </c>
      <c r="T5185" s="3">
        <v>12.244897959184</v>
      </c>
      <c r="U5185" s="3">
        <v>28.571428571428999</v>
      </c>
      <c r="V5185" s="3">
        <v>30.612244897958998</v>
      </c>
      <c r="W5185" s="3">
        <v>18.367346938775999</v>
      </c>
      <c r="X5185" s="3">
        <v>20.408163265306001</v>
      </c>
      <c r="Y5185" s="3">
        <v>16.326530612245001</v>
      </c>
      <c r="Z5185" s="3">
        <v>4.0816326530609999</v>
      </c>
      <c r="AA5185" s="3">
        <v>14.285714285714</v>
      </c>
      <c r="AB5185" s="8">
        <v>4.0816326530609999</v>
      </c>
    </row>
    <row r="5186" spans="3:28" ht="24" x14ac:dyDescent="0.2">
      <c r="C5186" s="90"/>
      <c r="D5186" s="87"/>
      <c r="E5186" s="1" t="s">
        <v>86</v>
      </c>
      <c r="F5186" s="2"/>
      <c r="G5186" s="59">
        <v>1336</v>
      </c>
      <c r="H5186" s="71" t="str">
        <f t="shared" si="114"/>
        <v xml:space="preserve"> </v>
      </c>
      <c r="I5186" s="11">
        <v>34.206586826346999</v>
      </c>
      <c r="J5186" s="3">
        <v>4.7155688622750001</v>
      </c>
      <c r="K5186" s="3">
        <v>3.592814371257</v>
      </c>
      <c r="L5186" s="3">
        <v>10.029940119760001</v>
      </c>
      <c r="M5186" s="3">
        <v>5.1646706586829998</v>
      </c>
      <c r="N5186" s="3">
        <v>13.847305389222001</v>
      </c>
      <c r="O5186" s="3">
        <v>10.703592814371</v>
      </c>
      <c r="P5186" s="3">
        <v>5.0898203592810001</v>
      </c>
      <c r="Q5186" s="3">
        <v>26.197604790419</v>
      </c>
      <c r="R5186" s="3">
        <v>14.970059880239999</v>
      </c>
      <c r="S5186" s="3">
        <v>9.2814371257489992</v>
      </c>
      <c r="T5186" s="3">
        <v>5.9880239520960004</v>
      </c>
      <c r="U5186" s="3">
        <v>25.823353293413</v>
      </c>
      <c r="V5186" s="3">
        <v>23.802395209581</v>
      </c>
      <c r="W5186" s="3">
        <v>10.553892215569</v>
      </c>
      <c r="X5186" s="3">
        <v>10.778443113771999</v>
      </c>
      <c r="Y5186" s="3">
        <v>9.5059880239519998</v>
      </c>
      <c r="Z5186" s="3">
        <v>0.82335329341300001</v>
      </c>
      <c r="AA5186" s="3">
        <v>25.823353293413</v>
      </c>
      <c r="AB5186" s="8">
        <v>3.218562874251</v>
      </c>
    </row>
    <row r="5187" spans="3:28" ht="24" x14ac:dyDescent="0.2">
      <c r="C5187" s="90"/>
      <c r="D5187" s="87"/>
      <c r="E5187" s="1" t="s">
        <v>87</v>
      </c>
      <c r="F5187" s="2"/>
      <c r="G5187" s="59">
        <v>311</v>
      </c>
      <c r="H5187" s="71" t="str">
        <f t="shared" si="114"/>
        <v xml:space="preserve"> </v>
      </c>
      <c r="I5187" s="11">
        <v>38.585209003214999</v>
      </c>
      <c r="J5187" s="3">
        <v>3.5369774919610002</v>
      </c>
      <c r="K5187" s="3">
        <v>2.5723472668810001</v>
      </c>
      <c r="L5187" s="3">
        <v>9.0032154340839998</v>
      </c>
      <c r="M5187" s="3">
        <v>6.4308681672030001</v>
      </c>
      <c r="N5187" s="3">
        <v>19.935691318328001</v>
      </c>
      <c r="O5187" s="3">
        <v>15.755627009646</v>
      </c>
      <c r="P5187" s="3">
        <v>7.3954983922829998</v>
      </c>
      <c r="Q5187" s="3">
        <v>25.72347266881</v>
      </c>
      <c r="R5187" s="3">
        <v>12.861736334405</v>
      </c>
      <c r="S5187" s="3">
        <v>6.7524115755630003</v>
      </c>
      <c r="T5187" s="3">
        <v>6.4308681672030001</v>
      </c>
      <c r="U5187" s="3">
        <v>32.475884244372999</v>
      </c>
      <c r="V5187" s="3">
        <v>25.72347266881</v>
      </c>
      <c r="W5187" s="3">
        <v>11.254019292604999</v>
      </c>
      <c r="X5187" s="3">
        <v>9.324758842444</v>
      </c>
      <c r="Y5187" s="3">
        <v>14.790996784566</v>
      </c>
      <c r="Z5187" s="3">
        <v>0.32154340836</v>
      </c>
      <c r="AA5187" s="3">
        <v>21.864951768489</v>
      </c>
      <c r="AB5187" s="8">
        <v>3.215434083601</v>
      </c>
    </row>
    <row r="5188" spans="3:28" ht="24" x14ac:dyDescent="0.2">
      <c r="C5188" s="90"/>
      <c r="D5188" s="87"/>
      <c r="E5188" s="1" t="s">
        <v>88</v>
      </c>
      <c r="F5188" s="2"/>
      <c r="G5188" s="59">
        <v>620</v>
      </c>
      <c r="H5188" s="71" t="str">
        <f t="shared" si="114"/>
        <v xml:space="preserve"> </v>
      </c>
      <c r="I5188" s="11">
        <v>16.451612903226</v>
      </c>
      <c r="J5188" s="3">
        <v>5.9677419354839998</v>
      </c>
      <c r="K5188" s="3">
        <v>2.4193548387099999</v>
      </c>
      <c r="L5188" s="3">
        <v>6.1290322580650001</v>
      </c>
      <c r="M5188" s="3">
        <v>5.9677419354839998</v>
      </c>
      <c r="N5188" s="3">
        <v>10.483870967742</v>
      </c>
      <c r="O5188" s="3">
        <v>9.0322580645160002</v>
      </c>
      <c r="P5188" s="3">
        <v>4.6774193548390004</v>
      </c>
      <c r="Q5188" s="3">
        <v>9.0322580645160002</v>
      </c>
      <c r="R5188" s="3">
        <v>2.4193548387099999</v>
      </c>
      <c r="S5188" s="3">
        <v>1.935483870968</v>
      </c>
      <c r="T5188" s="3">
        <v>0.32258064516099999</v>
      </c>
      <c r="U5188" s="3">
        <v>27.741935483871</v>
      </c>
      <c r="V5188" s="3">
        <v>21.612903225806001</v>
      </c>
      <c r="W5188" s="3">
        <v>11.290322580645</v>
      </c>
      <c r="X5188" s="3">
        <v>5</v>
      </c>
      <c r="Y5188" s="3">
        <v>8.5483870967740003</v>
      </c>
      <c r="Z5188" s="3">
        <v>0.32258064516099999</v>
      </c>
      <c r="AA5188" s="3">
        <v>37.258064516128997</v>
      </c>
      <c r="AB5188" s="8">
        <v>4.0322580645160002</v>
      </c>
    </row>
    <row r="5189" spans="3:28" x14ac:dyDescent="0.2">
      <c r="C5189" s="90"/>
      <c r="D5189" s="87"/>
      <c r="E5189" s="1" t="s">
        <v>22</v>
      </c>
      <c r="F5189" s="2"/>
      <c r="G5189" s="59">
        <v>168</v>
      </c>
      <c r="H5189" s="71" t="str">
        <f t="shared" si="114"/>
        <v xml:space="preserve"> </v>
      </c>
      <c r="I5189" s="11">
        <v>26.785714285714</v>
      </c>
      <c r="J5189" s="3">
        <v>7.7380952380950001</v>
      </c>
      <c r="K5189" s="3">
        <v>5.9523809523809996</v>
      </c>
      <c r="L5189" s="3">
        <v>5.9523809523809996</v>
      </c>
      <c r="M5189" s="3">
        <v>7.1428571428570002</v>
      </c>
      <c r="N5189" s="3">
        <v>10.714285714286</v>
      </c>
      <c r="O5189" s="3">
        <v>11.309523809524</v>
      </c>
      <c r="P5189" s="3">
        <v>2.3809523809519999</v>
      </c>
      <c r="Q5189" s="3">
        <v>11.904761904761999</v>
      </c>
      <c r="R5189" s="3">
        <v>4.7619047619049999</v>
      </c>
      <c r="S5189" s="3">
        <v>5.9523809523809996</v>
      </c>
      <c r="T5189" s="3">
        <v>1.190476190476</v>
      </c>
      <c r="U5189" s="3">
        <v>25.595238095237999</v>
      </c>
      <c r="V5189" s="3">
        <v>14.880952380951999</v>
      </c>
      <c r="W5189" s="3">
        <v>13.095238095238001</v>
      </c>
      <c r="X5189" s="3">
        <v>4.7619047619049999</v>
      </c>
      <c r="Y5189" s="3">
        <v>8.9285714285710007</v>
      </c>
      <c r="Z5189" s="3">
        <v>1.190476190476</v>
      </c>
      <c r="AA5189" s="3">
        <v>23.809523809523998</v>
      </c>
      <c r="AB5189" s="8">
        <v>14.285714285714</v>
      </c>
    </row>
    <row r="5190" spans="3:28" ht="24" x14ac:dyDescent="0.2">
      <c r="C5190" s="91" t="s">
        <v>89</v>
      </c>
      <c r="D5190" s="86" t="s">
        <v>17</v>
      </c>
      <c r="E5190" s="6" t="s">
        <v>90</v>
      </c>
      <c r="F5190" s="5"/>
      <c r="G5190" s="58">
        <v>166</v>
      </c>
      <c r="H5190" s="70" t="str">
        <f t="shared" si="114"/>
        <v xml:space="preserve"> </v>
      </c>
      <c r="I5190" s="12">
        <v>43.975903614457998</v>
      </c>
      <c r="J5190" s="4">
        <v>4.2168674698800004</v>
      </c>
      <c r="K5190" s="4">
        <v>4.2168674698800004</v>
      </c>
      <c r="L5190" s="4">
        <v>7.8313253012050001</v>
      </c>
      <c r="M5190" s="4">
        <v>3.0120481927710001</v>
      </c>
      <c r="N5190" s="4">
        <v>13.253012048193</v>
      </c>
      <c r="O5190" s="4">
        <v>13.855421686747</v>
      </c>
      <c r="P5190" s="4">
        <v>4.2168674698800004</v>
      </c>
      <c r="Q5190" s="4">
        <v>34.337349397590003</v>
      </c>
      <c r="R5190" s="4">
        <v>30.120481927711001</v>
      </c>
      <c r="S5190" s="4">
        <v>10.240963855422001</v>
      </c>
      <c r="T5190" s="4">
        <v>7.8313253012050001</v>
      </c>
      <c r="U5190" s="4">
        <v>24.698795180723</v>
      </c>
      <c r="V5190" s="4">
        <v>21.084337349398002</v>
      </c>
      <c r="W5190" s="4">
        <v>15.66265060241</v>
      </c>
      <c r="X5190" s="4">
        <v>10.240963855422001</v>
      </c>
      <c r="Y5190" s="4">
        <v>11.44578313253</v>
      </c>
      <c r="Z5190" s="4">
        <v>1.204819277108</v>
      </c>
      <c r="AA5190" s="4">
        <v>19.879518072288999</v>
      </c>
      <c r="AB5190" s="13">
        <v>2.409638554217</v>
      </c>
    </row>
    <row r="5191" spans="3:28" ht="48" x14ac:dyDescent="0.2">
      <c r="C5191" s="90"/>
      <c r="D5191" s="87"/>
      <c r="E5191" s="1" t="s">
        <v>91</v>
      </c>
      <c r="F5191" s="2"/>
      <c r="G5191" s="59">
        <v>97</v>
      </c>
      <c r="H5191" s="71" t="str">
        <f t="shared" si="114"/>
        <v xml:space="preserve"> </v>
      </c>
      <c r="I5191" s="11">
        <v>61.855670103092997</v>
      </c>
      <c r="J5191" s="3">
        <v>7.2164948453609998</v>
      </c>
      <c r="K5191" s="3">
        <v>4.1237113402060004</v>
      </c>
      <c r="L5191" s="3">
        <v>13.40206185567</v>
      </c>
      <c r="M5191" s="3">
        <v>2.0618556701030002</v>
      </c>
      <c r="N5191" s="3">
        <v>13.40206185567</v>
      </c>
      <c r="O5191" s="3">
        <v>11.340206185567</v>
      </c>
      <c r="P5191" s="3">
        <v>5.1546391752579996</v>
      </c>
      <c r="Q5191" s="3">
        <v>35.051546391753</v>
      </c>
      <c r="R5191" s="3">
        <v>39.175257731959</v>
      </c>
      <c r="S5191" s="3">
        <v>16.494845360825</v>
      </c>
      <c r="T5191" s="3">
        <v>9.278350515464</v>
      </c>
      <c r="U5191" s="3">
        <v>24.742268041237001</v>
      </c>
      <c r="V5191" s="3">
        <v>24.742268041237001</v>
      </c>
      <c r="W5191" s="3">
        <v>12.371134020618999</v>
      </c>
      <c r="X5191" s="3">
        <v>12.371134020618999</v>
      </c>
      <c r="Y5191" s="3">
        <v>11.340206185567</v>
      </c>
      <c r="Z5191" s="3">
        <v>2.0618556701030002</v>
      </c>
      <c r="AA5191" s="3">
        <v>12.371134020618999</v>
      </c>
      <c r="AB5191" s="8">
        <v>5.1546391752579996</v>
      </c>
    </row>
    <row r="5192" spans="3:28" ht="36" x14ac:dyDescent="0.2">
      <c r="C5192" s="90"/>
      <c r="D5192" s="87"/>
      <c r="E5192" s="1" t="s">
        <v>92</v>
      </c>
      <c r="F5192" s="2"/>
      <c r="G5192" s="59">
        <v>88</v>
      </c>
      <c r="H5192" s="71" t="str">
        <f t="shared" si="114"/>
        <v xml:space="preserve"> </v>
      </c>
      <c r="I5192" s="11">
        <v>42.045454545455001</v>
      </c>
      <c r="J5192" s="3">
        <v>5.6818181818179996</v>
      </c>
      <c r="K5192" s="3">
        <v>3.4090909090910002</v>
      </c>
      <c r="L5192" s="3">
        <v>12.5</v>
      </c>
      <c r="M5192" s="3">
        <v>2.2727272727269998</v>
      </c>
      <c r="N5192" s="3">
        <v>19.318181818182001</v>
      </c>
      <c r="O5192" s="3">
        <v>19.318181818182001</v>
      </c>
      <c r="P5192" s="3">
        <v>4.5454545454549997</v>
      </c>
      <c r="Q5192" s="3">
        <v>34.090909090909001</v>
      </c>
      <c r="R5192" s="3">
        <v>35.227272727272997</v>
      </c>
      <c r="S5192" s="3">
        <v>14.772727272727</v>
      </c>
      <c r="T5192" s="3">
        <v>12.5</v>
      </c>
      <c r="U5192" s="3">
        <v>23.863636363636001</v>
      </c>
      <c r="V5192" s="3">
        <v>27.272727272727</v>
      </c>
      <c r="W5192" s="3">
        <v>10.227272727273</v>
      </c>
      <c r="X5192" s="3">
        <v>14.772727272727</v>
      </c>
      <c r="Y5192" s="3">
        <v>13.636363636364001</v>
      </c>
      <c r="Z5192" s="3">
        <v>2.2727272727269998</v>
      </c>
      <c r="AA5192" s="3">
        <v>27.272727272727</v>
      </c>
      <c r="AB5192" s="8">
        <v>1.136363636364</v>
      </c>
    </row>
    <row r="5193" spans="3:28" ht="48" x14ac:dyDescent="0.2">
      <c r="C5193" s="90"/>
      <c r="D5193" s="87"/>
      <c r="E5193" s="1" t="s">
        <v>93</v>
      </c>
      <c r="F5193" s="2"/>
      <c r="G5193" s="59">
        <v>157</v>
      </c>
      <c r="H5193" s="71" t="str">
        <f t="shared" si="114"/>
        <v xml:space="preserve"> </v>
      </c>
      <c r="I5193" s="11">
        <v>40.764331210191003</v>
      </c>
      <c r="J5193" s="3">
        <v>7.6433121019110004</v>
      </c>
      <c r="K5193" s="3">
        <v>4.4585987261150004</v>
      </c>
      <c r="L5193" s="3">
        <v>7.6433121019110004</v>
      </c>
      <c r="M5193" s="3">
        <v>8.9171974522290007</v>
      </c>
      <c r="N5193" s="3">
        <v>18.471337579618002</v>
      </c>
      <c r="O5193" s="3">
        <v>13.375796178344</v>
      </c>
      <c r="P5193" s="3">
        <v>7.0063694267520003</v>
      </c>
      <c r="Q5193" s="3">
        <v>26.114649681528999</v>
      </c>
      <c r="R5193" s="3">
        <v>19.745222929935998</v>
      </c>
      <c r="S5193" s="3">
        <v>8.2802547770700006</v>
      </c>
      <c r="T5193" s="3">
        <v>7.0063694267520003</v>
      </c>
      <c r="U5193" s="3">
        <v>31.210191082803</v>
      </c>
      <c r="V5193" s="3">
        <v>28.025477707006001</v>
      </c>
      <c r="W5193" s="3">
        <v>12.738853503185</v>
      </c>
      <c r="X5193" s="3">
        <v>12.738853503185</v>
      </c>
      <c r="Y5193" s="3">
        <v>17.834394904459</v>
      </c>
      <c r="Z5193" s="3">
        <v>0.63694267515900005</v>
      </c>
      <c r="AA5193" s="3">
        <v>22.929936305731999</v>
      </c>
      <c r="AB5193" s="8">
        <v>3.8216560509550002</v>
      </c>
    </row>
    <row r="5194" spans="3:28" x14ac:dyDescent="0.2">
      <c r="C5194" s="90"/>
      <c r="D5194" s="87"/>
      <c r="E5194" s="1" t="s">
        <v>94</v>
      </c>
      <c r="F5194" s="2"/>
      <c r="G5194" s="59">
        <v>9</v>
      </c>
      <c r="H5194" s="71" t="str">
        <f t="shared" si="114"/>
        <v>*</v>
      </c>
      <c r="I5194" s="11">
        <v>44.444444444444002</v>
      </c>
      <c r="J5194" s="3">
        <v>11.111111111111001</v>
      </c>
      <c r="K5194" s="3">
        <v>11.111111111111001</v>
      </c>
      <c r="L5194" s="3">
        <v>22.222222222222001</v>
      </c>
      <c r="M5194" s="3">
        <v>22.222222222222001</v>
      </c>
      <c r="N5194" s="3">
        <v>44.444444444444002</v>
      </c>
      <c r="O5194" s="3">
        <v>33.333333333333002</v>
      </c>
      <c r="P5194" s="3">
        <v>33.333333333333002</v>
      </c>
      <c r="Q5194" s="3">
        <v>33.333333333333002</v>
      </c>
      <c r="R5194" s="3">
        <v>33.333333333333002</v>
      </c>
      <c r="S5194" s="3">
        <v>11.111111111111001</v>
      </c>
      <c r="T5194" s="3">
        <v>22.222222222222001</v>
      </c>
      <c r="U5194" s="3">
        <v>44.444444444444002</v>
      </c>
      <c r="V5194" s="3">
        <v>44.444444444444002</v>
      </c>
      <c r="W5194" s="3">
        <v>22.222222222222001</v>
      </c>
      <c r="X5194" s="3">
        <v>44.444444444444002</v>
      </c>
      <c r="Y5194" s="3">
        <v>33.333333333333002</v>
      </c>
      <c r="Z5194" s="3">
        <v>11.111111111111001</v>
      </c>
      <c r="AA5194" s="3">
        <v>33.333333333333002</v>
      </c>
      <c r="AB5194" s="14">
        <v>0</v>
      </c>
    </row>
    <row r="5195" spans="3:28" x14ac:dyDescent="0.2">
      <c r="C5195" s="90"/>
      <c r="D5195" s="87"/>
      <c r="E5195" s="1" t="s">
        <v>95</v>
      </c>
      <c r="F5195" s="2"/>
      <c r="G5195" s="59">
        <v>5</v>
      </c>
      <c r="H5195" s="71" t="str">
        <f t="shared" si="114"/>
        <v>*</v>
      </c>
      <c r="I5195" s="11">
        <v>20</v>
      </c>
      <c r="J5195" s="3">
        <v>20</v>
      </c>
      <c r="K5195" s="3">
        <v>20</v>
      </c>
      <c r="L5195" s="3">
        <v>20</v>
      </c>
      <c r="M5195" s="3">
        <v>20</v>
      </c>
      <c r="N5195" s="3">
        <v>60</v>
      </c>
      <c r="O5195" s="3">
        <v>40</v>
      </c>
      <c r="P5195" s="3">
        <v>60</v>
      </c>
      <c r="Q5195" s="3">
        <v>60</v>
      </c>
      <c r="R5195" s="3">
        <v>40</v>
      </c>
      <c r="S5195" s="3">
        <v>40</v>
      </c>
      <c r="T5195" s="3">
        <v>40</v>
      </c>
      <c r="U5195" s="3">
        <v>20</v>
      </c>
      <c r="V5195" s="3">
        <v>80</v>
      </c>
      <c r="W5195" s="3">
        <v>20</v>
      </c>
      <c r="X5195" s="3">
        <v>20</v>
      </c>
      <c r="Y5195" s="3">
        <v>20</v>
      </c>
      <c r="Z5195" s="3">
        <v>20</v>
      </c>
      <c r="AA5195" s="7">
        <v>0</v>
      </c>
      <c r="AB5195" s="14">
        <v>0</v>
      </c>
    </row>
    <row r="5196" spans="3:28" x14ac:dyDescent="0.2">
      <c r="C5196" s="90"/>
      <c r="D5196" s="87"/>
      <c r="E5196" s="1" t="s">
        <v>32</v>
      </c>
      <c r="F5196" s="2"/>
      <c r="G5196" s="59">
        <v>41</v>
      </c>
      <c r="H5196" s="71" t="str">
        <f t="shared" si="114"/>
        <v>*</v>
      </c>
      <c r="I5196" s="11">
        <v>36.585365853658999</v>
      </c>
      <c r="J5196" s="3">
        <v>2.4390243902440001</v>
      </c>
      <c r="K5196" s="3">
        <v>2.4390243902440001</v>
      </c>
      <c r="L5196" s="3">
        <v>9.7560975609760003</v>
      </c>
      <c r="M5196" s="3">
        <v>9.7560975609760003</v>
      </c>
      <c r="N5196" s="3">
        <v>19.512195121950999</v>
      </c>
      <c r="O5196" s="3">
        <v>7.3170731707319998</v>
      </c>
      <c r="P5196" s="3">
        <v>4.8780487804880002</v>
      </c>
      <c r="Q5196" s="3">
        <v>24.390243902439</v>
      </c>
      <c r="R5196" s="3">
        <v>21.951219512194999</v>
      </c>
      <c r="S5196" s="3">
        <v>14.634146341463</v>
      </c>
      <c r="T5196" s="3">
        <v>14.634146341463</v>
      </c>
      <c r="U5196" s="3">
        <v>21.951219512194999</v>
      </c>
      <c r="V5196" s="3">
        <v>17.073170731706998</v>
      </c>
      <c r="W5196" s="3">
        <v>9.7560975609760003</v>
      </c>
      <c r="X5196" s="3">
        <v>9.7560975609760003</v>
      </c>
      <c r="Y5196" s="3">
        <v>7.3170731707319998</v>
      </c>
      <c r="Z5196" s="3">
        <v>4.8780487804880002</v>
      </c>
      <c r="AA5196" s="3">
        <v>21.951219512194999</v>
      </c>
      <c r="AB5196" s="8">
        <v>4.8780487804880002</v>
      </c>
    </row>
    <row r="5197" spans="3:28" ht="24" x14ac:dyDescent="0.2">
      <c r="C5197" s="90"/>
      <c r="D5197" s="87"/>
      <c r="E5197" s="1" t="s">
        <v>96</v>
      </c>
      <c r="F5197" s="2"/>
      <c r="G5197" s="59">
        <v>455</v>
      </c>
      <c r="H5197" s="71" t="str">
        <f t="shared" si="114"/>
        <v xml:space="preserve"> </v>
      </c>
      <c r="I5197" s="11">
        <v>41.978021978021999</v>
      </c>
      <c r="J5197" s="3">
        <v>5.7142857142860004</v>
      </c>
      <c r="K5197" s="3">
        <v>3.9560439560440002</v>
      </c>
      <c r="L5197" s="3">
        <v>8.5714285714289993</v>
      </c>
      <c r="M5197" s="3">
        <v>4.6153846153850004</v>
      </c>
      <c r="N5197" s="3">
        <v>14.945054945055</v>
      </c>
      <c r="O5197" s="3">
        <v>12.747252747253</v>
      </c>
      <c r="P5197" s="3">
        <v>5.0549450549449997</v>
      </c>
      <c r="Q5197" s="3">
        <v>29.450549450549001</v>
      </c>
      <c r="R5197" s="3">
        <v>25.274725274725</v>
      </c>
      <c r="S5197" s="3">
        <v>10.549450549451</v>
      </c>
      <c r="T5197" s="3">
        <v>7.4725274725270001</v>
      </c>
      <c r="U5197" s="3">
        <v>25.274725274725</v>
      </c>
      <c r="V5197" s="3">
        <v>23.736263736264</v>
      </c>
      <c r="W5197" s="3">
        <v>12.087912087912001</v>
      </c>
      <c r="X5197" s="3">
        <v>10.989010989011</v>
      </c>
      <c r="Y5197" s="3">
        <v>12.087912087912001</v>
      </c>
      <c r="Z5197" s="3">
        <v>0.87912087912100001</v>
      </c>
      <c r="AA5197" s="3">
        <v>22.197802197802002</v>
      </c>
      <c r="AB5197" s="8">
        <v>3.0769230769229998</v>
      </c>
    </row>
    <row r="5198" spans="3:28" ht="24" x14ac:dyDescent="0.2">
      <c r="C5198" s="90"/>
      <c r="D5198" s="87"/>
      <c r="E5198" s="1" t="s">
        <v>87</v>
      </c>
      <c r="F5198" s="2"/>
      <c r="G5198" s="59">
        <v>623</v>
      </c>
      <c r="H5198" s="71" t="str">
        <f t="shared" si="114"/>
        <v xml:space="preserve"> </v>
      </c>
      <c r="I5198" s="11">
        <v>38.041733547352003</v>
      </c>
      <c r="J5198" s="3">
        <v>3.5313001605140002</v>
      </c>
      <c r="K5198" s="3">
        <v>2.4077046548959999</v>
      </c>
      <c r="L5198" s="3">
        <v>12.359550561798001</v>
      </c>
      <c r="M5198" s="3">
        <v>6.2600321027290002</v>
      </c>
      <c r="N5198" s="3">
        <v>17.014446227929</v>
      </c>
      <c r="O5198" s="3">
        <v>13.804173354734999</v>
      </c>
      <c r="P5198" s="3">
        <v>6.9020866773679996</v>
      </c>
      <c r="Q5198" s="3">
        <v>31.621187800963</v>
      </c>
      <c r="R5198" s="3">
        <v>17.495987158908999</v>
      </c>
      <c r="S5198" s="3">
        <v>8.9887640449440003</v>
      </c>
      <c r="T5198" s="3">
        <v>6.5810593900479999</v>
      </c>
      <c r="U5198" s="3">
        <v>30.176565008026</v>
      </c>
      <c r="V5198" s="3">
        <v>28.250401284109</v>
      </c>
      <c r="W5198" s="3">
        <v>10.91492776886</v>
      </c>
      <c r="X5198" s="3">
        <v>10.593900481541001</v>
      </c>
      <c r="Y5198" s="3">
        <v>12.199036918138001</v>
      </c>
      <c r="Z5198" s="3">
        <v>0.48154093097900003</v>
      </c>
      <c r="AA5198" s="3">
        <v>20.706260032103</v>
      </c>
      <c r="AB5198" s="8">
        <v>2.2471910112360001</v>
      </c>
    </row>
    <row r="5199" spans="3:28" ht="24" x14ac:dyDescent="0.2">
      <c r="C5199" s="90"/>
      <c r="D5199" s="87"/>
      <c r="E5199" s="1" t="s">
        <v>88</v>
      </c>
      <c r="F5199" s="2"/>
      <c r="G5199" s="59">
        <v>1112</v>
      </c>
      <c r="H5199" s="71" t="str">
        <f t="shared" si="114"/>
        <v xml:space="preserve"> </v>
      </c>
      <c r="I5199" s="11">
        <v>19.784172661871001</v>
      </c>
      <c r="J5199" s="3">
        <v>4.9460431654679997</v>
      </c>
      <c r="K5199" s="3">
        <v>3.4172661870500001</v>
      </c>
      <c r="L5199" s="3">
        <v>6.0251798561149998</v>
      </c>
      <c r="M5199" s="3">
        <v>5.755395683453</v>
      </c>
      <c r="N5199" s="3">
        <v>11.330935251799</v>
      </c>
      <c r="O5199" s="3">
        <v>9.0827338129499999</v>
      </c>
      <c r="P5199" s="3">
        <v>4.3165467625899998</v>
      </c>
      <c r="Q5199" s="3">
        <v>12.140287769784001</v>
      </c>
      <c r="R5199" s="3">
        <v>2.4280575539570002</v>
      </c>
      <c r="S5199" s="3">
        <v>3.8669064748199999</v>
      </c>
      <c r="T5199" s="3">
        <v>1.7985611510790001</v>
      </c>
      <c r="U5199" s="3">
        <v>27.428057553957</v>
      </c>
      <c r="V5199" s="3">
        <v>20.863309352518002</v>
      </c>
      <c r="W5199" s="3">
        <v>10.881294964028999</v>
      </c>
      <c r="X5199" s="3">
        <v>7.1942446043170003</v>
      </c>
      <c r="Y5199" s="3">
        <v>8.093525179856</v>
      </c>
      <c r="Z5199" s="3">
        <v>0.269784172662</v>
      </c>
      <c r="AA5199" s="3">
        <v>36.330935251798998</v>
      </c>
      <c r="AB5199" s="8">
        <v>3.8669064748199999</v>
      </c>
    </row>
    <row r="5200" spans="3:28" x14ac:dyDescent="0.2">
      <c r="C5200" s="90"/>
      <c r="D5200" s="87"/>
      <c r="E5200" s="1" t="s">
        <v>22</v>
      </c>
      <c r="F5200" s="2"/>
      <c r="G5200" s="59">
        <v>245</v>
      </c>
      <c r="H5200" s="71" t="str">
        <f t="shared" si="114"/>
        <v xml:space="preserve"> </v>
      </c>
      <c r="I5200" s="11">
        <v>31.020408163265</v>
      </c>
      <c r="J5200" s="3">
        <v>8.5714285714289993</v>
      </c>
      <c r="K5200" s="3">
        <v>4.0816326530609999</v>
      </c>
      <c r="L5200" s="3">
        <v>11.020408163265</v>
      </c>
      <c r="M5200" s="3">
        <v>5.7142857142860004</v>
      </c>
      <c r="N5200" s="3">
        <v>12.244897959184</v>
      </c>
      <c r="O5200" s="3">
        <v>8.9795918367350005</v>
      </c>
      <c r="P5200" s="3">
        <v>4.0816326530609999</v>
      </c>
      <c r="Q5200" s="3">
        <v>16.326530612245001</v>
      </c>
      <c r="R5200" s="3">
        <v>4.8979591836729997</v>
      </c>
      <c r="S5200" s="3">
        <v>8.1632653061219997</v>
      </c>
      <c r="T5200" s="3">
        <v>3.673469387755</v>
      </c>
      <c r="U5200" s="3">
        <v>21.632653061224001</v>
      </c>
      <c r="V5200" s="3">
        <v>16.734693877550999</v>
      </c>
      <c r="W5200" s="3">
        <v>9.7959183673469994</v>
      </c>
      <c r="X5200" s="3">
        <v>6.5306122448980002</v>
      </c>
      <c r="Y5200" s="3">
        <v>8.1632653061219997</v>
      </c>
      <c r="Z5200" s="3">
        <v>2.4489795918369999</v>
      </c>
      <c r="AA5200" s="3">
        <v>20.408163265306001</v>
      </c>
      <c r="AB5200" s="8">
        <v>12.653061224489999</v>
      </c>
    </row>
    <row r="5201" spans="3:28" x14ac:dyDescent="0.2">
      <c r="C5201" s="91" t="s">
        <v>97</v>
      </c>
      <c r="D5201" s="86" t="s">
        <v>17</v>
      </c>
      <c r="E5201" s="6" t="s">
        <v>98</v>
      </c>
      <c r="F5201" s="5"/>
      <c r="G5201" s="58">
        <v>83</v>
      </c>
      <c r="H5201" s="70" t="str">
        <f t="shared" si="114"/>
        <v xml:space="preserve"> </v>
      </c>
      <c r="I5201" s="12">
        <v>30.120481927711001</v>
      </c>
      <c r="J5201" s="4">
        <v>3.6144578313250002</v>
      </c>
      <c r="K5201" s="4">
        <v>1.204819277108</v>
      </c>
      <c r="L5201" s="4">
        <v>4.819277108434</v>
      </c>
      <c r="M5201" s="4">
        <v>4.819277108434</v>
      </c>
      <c r="N5201" s="4">
        <v>8.4337349397590007</v>
      </c>
      <c r="O5201" s="4">
        <v>8.4337349397590007</v>
      </c>
      <c r="P5201" s="4">
        <v>3.6144578313250002</v>
      </c>
      <c r="Q5201" s="4">
        <v>26.506024096386</v>
      </c>
      <c r="R5201" s="4">
        <v>22.89156626506</v>
      </c>
      <c r="S5201" s="4">
        <v>15.66265060241</v>
      </c>
      <c r="T5201" s="4">
        <v>14.457831325300999</v>
      </c>
      <c r="U5201" s="4">
        <v>28.915662650601998</v>
      </c>
      <c r="V5201" s="4">
        <v>16.867469879518001</v>
      </c>
      <c r="W5201" s="4">
        <v>2.409638554217</v>
      </c>
      <c r="X5201" s="4">
        <v>7.2289156626509996</v>
      </c>
      <c r="Y5201" s="4">
        <v>10.843373493975999</v>
      </c>
      <c r="Z5201" s="4">
        <v>1.204819277108</v>
      </c>
      <c r="AA5201" s="4">
        <v>30.120481927711001</v>
      </c>
      <c r="AB5201" s="13">
        <v>4.819277108434</v>
      </c>
    </row>
    <row r="5202" spans="3:28" x14ac:dyDescent="0.2">
      <c r="C5202" s="90"/>
      <c r="D5202" s="87"/>
      <c r="E5202" s="1" t="s">
        <v>99</v>
      </c>
      <c r="F5202" s="2"/>
      <c r="G5202" s="59">
        <v>401</v>
      </c>
      <c r="H5202" s="71" t="str">
        <f t="shared" si="114"/>
        <v xml:space="preserve"> </v>
      </c>
      <c r="I5202" s="11">
        <v>40.897755610973</v>
      </c>
      <c r="J5202" s="3">
        <v>4.7381546134660004</v>
      </c>
      <c r="K5202" s="3">
        <v>2.743142144638</v>
      </c>
      <c r="L5202" s="3">
        <v>10.473815461347</v>
      </c>
      <c r="M5202" s="3">
        <v>5.7356608478800002</v>
      </c>
      <c r="N5202" s="3">
        <v>14.214463840399</v>
      </c>
      <c r="O5202" s="3">
        <v>11.970074812968001</v>
      </c>
      <c r="P5202" s="3">
        <v>5.4862842892770001</v>
      </c>
      <c r="Q5202" s="3">
        <v>29.426433915212002</v>
      </c>
      <c r="R5202" s="3">
        <v>15.960099750623</v>
      </c>
      <c r="S5202" s="3">
        <v>13.216957605985</v>
      </c>
      <c r="T5202" s="3">
        <v>8.4788029925190003</v>
      </c>
      <c r="U5202" s="3">
        <v>31.421446384039999</v>
      </c>
      <c r="V5202" s="3">
        <v>25.436408977555999</v>
      </c>
      <c r="W5202" s="3">
        <v>12.219451371570999</v>
      </c>
      <c r="X5202" s="3">
        <v>11.471321695761</v>
      </c>
      <c r="Y5202" s="3">
        <v>7.7306733167079997</v>
      </c>
      <c r="Z5202" s="7">
        <v>0</v>
      </c>
      <c r="AA5202" s="3">
        <v>22.443890274314001</v>
      </c>
      <c r="AB5202" s="8">
        <v>2.2443890274310001</v>
      </c>
    </row>
    <row r="5203" spans="3:28" x14ac:dyDescent="0.2">
      <c r="C5203" s="90"/>
      <c r="D5203" s="87"/>
      <c r="E5203" s="1" t="s">
        <v>100</v>
      </c>
      <c r="F5203" s="2"/>
      <c r="G5203" s="59">
        <v>686</v>
      </c>
      <c r="H5203" s="71" t="str">
        <f t="shared" si="114"/>
        <v xml:space="preserve"> </v>
      </c>
      <c r="I5203" s="11">
        <v>34.985422740525003</v>
      </c>
      <c r="J5203" s="3">
        <v>3.7900874635570001</v>
      </c>
      <c r="K5203" s="3">
        <v>3.7900874635570001</v>
      </c>
      <c r="L5203" s="3">
        <v>9.7667638483969998</v>
      </c>
      <c r="M5203" s="3">
        <v>5.3935860058309997</v>
      </c>
      <c r="N5203" s="3">
        <v>14.431486880466</v>
      </c>
      <c r="O5203" s="3">
        <v>11.661807580174999</v>
      </c>
      <c r="P5203" s="3">
        <v>4.810495626822</v>
      </c>
      <c r="Q5203" s="3">
        <v>24.489795918367001</v>
      </c>
      <c r="R5203" s="3">
        <v>11.661807580174999</v>
      </c>
      <c r="S5203" s="3">
        <v>7.1428571428570002</v>
      </c>
      <c r="T5203" s="3">
        <v>3.9358600583090002</v>
      </c>
      <c r="U5203" s="3">
        <v>27.551020408163001</v>
      </c>
      <c r="V5203" s="3">
        <v>23.906705539358999</v>
      </c>
      <c r="W5203" s="3">
        <v>9.4752186588920004</v>
      </c>
      <c r="X5203" s="3">
        <v>8.3090379008749995</v>
      </c>
      <c r="Y5203" s="3">
        <v>8.8921282798829999</v>
      </c>
      <c r="Z5203" s="3">
        <v>0.29154518950399999</v>
      </c>
      <c r="AA5203" s="3">
        <v>25.510204081632999</v>
      </c>
      <c r="AB5203" s="8">
        <v>3.206997084548</v>
      </c>
    </row>
    <row r="5204" spans="3:28" x14ac:dyDescent="0.2">
      <c r="C5204" s="90"/>
      <c r="D5204" s="87"/>
      <c r="E5204" s="1" t="s">
        <v>101</v>
      </c>
      <c r="F5204" s="2"/>
      <c r="G5204" s="59">
        <v>1118</v>
      </c>
      <c r="H5204" s="71" t="str">
        <f t="shared" si="114"/>
        <v xml:space="preserve"> </v>
      </c>
      <c r="I5204" s="11">
        <v>22.987477638640001</v>
      </c>
      <c r="J5204" s="3">
        <v>5.6350626118070002</v>
      </c>
      <c r="K5204" s="3">
        <v>3.2200357781750002</v>
      </c>
      <c r="L5204" s="3">
        <v>7.1556350626120002</v>
      </c>
      <c r="M5204" s="3">
        <v>5.8139534883720003</v>
      </c>
      <c r="N5204" s="3">
        <v>13.327370304114</v>
      </c>
      <c r="O5204" s="3">
        <v>11.180679785331</v>
      </c>
      <c r="P5204" s="3">
        <v>5.1878354203940003</v>
      </c>
      <c r="Q5204" s="3">
        <v>15.652951699462999</v>
      </c>
      <c r="R5204" s="3">
        <v>8.3184257602860008</v>
      </c>
      <c r="S5204" s="3">
        <v>4.0250447227189996</v>
      </c>
      <c r="T5204" s="3">
        <v>2.5939177101970001</v>
      </c>
      <c r="U5204" s="3">
        <v>26.296958855098001</v>
      </c>
      <c r="V5204" s="3">
        <v>22.540250447226999</v>
      </c>
      <c r="W5204" s="3">
        <v>12.432915921288</v>
      </c>
      <c r="X5204" s="3">
        <v>8.3184257602860008</v>
      </c>
      <c r="Y5204" s="3">
        <v>11.538461538462</v>
      </c>
      <c r="Z5204" s="3">
        <v>0.71556350626099996</v>
      </c>
      <c r="AA5204" s="3">
        <v>32.110912343469998</v>
      </c>
      <c r="AB5204" s="8">
        <v>4.1144901610020002</v>
      </c>
    </row>
    <row r="5205" spans="3:28" x14ac:dyDescent="0.2">
      <c r="C5205" s="90"/>
      <c r="D5205" s="87"/>
      <c r="E5205" s="1" t="s">
        <v>22</v>
      </c>
      <c r="F5205" s="2"/>
      <c r="G5205" s="59">
        <v>147</v>
      </c>
      <c r="H5205" s="71" t="str">
        <f t="shared" si="114"/>
        <v xml:space="preserve"> </v>
      </c>
      <c r="I5205" s="11">
        <v>25.850340136054001</v>
      </c>
      <c r="J5205" s="3">
        <v>8.8435374149660007</v>
      </c>
      <c r="K5205" s="3">
        <v>4.7619047619049999</v>
      </c>
      <c r="L5205" s="3">
        <v>11.564625850340001</v>
      </c>
      <c r="M5205" s="3">
        <v>6.1224489795919999</v>
      </c>
      <c r="N5205" s="3">
        <v>12.244897959184</v>
      </c>
      <c r="O5205" s="3">
        <v>4.7619047619049999</v>
      </c>
      <c r="P5205" s="3">
        <v>5.4421768707479998</v>
      </c>
      <c r="Q5205" s="3">
        <v>15.646258503401</v>
      </c>
      <c r="R5205" s="3">
        <v>4.7619047619049999</v>
      </c>
      <c r="S5205" s="3">
        <v>4.7619047619049999</v>
      </c>
      <c r="T5205" s="3">
        <v>1.360544217687</v>
      </c>
      <c r="U5205" s="3">
        <v>19.047619047619001</v>
      </c>
      <c r="V5205" s="3">
        <v>17.006802721088</v>
      </c>
      <c r="W5205" s="3">
        <v>8.8435374149660007</v>
      </c>
      <c r="X5205" s="3">
        <v>6.8027210884349998</v>
      </c>
      <c r="Y5205" s="3">
        <v>7.4829931972789998</v>
      </c>
      <c r="Z5205" s="3">
        <v>3.4013605442179999</v>
      </c>
      <c r="AA5205" s="3">
        <v>23.809523809523998</v>
      </c>
      <c r="AB5205" s="8">
        <v>14.285714285714</v>
      </c>
    </row>
    <row r="5206" spans="3:28" x14ac:dyDescent="0.2">
      <c r="C5206" s="91" t="s">
        <v>102</v>
      </c>
      <c r="D5206" s="86" t="s">
        <v>17</v>
      </c>
      <c r="E5206" s="6" t="s">
        <v>103</v>
      </c>
      <c r="F5206" s="5"/>
      <c r="G5206" s="58">
        <v>562</v>
      </c>
      <c r="H5206" s="70" t="str">
        <f t="shared" si="114"/>
        <v xml:space="preserve"> </v>
      </c>
      <c r="I5206" s="12">
        <v>30.782918149465999</v>
      </c>
      <c r="J5206" s="4">
        <v>2.8469750889680001</v>
      </c>
      <c r="K5206" s="4">
        <v>1.4234875444840001</v>
      </c>
      <c r="L5206" s="4">
        <v>5.5160142348749996</v>
      </c>
      <c r="M5206" s="4">
        <v>3.7366548042700001</v>
      </c>
      <c r="N5206" s="4">
        <v>8.007117437722</v>
      </c>
      <c r="O5206" s="4">
        <v>8.7188612099640004</v>
      </c>
      <c r="P5206" s="4">
        <v>3.7366548042700001</v>
      </c>
      <c r="Q5206" s="4">
        <v>23.131672597864998</v>
      </c>
      <c r="R5206" s="4">
        <v>14.946619217082</v>
      </c>
      <c r="S5206" s="4">
        <v>8.007117437722</v>
      </c>
      <c r="T5206" s="4">
        <v>6.227758007117</v>
      </c>
      <c r="U5206" s="4">
        <v>22.597864768682999</v>
      </c>
      <c r="V5206" s="4">
        <v>19.750889679715002</v>
      </c>
      <c r="W5206" s="4">
        <v>7.2953736654799997</v>
      </c>
      <c r="X5206" s="4">
        <v>10.142348754447999</v>
      </c>
      <c r="Y5206" s="4">
        <v>5.338078291815</v>
      </c>
      <c r="Z5206" s="4">
        <v>1.2455516014229999</v>
      </c>
      <c r="AA5206" s="4">
        <v>33.985765124555002</v>
      </c>
      <c r="AB5206" s="13">
        <v>2.8469750889680001</v>
      </c>
    </row>
    <row r="5207" spans="3:28" x14ac:dyDescent="0.2">
      <c r="C5207" s="90"/>
      <c r="D5207" s="87"/>
      <c r="E5207" s="1" t="s">
        <v>104</v>
      </c>
      <c r="F5207" s="2"/>
      <c r="G5207" s="59">
        <v>1221</v>
      </c>
      <c r="H5207" s="71" t="str">
        <f t="shared" si="114"/>
        <v xml:space="preserve"> </v>
      </c>
      <c r="I5207" s="11">
        <v>32.022932022931997</v>
      </c>
      <c r="J5207" s="3">
        <v>4.258804258804</v>
      </c>
      <c r="K5207" s="3">
        <v>3.0303030303030001</v>
      </c>
      <c r="L5207" s="3">
        <v>9.8280098280099999</v>
      </c>
      <c r="M5207" s="3">
        <v>5.6511056511059996</v>
      </c>
      <c r="N5207" s="3">
        <v>14.742014742015</v>
      </c>
      <c r="O5207" s="3">
        <v>10.728910728911</v>
      </c>
      <c r="P5207" s="3">
        <v>5.487305487305</v>
      </c>
      <c r="Q5207" s="3">
        <v>23.914823914824002</v>
      </c>
      <c r="R5207" s="3">
        <v>11.547911547911999</v>
      </c>
      <c r="S5207" s="3">
        <v>7.6167076167080001</v>
      </c>
      <c r="T5207" s="3">
        <v>4.258804258804</v>
      </c>
      <c r="U5207" s="3">
        <v>26.781326781327</v>
      </c>
      <c r="V5207" s="3">
        <v>23.259623259623002</v>
      </c>
      <c r="W5207" s="3">
        <v>10.07371007371</v>
      </c>
      <c r="X5207" s="3">
        <v>8.3538083538080006</v>
      </c>
      <c r="Y5207" s="3">
        <v>8.9271089271089998</v>
      </c>
      <c r="Z5207" s="3">
        <v>0.32760032760000002</v>
      </c>
      <c r="AA5207" s="3">
        <v>26.945126945127001</v>
      </c>
      <c r="AB5207" s="8">
        <v>3.521703521704</v>
      </c>
    </row>
    <row r="5208" spans="3:28" x14ac:dyDescent="0.2">
      <c r="C5208" s="90"/>
      <c r="D5208" s="87"/>
      <c r="E5208" s="1" t="s">
        <v>105</v>
      </c>
      <c r="F5208" s="2"/>
      <c r="G5208" s="59">
        <v>430</v>
      </c>
      <c r="H5208" s="71" t="str">
        <f t="shared" si="114"/>
        <v xml:space="preserve"> </v>
      </c>
      <c r="I5208" s="11">
        <v>26.744186046511999</v>
      </c>
      <c r="J5208" s="3">
        <v>9.3023255813949994</v>
      </c>
      <c r="K5208" s="3">
        <v>6.0465116279069999</v>
      </c>
      <c r="L5208" s="3">
        <v>10.465116279069999</v>
      </c>
      <c r="M5208" s="3">
        <v>8.1395348837209998</v>
      </c>
      <c r="N5208" s="3">
        <v>20</v>
      </c>
      <c r="O5208" s="3">
        <v>14.883720930233</v>
      </c>
      <c r="P5208" s="3">
        <v>6.2790697674420004</v>
      </c>
      <c r="Q5208" s="3">
        <v>12.790697674419</v>
      </c>
      <c r="R5208" s="3">
        <v>5.5813953488369998</v>
      </c>
      <c r="S5208" s="3">
        <v>3.488372093023</v>
      </c>
      <c r="T5208" s="3">
        <v>2.5581395348839999</v>
      </c>
      <c r="U5208" s="3">
        <v>35.813953488372</v>
      </c>
      <c r="V5208" s="3">
        <v>27.441860465116001</v>
      </c>
      <c r="W5208" s="3">
        <v>15.581395348837001</v>
      </c>
      <c r="X5208" s="3">
        <v>8.1395348837209998</v>
      </c>
      <c r="Y5208" s="3">
        <v>18.604651162791001</v>
      </c>
      <c r="Z5208" s="3">
        <v>0.23255813953500001</v>
      </c>
      <c r="AA5208" s="3">
        <v>23.255813953488001</v>
      </c>
      <c r="AB5208" s="8">
        <v>3.9534883720930001</v>
      </c>
    </row>
    <row r="5209" spans="3:28" x14ac:dyDescent="0.2">
      <c r="C5209" s="90"/>
      <c r="D5209" s="87"/>
      <c r="E5209" s="1" t="s">
        <v>106</v>
      </c>
      <c r="F5209" s="2"/>
      <c r="G5209" s="59">
        <v>63</v>
      </c>
      <c r="H5209" s="71" t="str">
        <f t="shared" si="114"/>
        <v xml:space="preserve"> </v>
      </c>
      <c r="I5209" s="11">
        <v>11.111111111111001</v>
      </c>
      <c r="J5209" s="3">
        <v>7.9365079365079998</v>
      </c>
      <c r="K5209" s="3">
        <v>6.3492063492059998</v>
      </c>
      <c r="L5209" s="3">
        <v>3.1746031746029999</v>
      </c>
      <c r="M5209" s="3">
        <v>7.9365079365079998</v>
      </c>
      <c r="N5209" s="3">
        <v>6.3492063492059998</v>
      </c>
      <c r="O5209" s="3">
        <v>6.3492063492059998</v>
      </c>
      <c r="P5209" s="3">
        <v>6.3492063492059998</v>
      </c>
      <c r="Q5209" s="3">
        <v>4.7619047619049999</v>
      </c>
      <c r="R5209" s="7">
        <v>0</v>
      </c>
      <c r="S5209" s="3">
        <v>1.587301587302</v>
      </c>
      <c r="T5209" s="7">
        <v>0</v>
      </c>
      <c r="U5209" s="3">
        <v>26.984126984126998</v>
      </c>
      <c r="V5209" s="3">
        <v>19.047619047619001</v>
      </c>
      <c r="W5209" s="3">
        <v>19.047619047619001</v>
      </c>
      <c r="X5209" s="3">
        <v>6.3492063492059998</v>
      </c>
      <c r="Y5209" s="3">
        <v>9.5238095238099998</v>
      </c>
      <c r="Z5209" s="3">
        <v>1.587301587302</v>
      </c>
      <c r="AA5209" s="3">
        <v>25.396825396825001</v>
      </c>
      <c r="AB5209" s="8">
        <v>4.7619047619049999</v>
      </c>
    </row>
    <row r="5210" spans="3:28" x14ac:dyDescent="0.2">
      <c r="C5210" s="90"/>
      <c r="D5210" s="87"/>
      <c r="E5210" s="1" t="s">
        <v>22</v>
      </c>
      <c r="F5210" s="2"/>
      <c r="G5210" s="59">
        <v>159</v>
      </c>
      <c r="H5210" s="71" t="str">
        <f t="shared" si="114"/>
        <v xml:space="preserve"> </v>
      </c>
      <c r="I5210" s="11">
        <v>23.899371069181999</v>
      </c>
      <c r="J5210" s="3">
        <v>6.9182389937110003</v>
      </c>
      <c r="K5210" s="3">
        <v>3.7735849056599999</v>
      </c>
      <c r="L5210" s="3">
        <v>7.547169811321</v>
      </c>
      <c r="M5210" s="3">
        <v>5.0314465408810003</v>
      </c>
      <c r="N5210" s="3">
        <v>9.4339622641510008</v>
      </c>
      <c r="O5210" s="3">
        <v>11.949685534591</v>
      </c>
      <c r="P5210" s="3">
        <v>3.1446540880499998</v>
      </c>
      <c r="Q5210" s="3">
        <v>16.352201257861999</v>
      </c>
      <c r="R5210" s="3">
        <v>8.8050314465409993</v>
      </c>
      <c r="S5210" s="3">
        <v>8.1761006289309996</v>
      </c>
      <c r="T5210" s="3">
        <v>3.7735849056599999</v>
      </c>
      <c r="U5210" s="3">
        <v>22.641509433962</v>
      </c>
      <c r="V5210" s="3">
        <v>20.125786163522001</v>
      </c>
      <c r="W5210" s="3">
        <v>15.723270440252</v>
      </c>
      <c r="X5210" s="3">
        <v>8.8050314465409993</v>
      </c>
      <c r="Y5210" s="3">
        <v>10.062893081761001</v>
      </c>
      <c r="Z5210" s="3">
        <v>1.88679245283</v>
      </c>
      <c r="AA5210" s="3">
        <v>30.188679245283002</v>
      </c>
      <c r="AB5210" s="8">
        <v>14.465408805031</v>
      </c>
    </row>
    <row r="5211" spans="3:28" x14ac:dyDescent="0.2">
      <c r="C5211" s="90"/>
      <c r="D5211" s="87"/>
      <c r="E5211" s="1" t="s">
        <v>107</v>
      </c>
      <c r="F5211" s="2"/>
      <c r="G5211" s="59">
        <v>1783</v>
      </c>
      <c r="H5211" s="71" t="str">
        <f t="shared" si="114"/>
        <v xml:space="preserve"> </v>
      </c>
      <c r="I5211" s="11">
        <v>31.632080762758999</v>
      </c>
      <c r="J5211" s="3">
        <v>3.8137969713970001</v>
      </c>
      <c r="K5211" s="3">
        <v>2.5238362310709999</v>
      </c>
      <c r="L5211" s="3">
        <v>8.4688726864829995</v>
      </c>
      <c r="M5211" s="3">
        <v>5.0476724621419997</v>
      </c>
      <c r="N5211" s="3">
        <v>12.619181155355999</v>
      </c>
      <c r="O5211" s="3">
        <v>10.095344924285</v>
      </c>
      <c r="P5211" s="3">
        <v>4.9355019629839996</v>
      </c>
      <c r="Q5211" s="3">
        <v>23.667975322490001</v>
      </c>
      <c r="R5211" s="3">
        <v>12.619181155355999</v>
      </c>
      <c r="S5211" s="3">
        <v>7.7397644419520004</v>
      </c>
      <c r="T5211" s="3">
        <v>4.8794167134039999</v>
      </c>
      <c r="U5211" s="3">
        <v>25.462703309030001</v>
      </c>
      <c r="V5211" s="3">
        <v>22.153673583846999</v>
      </c>
      <c r="W5211" s="3">
        <v>9.1979809310149996</v>
      </c>
      <c r="X5211" s="3">
        <v>8.9175546831180004</v>
      </c>
      <c r="Y5211" s="3">
        <v>7.795849691531</v>
      </c>
      <c r="Z5211" s="3">
        <v>0.61693774537299995</v>
      </c>
      <c r="AA5211" s="3">
        <v>29.164329781267998</v>
      </c>
      <c r="AB5211" s="8">
        <v>3.309029725182</v>
      </c>
    </row>
    <row r="5212" spans="3:28" x14ac:dyDescent="0.2">
      <c r="C5212" s="90"/>
      <c r="D5212" s="87"/>
      <c r="E5212" s="1" t="s">
        <v>108</v>
      </c>
      <c r="F5212" s="2"/>
      <c r="G5212" s="59">
        <v>493</v>
      </c>
      <c r="H5212" s="71" t="str">
        <f t="shared" si="114"/>
        <v xml:space="preserve"> </v>
      </c>
      <c r="I5212" s="11">
        <v>24.746450304260001</v>
      </c>
      <c r="J5212" s="3">
        <v>9.1277890466529996</v>
      </c>
      <c r="K5212" s="3">
        <v>6.0851926977690001</v>
      </c>
      <c r="L5212" s="3">
        <v>9.5334685598379991</v>
      </c>
      <c r="M5212" s="3">
        <v>8.1135902636920001</v>
      </c>
      <c r="N5212" s="3">
        <v>18.255578093305999</v>
      </c>
      <c r="O5212" s="3">
        <v>13.793103448276</v>
      </c>
      <c r="P5212" s="3">
        <v>6.2880324543609998</v>
      </c>
      <c r="Q5212" s="3">
        <v>11.764705882353001</v>
      </c>
      <c r="R5212" s="3">
        <v>4.8681541582149999</v>
      </c>
      <c r="S5212" s="3">
        <v>3.2454361054769998</v>
      </c>
      <c r="T5212" s="3">
        <v>2.2312373225150002</v>
      </c>
      <c r="U5212" s="3">
        <v>34.685598377281998</v>
      </c>
      <c r="V5212" s="3">
        <v>26.369168356997999</v>
      </c>
      <c r="W5212" s="3">
        <v>16.024340770790999</v>
      </c>
      <c r="X5212" s="3">
        <v>7.9107505070990003</v>
      </c>
      <c r="Y5212" s="3">
        <v>17.444219066936999</v>
      </c>
      <c r="Z5212" s="3">
        <v>0.40567951318500001</v>
      </c>
      <c r="AA5212" s="3">
        <v>23.529411764706001</v>
      </c>
      <c r="AB5212" s="8">
        <v>4.056795131846</v>
      </c>
    </row>
    <row r="5213" spans="3:28" x14ac:dyDescent="0.2">
      <c r="C5213" s="91" t="s">
        <v>109</v>
      </c>
      <c r="D5213" s="86" t="s">
        <v>17</v>
      </c>
      <c r="E5213" s="6" t="s">
        <v>110</v>
      </c>
      <c r="F5213" s="5"/>
      <c r="G5213" s="58">
        <v>551</v>
      </c>
      <c r="H5213" s="70" t="str">
        <f t="shared" si="114"/>
        <v xml:space="preserve"> </v>
      </c>
      <c r="I5213" s="12">
        <v>32.486388384755003</v>
      </c>
      <c r="J5213" s="4">
        <v>3.2667876588019999</v>
      </c>
      <c r="K5213" s="4">
        <v>2.7223230490020001</v>
      </c>
      <c r="L5213" s="4">
        <v>9.4373865698730004</v>
      </c>
      <c r="M5213" s="4">
        <v>6.3520871143380004</v>
      </c>
      <c r="N5213" s="4">
        <v>13.974591651542999</v>
      </c>
      <c r="O5213" s="4">
        <v>11.978221415607999</v>
      </c>
      <c r="P5213" s="4">
        <v>7.2595281306719999</v>
      </c>
      <c r="Q5213" s="4">
        <v>26.678765880217998</v>
      </c>
      <c r="R5213" s="4">
        <v>14.519056261343</v>
      </c>
      <c r="S5213" s="4">
        <v>9.9818511796730007</v>
      </c>
      <c r="T5213" s="4">
        <v>7.4410163339380002</v>
      </c>
      <c r="U5213" s="4">
        <v>30.490018148819999</v>
      </c>
      <c r="V5213" s="4">
        <v>23.230490018148998</v>
      </c>
      <c r="W5213" s="4">
        <v>8.7114337568060005</v>
      </c>
      <c r="X5213" s="4">
        <v>12.159709618875</v>
      </c>
      <c r="Y5213" s="4">
        <v>8.8929219600730001</v>
      </c>
      <c r="Z5213" s="4">
        <v>0.5444646098</v>
      </c>
      <c r="AA5213" s="4">
        <v>27.949183303085</v>
      </c>
      <c r="AB5213" s="13">
        <v>2.5408348457350001</v>
      </c>
    </row>
    <row r="5214" spans="3:28" ht="24" x14ac:dyDescent="0.2">
      <c r="C5214" s="90"/>
      <c r="D5214" s="87"/>
      <c r="E5214" s="1" t="s">
        <v>111</v>
      </c>
      <c r="F5214" s="2"/>
      <c r="G5214" s="59">
        <v>298</v>
      </c>
      <c r="H5214" s="71" t="str">
        <f t="shared" si="114"/>
        <v xml:space="preserve"> </v>
      </c>
      <c r="I5214" s="11">
        <v>37.248322147651002</v>
      </c>
      <c r="J5214" s="3">
        <v>4.6979865771810001</v>
      </c>
      <c r="K5214" s="3">
        <v>4.3624161073829999</v>
      </c>
      <c r="L5214" s="3">
        <v>11.073825503356</v>
      </c>
      <c r="M5214" s="3">
        <v>6.7114093959729999</v>
      </c>
      <c r="N5214" s="3">
        <v>14.093959731544</v>
      </c>
      <c r="O5214" s="3">
        <v>14.093959731544</v>
      </c>
      <c r="P5214" s="3">
        <v>8.3892617449659994</v>
      </c>
      <c r="Q5214" s="3">
        <v>32.885906040267997</v>
      </c>
      <c r="R5214" s="3">
        <v>31.879194630872</v>
      </c>
      <c r="S5214" s="3">
        <v>9.7315436241610005</v>
      </c>
      <c r="T5214" s="3">
        <v>9.060402684564</v>
      </c>
      <c r="U5214" s="3">
        <v>25.167785234899</v>
      </c>
      <c r="V5214" s="3">
        <v>26.510067114093999</v>
      </c>
      <c r="W5214" s="3">
        <v>10.402684563757999</v>
      </c>
      <c r="X5214" s="3">
        <v>10.738255033557</v>
      </c>
      <c r="Y5214" s="3">
        <v>8.7248322147649997</v>
      </c>
      <c r="Z5214" s="3">
        <v>2.0134228187919998</v>
      </c>
      <c r="AA5214" s="3">
        <v>26.174496644295001</v>
      </c>
      <c r="AB5214" s="8">
        <v>2.6845637583889999</v>
      </c>
    </row>
    <row r="5215" spans="3:28" ht="24" x14ac:dyDescent="0.2">
      <c r="C5215" s="90"/>
      <c r="D5215" s="87"/>
      <c r="E5215" s="1" t="s">
        <v>112</v>
      </c>
      <c r="F5215" s="2"/>
      <c r="G5215" s="59">
        <v>954</v>
      </c>
      <c r="H5215" s="71" t="str">
        <f t="shared" si="114"/>
        <v xml:space="preserve"> </v>
      </c>
      <c r="I5215" s="11">
        <v>34.696016771487997</v>
      </c>
      <c r="J5215" s="3">
        <v>3.1446540880499998</v>
      </c>
      <c r="K5215" s="3">
        <v>3.2494758909849999</v>
      </c>
      <c r="L5215" s="3">
        <v>9.2243186582809997</v>
      </c>
      <c r="M5215" s="3">
        <v>4.7169811320750004</v>
      </c>
      <c r="N5215" s="3">
        <v>12.054507337525999</v>
      </c>
      <c r="O5215" s="3">
        <v>10.901467505241</v>
      </c>
      <c r="P5215" s="3">
        <v>5.7651991614259996</v>
      </c>
      <c r="Q5215" s="3">
        <v>32.809224318658003</v>
      </c>
      <c r="R5215" s="3">
        <v>16.561844863731999</v>
      </c>
      <c r="S5215" s="3">
        <v>9.2243186582809997</v>
      </c>
      <c r="T5215" s="3">
        <v>6.184486373166</v>
      </c>
      <c r="U5215" s="3">
        <v>25.262054507338</v>
      </c>
      <c r="V5215" s="3">
        <v>22.117400419287002</v>
      </c>
      <c r="W5215" s="3">
        <v>7.9664570230610003</v>
      </c>
      <c r="X5215" s="3">
        <v>9.9580712788260008</v>
      </c>
      <c r="Y5215" s="3">
        <v>8.7002096436059997</v>
      </c>
      <c r="Z5215" s="3">
        <v>0.73375262054500001</v>
      </c>
      <c r="AA5215" s="3">
        <v>26.939203354298002</v>
      </c>
      <c r="AB5215" s="8">
        <v>3.1446540880499998</v>
      </c>
    </row>
    <row r="5216" spans="3:28" x14ac:dyDescent="0.2">
      <c r="C5216" s="90"/>
      <c r="D5216" s="87"/>
      <c r="E5216" s="1" t="s">
        <v>113</v>
      </c>
      <c r="F5216" s="2"/>
      <c r="G5216" s="59">
        <v>616</v>
      </c>
      <c r="H5216" s="71" t="str">
        <f t="shared" si="114"/>
        <v xml:space="preserve"> </v>
      </c>
      <c r="I5216" s="11">
        <v>32.305194805195001</v>
      </c>
      <c r="J5216" s="3">
        <v>4.3831168831170002</v>
      </c>
      <c r="K5216" s="3">
        <v>2.2727272727269998</v>
      </c>
      <c r="L5216" s="3">
        <v>9.0909090909089993</v>
      </c>
      <c r="M5216" s="3">
        <v>3.896103896104</v>
      </c>
      <c r="N5216" s="3">
        <v>11.688311688312</v>
      </c>
      <c r="O5216" s="3">
        <v>11.688311688312</v>
      </c>
      <c r="P5216" s="3">
        <v>5.0324675324679999</v>
      </c>
      <c r="Q5216" s="3">
        <v>28.246753246752998</v>
      </c>
      <c r="R5216" s="3">
        <v>15.097402597403001</v>
      </c>
      <c r="S5216" s="3">
        <v>8.4415584415579996</v>
      </c>
      <c r="T5216" s="3">
        <v>6.0064935064940004</v>
      </c>
      <c r="U5216" s="3">
        <v>27.435064935065</v>
      </c>
      <c r="V5216" s="3">
        <v>27.435064935065</v>
      </c>
      <c r="W5216" s="3">
        <v>9.9025974025969994</v>
      </c>
      <c r="X5216" s="3">
        <v>12.012987012987001</v>
      </c>
      <c r="Y5216" s="3">
        <v>7.4675324675320001</v>
      </c>
      <c r="Z5216" s="3">
        <v>0.974025974026</v>
      </c>
      <c r="AA5216" s="3">
        <v>27.922077922078</v>
      </c>
      <c r="AB5216" s="8">
        <v>2.5974025974030002</v>
      </c>
    </row>
    <row r="5217" spans="3:28" x14ac:dyDescent="0.2">
      <c r="C5217" s="90"/>
      <c r="D5217" s="87"/>
      <c r="E5217" s="1" t="s">
        <v>114</v>
      </c>
      <c r="F5217" s="2"/>
      <c r="G5217" s="59">
        <v>986</v>
      </c>
      <c r="H5217" s="71" t="str">
        <f t="shared" si="114"/>
        <v xml:space="preserve"> </v>
      </c>
      <c r="I5217" s="11">
        <v>33.265720081136003</v>
      </c>
      <c r="J5217" s="3">
        <v>3.9553752535500002</v>
      </c>
      <c r="K5217" s="3">
        <v>2.5354969574039998</v>
      </c>
      <c r="L5217" s="3">
        <v>8.8235294117649996</v>
      </c>
      <c r="M5217" s="3">
        <v>4.7667342799189996</v>
      </c>
      <c r="N5217" s="3">
        <v>13.793103448276</v>
      </c>
      <c r="O5217" s="3">
        <v>9.5334685598379991</v>
      </c>
      <c r="P5217" s="3">
        <v>4.8681541582149999</v>
      </c>
      <c r="Q5217" s="3">
        <v>25.456389452332999</v>
      </c>
      <c r="R5217" s="3">
        <v>13.286004056795001</v>
      </c>
      <c r="S5217" s="3">
        <v>7.4036511156189997</v>
      </c>
      <c r="T5217" s="3">
        <v>4.9695740365110002</v>
      </c>
      <c r="U5217" s="3">
        <v>25.557809330628999</v>
      </c>
      <c r="V5217" s="3">
        <v>22.109533468559999</v>
      </c>
      <c r="W5217" s="3">
        <v>8.8235294117649996</v>
      </c>
      <c r="X5217" s="3">
        <v>10.344827586207</v>
      </c>
      <c r="Y5217" s="3">
        <v>6.3894523326570001</v>
      </c>
      <c r="Z5217" s="3">
        <v>0.60851926977699999</v>
      </c>
      <c r="AA5217" s="3">
        <v>28.600405679512999</v>
      </c>
      <c r="AB5217" s="8">
        <v>2.434077079108</v>
      </c>
    </row>
    <row r="5218" spans="3:28" ht="24" x14ac:dyDescent="0.2">
      <c r="C5218" s="90"/>
      <c r="D5218" s="87"/>
      <c r="E5218" s="1" t="s">
        <v>115</v>
      </c>
      <c r="F5218" s="2"/>
      <c r="G5218" s="59">
        <v>938</v>
      </c>
      <c r="H5218" s="71" t="str">
        <f t="shared" si="114"/>
        <v xml:space="preserve"> </v>
      </c>
      <c r="I5218" s="11">
        <v>33.688699360340998</v>
      </c>
      <c r="J5218" s="3">
        <v>4.1577825159910002</v>
      </c>
      <c r="K5218" s="3">
        <v>2.985074626866</v>
      </c>
      <c r="L5218" s="3">
        <v>9.1684434968020003</v>
      </c>
      <c r="M5218" s="3">
        <v>5.7569296375269996</v>
      </c>
      <c r="N5218" s="3">
        <v>13.326226012793001</v>
      </c>
      <c r="O5218" s="3">
        <v>10.127931769723</v>
      </c>
      <c r="P5218" s="3">
        <v>5.9701492537309999</v>
      </c>
      <c r="Q5218" s="3">
        <v>26.332622601278999</v>
      </c>
      <c r="R5218" s="3">
        <v>15.565031982941999</v>
      </c>
      <c r="S5218" s="3">
        <v>9.8081023454159997</v>
      </c>
      <c r="T5218" s="3">
        <v>6.3965884861409998</v>
      </c>
      <c r="U5218" s="3">
        <v>25.373134328357999</v>
      </c>
      <c r="V5218" s="3">
        <v>22.707889125800001</v>
      </c>
      <c r="W5218" s="3">
        <v>9.3816631130060006</v>
      </c>
      <c r="X5218" s="3">
        <v>9.1684434968020003</v>
      </c>
      <c r="Y5218" s="3">
        <v>8.4221748400850007</v>
      </c>
      <c r="Z5218" s="3">
        <v>1.0660980810230001</v>
      </c>
      <c r="AA5218" s="3">
        <v>28.891257995736002</v>
      </c>
      <c r="AB5218" s="8">
        <v>2.4520255863539999</v>
      </c>
    </row>
    <row r="5219" spans="3:28" ht="24" x14ac:dyDescent="0.2">
      <c r="C5219" s="90"/>
      <c r="D5219" s="87"/>
      <c r="E5219" s="1" t="s">
        <v>116</v>
      </c>
      <c r="F5219" s="2"/>
      <c r="G5219" s="59">
        <v>771</v>
      </c>
      <c r="H5219" s="71" t="str">
        <f t="shared" si="114"/>
        <v xml:space="preserve"> </v>
      </c>
      <c r="I5219" s="11">
        <v>32.036316472114002</v>
      </c>
      <c r="J5219" s="3">
        <v>4.4098573281449998</v>
      </c>
      <c r="K5219" s="3">
        <v>3.3722438391699998</v>
      </c>
      <c r="L5219" s="3">
        <v>10.505836575875</v>
      </c>
      <c r="M5219" s="3">
        <v>5.836575875486</v>
      </c>
      <c r="N5219" s="3">
        <v>15.304798962387</v>
      </c>
      <c r="O5219" s="3">
        <v>10.246433203632</v>
      </c>
      <c r="P5219" s="3">
        <v>7.6523994811930001</v>
      </c>
      <c r="Q5219" s="3">
        <v>23.086900129701998</v>
      </c>
      <c r="R5219" s="3">
        <v>12.062256809339001</v>
      </c>
      <c r="S5219" s="3">
        <v>7.911802853437</v>
      </c>
      <c r="T5219" s="3">
        <v>4.5395590142669997</v>
      </c>
      <c r="U5219" s="3">
        <v>28.015564202335</v>
      </c>
      <c r="V5219" s="3">
        <v>23.735408560311001</v>
      </c>
      <c r="W5219" s="3">
        <v>9.2088197146560002</v>
      </c>
      <c r="X5219" s="3">
        <v>9.0791180285339994</v>
      </c>
      <c r="Y5219" s="3">
        <v>9.3385214007779993</v>
      </c>
      <c r="Z5219" s="3">
        <v>0.51880674448800002</v>
      </c>
      <c r="AA5219" s="3">
        <v>28.274967574578</v>
      </c>
      <c r="AB5219" s="8">
        <v>4.02075226978</v>
      </c>
    </row>
    <row r="5220" spans="3:28" ht="24" x14ac:dyDescent="0.2">
      <c r="C5220" s="90"/>
      <c r="D5220" s="87"/>
      <c r="E5220" s="1" t="s">
        <v>117</v>
      </c>
      <c r="F5220" s="2"/>
      <c r="G5220" s="59">
        <v>223</v>
      </c>
      <c r="H5220" s="71" t="str">
        <f t="shared" si="114"/>
        <v xml:space="preserve"> </v>
      </c>
      <c r="I5220" s="11">
        <v>39.461883408071998</v>
      </c>
      <c r="J5220" s="3">
        <v>4.0358744394619999</v>
      </c>
      <c r="K5220" s="3">
        <v>4.9327354260089997</v>
      </c>
      <c r="L5220" s="3">
        <v>9.8654708520179994</v>
      </c>
      <c r="M5220" s="3">
        <v>3.5874439461879999</v>
      </c>
      <c r="N5220" s="3">
        <v>15.695067264574</v>
      </c>
      <c r="O5220" s="3">
        <v>12.107623318386</v>
      </c>
      <c r="P5220" s="3">
        <v>5.3811659192830001</v>
      </c>
      <c r="Q5220" s="3">
        <v>26.457399103139</v>
      </c>
      <c r="R5220" s="3">
        <v>22.421524663677001</v>
      </c>
      <c r="S5220" s="3">
        <v>17.040358744395</v>
      </c>
      <c r="T5220" s="3">
        <v>19.730941704035999</v>
      </c>
      <c r="U5220" s="3">
        <v>24.215246636770999</v>
      </c>
      <c r="V5220" s="3">
        <v>27.80269058296</v>
      </c>
      <c r="W5220" s="3">
        <v>8.9686098654710005</v>
      </c>
      <c r="X5220" s="3">
        <v>11.210762331839</v>
      </c>
      <c r="Y5220" s="3">
        <v>11.659192825111999</v>
      </c>
      <c r="Z5220" s="3">
        <v>1.7937219730939999</v>
      </c>
      <c r="AA5220" s="3">
        <v>26.905829596413</v>
      </c>
      <c r="AB5220" s="8">
        <v>2.690582959641</v>
      </c>
    </row>
    <row r="5221" spans="3:28" x14ac:dyDescent="0.2">
      <c r="C5221" s="90"/>
      <c r="D5221" s="87"/>
      <c r="E5221" s="1" t="s">
        <v>118</v>
      </c>
      <c r="F5221" s="2"/>
      <c r="G5221" s="59">
        <v>710</v>
      </c>
      <c r="H5221" s="71" t="str">
        <f t="shared" si="114"/>
        <v xml:space="preserve"> </v>
      </c>
      <c r="I5221" s="11">
        <v>32.816901408451002</v>
      </c>
      <c r="J5221" s="3">
        <v>3.5211267605629999</v>
      </c>
      <c r="K5221" s="3">
        <v>2.5352112676059999</v>
      </c>
      <c r="L5221" s="3">
        <v>7.1830985915490002</v>
      </c>
      <c r="M5221" s="3">
        <v>4.0845070422539997</v>
      </c>
      <c r="N5221" s="3">
        <v>11.690140845069999</v>
      </c>
      <c r="O5221" s="3">
        <v>10.985915492958</v>
      </c>
      <c r="P5221" s="3">
        <v>6.0563380281689998</v>
      </c>
      <c r="Q5221" s="3">
        <v>33.802816901408001</v>
      </c>
      <c r="R5221" s="3">
        <v>15.492957746479</v>
      </c>
      <c r="S5221" s="3">
        <v>9.7183098591549992</v>
      </c>
      <c r="T5221" s="3">
        <v>5.3521126760559996</v>
      </c>
      <c r="U5221" s="3">
        <v>26.478873239437</v>
      </c>
      <c r="V5221" s="3">
        <v>23.521126760563</v>
      </c>
      <c r="W5221" s="3">
        <v>7.3239436619719998</v>
      </c>
      <c r="X5221" s="3">
        <v>10.704225352112999</v>
      </c>
      <c r="Y5221" s="3">
        <v>7.3239436619719998</v>
      </c>
      <c r="Z5221" s="3">
        <v>0.70422535211299997</v>
      </c>
      <c r="AA5221" s="3">
        <v>27.323943661971999</v>
      </c>
      <c r="AB5221" s="8">
        <v>2.8169014084509998</v>
      </c>
    </row>
    <row r="5222" spans="3:28" x14ac:dyDescent="0.2">
      <c r="C5222" s="90"/>
      <c r="D5222" s="87"/>
      <c r="E5222" s="1" t="s">
        <v>119</v>
      </c>
      <c r="F5222" s="2"/>
      <c r="G5222" s="59">
        <v>565</v>
      </c>
      <c r="H5222" s="71" t="str">
        <f t="shared" si="114"/>
        <v xml:space="preserve"> </v>
      </c>
      <c r="I5222" s="11">
        <v>36.991150442478002</v>
      </c>
      <c r="J5222" s="3">
        <v>3.8938053097349998</v>
      </c>
      <c r="K5222" s="3">
        <v>2.8318584070799999</v>
      </c>
      <c r="L5222" s="3">
        <v>10.619469026549</v>
      </c>
      <c r="M5222" s="3">
        <v>6.0176991150439996</v>
      </c>
      <c r="N5222" s="3">
        <v>15.929203539823</v>
      </c>
      <c r="O5222" s="3">
        <v>12.035398230087999</v>
      </c>
      <c r="P5222" s="3">
        <v>7.7876106194689996</v>
      </c>
      <c r="Q5222" s="3">
        <v>29.734513274335999</v>
      </c>
      <c r="R5222" s="3">
        <v>18.938053097345001</v>
      </c>
      <c r="S5222" s="3">
        <v>11.150442477876</v>
      </c>
      <c r="T5222" s="3">
        <v>9.5575221238939996</v>
      </c>
      <c r="U5222" s="3">
        <v>30.796460176991001</v>
      </c>
      <c r="V5222" s="3">
        <v>26.725663716814001</v>
      </c>
      <c r="W5222" s="3">
        <v>11.504424778761001</v>
      </c>
      <c r="X5222" s="3">
        <v>11.858407079646</v>
      </c>
      <c r="Y5222" s="3">
        <v>10.973451327434001</v>
      </c>
      <c r="Z5222" s="3">
        <v>1.0619469026549999</v>
      </c>
      <c r="AA5222" s="3">
        <v>23.185840707964999</v>
      </c>
      <c r="AB5222" s="8">
        <v>2.4778761061950001</v>
      </c>
    </row>
    <row r="5223" spans="3:28" x14ac:dyDescent="0.2">
      <c r="C5223" s="90"/>
      <c r="D5223" s="87"/>
      <c r="E5223" s="1" t="s">
        <v>120</v>
      </c>
      <c r="F5223" s="2"/>
      <c r="G5223" s="59">
        <v>443</v>
      </c>
      <c r="H5223" s="71" t="str">
        <f t="shared" si="114"/>
        <v xml:space="preserve"> </v>
      </c>
      <c r="I5223" s="11">
        <v>31.602708803612</v>
      </c>
      <c r="J5223" s="3">
        <v>5.1918735891649996</v>
      </c>
      <c r="K5223" s="3">
        <v>3.1602708803609998</v>
      </c>
      <c r="L5223" s="3">
        <v>10.835214446953</v>
      </c>
      <c r="M5223" s="3">
        <v>6.5462753950339998</v>
      </c>
      <c r="N5223" s="3">
        <v>16.478555304739999</v>
      </c>
      <c r="O5223" s="3">
        <v>14.446952595937001</v>
      </c>
      <c r="P5223" s="3">
        <v>8.5778781038369996</v>
      </c>
      <c r="Q5223" s="3">
        <v>30.022573363431</v>
      </c>
      <c r="R5223" s="3">
        <v>14.898419864559999</v>
      </c>
      <c r="S5223" s="3">
        <v>9.7065462753950005</v>
      </c>
      <c r="T5223" s="3">
        <v>6.7720090293449999</v>
      </c>
      <c r="U5223" s="3">
        <v>41.760722347630001</v>
      </c>
      <c r="V5223" s="3">
        <v>30.022573363431</v>
      </c>
      <c r="W5223" s="3">
        <v>11.286681715576</v>
      </c>
      <c r="X5223" s="3">
        <v>13.995485327314</v>
      </c>
      <c r="Y5223" s="3">
        <v>11.738148984199</v>
      </c>
      <c r="Z5223" s="3">
        <v>0.45146726862300002</v>
      </c>
      <c r="AA5223" s="3">
        <v>22.34762979684</v>
      </c>
      <c r="AB5223" s="8">
        <v>2.257336343115</v>
      </c>
    </row>
    <row r="5224" spans="3:28" x14ac:dyDescent="0.2">
      <c r="C5224" s="90"/>
      <c r="D5224" s="87"/>
      <c r="E5224" s="1" t="s">
        <v>121</v>
      </c>
      <c r="F5224" s="2"/>
      <c r="G5224" s="59">
        <v>977</v>
      </c>
      <c r="H5224" s="71" t="str">
        <f t="shared" si="114"/>
        <v xml:space="preserve"> </v>
      </c>
      <c r="I5224" s="11">
        <v>33.572159672467002</v>
      </c>
      <c r="J5224" s="3">
        <v>4.4012282497440003</v>
      </c>
      <c r="K5224" s="3">
        <v>2.865916069601</v>
      </c>
      <c r="L5224" s="3">
        <v>9.7236438075739997</v>
      </c>
      <c r="M5224" s="3">
        <v>5.731832139202</v>
      </c>
      <c r="N5224" s="3">
        <v>14.943705220061</v>
      </c>
      <c r="O5224" s="3">
        <v>10.235414534288999</v>
      </c>
      <c r="P5224" s="3">
        <v>6.7553735926309999</v>
      </c>
      <c r="Q5224" s="3">
        <v>26.919140225179</v>
      </c>
      <c r="R5224" s="3">
        <v>13.408393039918</v>
      </c>
      <c r="S5224" s="3">
        <v>9.4165813715460001</v>
      </c>
      <c r="T5224" s="3">
        <v>4.6059365404300001</v>
      </c>
      <c r="U5224" s="3">
        <v>26.202661207778998</v>
      </c>
      <c r="V5224" s="3">
        <v>24.974411463664001</v>
      </c>
      <c r="W5224" s="3">
        <v>9.4165813715460001</v>
      </c>
      <c r="X5224" s="3">
        <v>9.0071647901740004</v>
      </c>
      <c r="Y5224" s="3">
        <v>7.9836233367449996</v>
      </c>
      <c r="Z5224" s="3">
        <v>0.51177072671400003</v>
      </c>
      <c r="AA5224" s="3">
        <v>27.430910951893999</v>
      </c>
      <c r="AB5224" s="8">
        <v>3.1729785056290001</v>
      </c>
    </row>
    <row r="5225" spans="3:28" x14ac:dyDescent="0.2">
      <c r="C5225" s="90"/>
      <c r="D5225" s="87"/>
      <c r="E5225" s="1" t="s">
        <v>122</v>
      </c>
      <c r="F5225" s="2"/>
      <c r="G5225" s="59">
        <v>179</v>
      </c>
      <c r="H5225" s="71" t="str">
        <f t="shared" si="114"/>
        <v xml:space="preserve"> </v>
      </c>
      <c r="I5225" s="11">
        <v>41.340782122904997</v>
      </c>
      <c r="J5225" s="3">
        <v>7.2625698324019998</v>
      </c>
      <c r="K5225" s="3">
        <v>3.3519553072630002</v>
      </c>
      <c r="L5225" s="3">
        <v>13.966480446926999</v>
      </c>
      <c r="M5225" s="3">
        <v>9.4972067039110009</v>
      </c>
      <c r="N5225" s="3">
        <v>16.759776536313002</v>
      </c>
      <c r="O5225" s="3">
        <v>14.525139664804</v>
      </c>
      <c r="P5225" s="3">
        <v>8.3798882681559999</v>
      </c>
      <c r="Q5225" s="3">
        <v>30.726256983239999</v>
      </c>
      <c r="R5225" s="3">
        <v>21.787709497207</v>
      </c>
      <c r="S5225" s="3">
        <v>16.759776536313002</v>
      </c>
      <c r="T5225" s="3">
        <v>16.201117318436001</v>
      </c>
      <c r="U5225" s="3">
        <v>31.843575418994</v>
      </c>
      <c r="V5225" s="3">
        <v>22.346368715084001</v>
      </c>
      <c r="W5225" s="3">
        <v>12.290502793296</v>
      </c>
      <c r="X5225" s="3">
        <v>10.055865921788</v>
      </c>
      <c r="Y5225" s="3">
        <v>11.173184357542</v>
      </c>
      <c r="Z5225" s="3">
        <v>0.55865921787700001</v>
      </c>
      <c r="AA5225" s="3">
        <v>22.905027932961001</v>
      </c>
      <c r="AB5225" s="8">
        <v>3.9106145251400002</v>
      </c>
    </row>
    <row r="5226" spans="3:28" x14ac:dyDescent="0.2">
      <c r="C5226" s="90"/>
      <c r="D5226" s="87"/>
      <c r="E5226" s="1" t="s">
        <v>32</v>
      </c>
      <c r="F5226" s="2"/>
      <c r="G5226" s="59">
        <v>22</v>
      </c>
      <c r="H5226" s="71" t="str">
        <f t="shared" si="114"/>
        <v>*</v>
      </c>
      <c r="I5226" s="11">
        <v>22.727272727273</v>
      </c>
      <c r="J5226" s="3">
        <v>9.0909090909089993</v>
      </c>
      <c r="K5226" s="3">
        <v>13.636363636364001</v>
      </c>
      <c r="L5226" s="3">
        <v>13.636363636364001</v>
      </c>
      <c r="M5226" s="3">
        <v>9.0909090909089993</v>
      </c>
      <c r="N5226" s="3">
        <v>18.181818181817999</v>
      </c>
      <c r="O5226" s="3">
        <v>18.181818181817999</v>
      </c>
      <c r="P5226" s="3">
        <v>18.181818181817999</v>
      </c>
      <c r="Q5226" s="3">
        <v>18.181818181817999</v>
      </c>
      <c r="R5226" s="3">
        <v>18.181818181817999</v>
      </c>
      <c r="S5226" s="3">
        <v>13.636363636364001</v>
      </c>
      <c r="T5226" s="3">
        <v>4.5454545454549997</v>
      </c>
      <c r="U5226" s="3">
        <v>31.818181818182001</v>
      </c>
      <c r="V5226" s="3">
        <v>31.818181818182001</v>
      </c>
      <c r="W5226" s="3">
        <v>18.181818181817999</v>
      </c>
      <c r="X5226" s="3">
        <v>13.636363636364001</v>
      </c>
      <c r="Y5226" s="3">
        <v>27.272727272727</v>
      </c>
      <c r="Z5226" s="3">
        <v>9.0909090909089993</v>
      </c>
      <c r="AA5226" s="3">
        <v>27.272727272727</v>
      </c>
      <c r="AB5226" s="14">
        <v>0</v>
      </c>
    </row>
    <row r="5227" spans="3:28" x14ac:dyDescent="0.2">
      <c r="C5227" s="90"/>
      <c r="D5227" s="87"/>
      <c r="E5227" s="1" t="s">
        <v>22</v>
      </c>
      <c r="F5227" s="2"/>
      <c r="G5227" s="59">
        <v>13</v>
      </c>
      <c r="H5227" s="71" t="str">
        <f t="shared" si="114"/>
        <v>*</v>
      </c>
      <c r="I5227" s="11">
        <v>38.461538461537998</v>
      </c>
      <c r="J5227" s="7">
        <v>0</v>
      </c>
      <c r="K5227" s="7">
        <v>0</v>
      </c>
      <c r="L5227" s="3">
        <v>15.384615384615</v>
      </c>
      <c r="M5227" s="3">
        <v>15.384615384615</v>
      </c>
      <c r="N5227" s="3">
        <v>15.384615384615</v>
      </c>
      <c r="O5227" s="3">
        <v>7.6923076923079998</v>
      </c>
      <c r="P5227" s="3">
        <v>7.6923076923079998</v>
      </c>
      <c r="Q5227" s="3">
        <v>7.6923076923079998</v>
      </c>
      <c r="R5227" s="3">
        <v>23.076923076922998</v>
      </c>
      <c r="S5227" s="3">
        <v>7.6923076923079998</v>
      </c>
      <c r="T5227" s="7">
        <v>0</v>
      </c>
      <c r="U5227" s="3">
        <v>38.461538461537998</v>
      </c>
      <c r="V5227" s="3">
        <v>23.076923076922998</v>
      </c>
      <c r="W5227" s="3">
        <v>7.6923076923079998</v>
      </c>
      <c r="X5227" s="3">
        <v>15.384615384615</v>
      </c>
      <c r="Y5227" s="3">
        <v>7.6923076923079998</v>
      </c>
      <c r="Z5227" s="7">
        <v>0</v>
      </c>
      <c r="AA5227" s="3">
        <v>30.769230769231001</v>
      </c>
      <c r="AB5227" s="8">
        <v>7.6923076923079998</v>
      </c>
    </row>
    <row r="5228" spans="3:28" ht="24" x14ac:dyDescent="0.2">
      <c r="C5228" s="91" t="s">
        <v>123</v>
      </c>
      <c r="D5228" s="86" t="s">
        <v>17</v>
      </c>
      <c r="E5228" s="6" t="s">
        <v>124</v>
      </c>
      <c r="F5228" s="5"/>
      <c r="G5228" s="58">
        <v>55</v>
      </c>
      <c r="H5228" s="70" t="str">
        <f t="shared" si="114"/>
        <v xml:space="preserve"> </v>
      </c>
      <c r="I5228" s="12">
        <v>29.090909090909001</v>
      </c>
      <c r="J5228" s="4">
        <v>3.636363636364</v>
      </c>
      <c r="K5228" s="4">
        <v>1.818181818182</v>
      </c>
      <c r="L5228" s="4">
        <v>3.636363636364</v>
      </c>
      <c r="M5228" s="4">
        <v>3.636363636364</v>
      </c>
      <c r="N5228" s="4">
        <v>16.363636363636001</v>
      </c>
      <c r="O5228" s="4">
        <v>10.909090909091001</v>
      </c>
      <c r="P5228" s="4">
        <v>7.2727272727269998</v>
      </c>
      <c r="Q5228" s="4">
        <v>30.909090909090999</v>
      </c>
      <c r="R5228" s="4">
        <v>14.545454545455</v>
      </c>
      <c r="S5228" s="4">
        <v>14.545454545455</v>
      </c>
      <c r="T5228" s="4">
        <v>5.4545454545450003</v>
      </c>
      <c r="U5228" s="4">
        <v>41.818181818181998</v>
      </c>
      <c r="V5228" s="4">
        <v>25.454545454544999</v>
      </c>
      <c r="W5228" s="4">
        <v>14.545454545455</v>
      </c>
      <c r="X5228" s="4">
        <v>14.545454545455</v>
      </c>
      <c r="Y5228" s="4">
        <v>20</v>
      </c>
      <c r="Z5228" s="4">
        <v>1.818181818182</v>
      </c>
      <c r="AA5228" s="4">
        <v>20</v>
      </c>
      <c r="AB5228" s="13">
        <v>7.2727272727269998</v>
      </c>
    </row>
    <row r="5229" spans="3:28" ht="24" x14ac:dyDescent="0.2">
      <c r="C5229" s="92"/>
      <c r="D5229" s="87"/>
      <c r="E5229" s="1" t="s">
        <v>125</v>
      </c>
      <c r="F5229" s="2"/>
      <c r="G5229" s="59">
        <v>205</v>
      </c>
      <c r="H5229" s="71" t="str">
        <f t="shared" si="114"/>
        <v xml:space="preserve"> </v>
      </c>
      <c r="I5229" s="11">
        <v>33.170731707317003</v>
      </c>
      <c r="J5229" s="3">
        <v>4.8780487804880002</v>
      </c>
      <c r="K5229" s="3">
        <v>2.9268292682929999</v>
      </c>
      <c r="L5229" s="3">
        <v>11.707317073171</v>
      </c>
      <c r="M5229" s="3">
        <v>7.3170731707319998</v>
      </c>
      <c r="N5229" s="3">
        <v>16.585365853658999</v>
      </c>
      <c r="O5229" s="3">
        <v>15.121951219512001</v>
      </c>
      <c r="P5229" s="3">
        <v>9.2682926829269991</v>
      </c>
      <c r="Q5229" s="3">
        <v>25.365853658536999</v>
      </c>
      <c r="R5229" s="3">
        <v>12.682926829268</v>
      </c>
      <c r="S5229" s="3">
        <v>11.707317073171</v>
      </c>
      <c r="T5229" s="3">
        <v>6.3414634146340001</v>
      </c>
      <c r="U5229" s="3">
        <v>36.097560975610001</v>
      </c>
      <c r="V5229" s="3">
        <v>26.341463414633999</v>
      </c>
      <c r="W5229" s="3">
        <v>8.7804878048779997</v>
      </c>
      <c r="X5229" s="3">
        <v>7.3170731707319998</v>
      </c>
      <c r="Y5229" s="3">
        <v>14.634146341463</v>
      </c>
      <c r="Z5229" s="3">
        <v>0.48780487804900002</v>
      </c>
      <c r="AA5229" s="3">
        <v>25.853658536585002</v>
      </c>
      <c r="AB5229" s="8">
        <v>3.90243902439</v>
      </c>
    </row>
    <row r="5230" spans="3:28" ht="24" x14ac:dyDescent="0.2">
      <c r="C5230" s="92"/>
      <c r="D5230" s="87"/>
      <c r="E5230" s="1" t="s">
        <v>126</v>
      </c>
      <c r="F5230" s="2"/>
      <c r="G5230" s="59">
        <v>114</v>
      </c>
      <c r="H5230" s="71" t="str">
        <f t="shared" si="114"/>
        <v xml:space="preserve"> </v>
      </c>
      <c r="I5230" s="11">
        <v>47.368421052632002</v>
      </c>
      <c r="J5230" s="3">
        <v>10.526315789473999</v>
      </c>
      <c r="K5230" s="3">
        <v>5.2631578947369997</v>
      </c>
      <c r="L5230" s="3">
        <v>9.6491228070179993</v>
      </c>
      <c r="M5230" s="3">
        <v>7.0175438596489998</v>
      </c>
      <c r="N5230" s="3">
        <v>21.929824561404001</v>
      </c>
      <c r="O5230" s="3">
        <v>14.912280701754</v>
      </c>
      <c r="P5230" s="3">
        <v>7.8947368421049999</v>
      </c>
      <c r="Q5230" s="3">
        <v>33.333333333333002</v>
      </c>
      <c r="R5230" s="3">
        <v>22.807017543859999</v>
      </c>
      <c r="S5230" s="3">
        <v>11.403508771929999</v>
      </c>
      <c r="T5230" s="3">
        <v>14.035087719298</v>
      </c>
      <c r="U5230" s="3">
        <v>28.070175438595999</v>
      </c>
      <c r="V5230" s="3">
        <v>28.947368421053</v>
      </c>
      <c r="W5230" s="3">
        <v>16.666666666666998</v>
      </c>
      <c r="X5230" s="3">
        <v>8.7719298245609991</v>
      </c>
      <c r="Y5230" s="3">
        <v>12.280701754386</v>
      </c>
      <c r="Z5230" s="3">
        <v>0.87719298245599997</v>
      </c>
      <c r="AA5230" s="3">
        <v>21.929824561404001</v>
      </c>
      <c r="AB5230" s="8">
        <v>1.7543859649119999</v>
      </c>
    </row>
    <row r="5231" spans="3:28" ht="24" x14ac:dyDescent="0.2">
      <c r="C5231" s="92"/>
      <c r="D5231" s="87"/>
      <c r="E5231" s="1" t="s">
        <v>127</v>
      </c>
      <c r="F5231" s="2"/>
      <c r="G5231" s="59">
        <v>187</v>
      </c>
      <c r="H5231" s="71" t="str">
        <f t="shared" si="114"/>
        <v xml:space="preserve"> </v>
      </c>
      <c r="I5231" s="11">
        <v>41.176470588234999</v>
      </c>
      <c r="J5231" s="3">
        <v>4.2780748663099999</v>
      </c>
      <c r="K5231" s="3">
        <v>3.208556149733</v>
      </c>
      <c r="L5231" s="3">
        <v>11.229946524063999</v>
      </c>
      <c r="M5231" s="3">
        <v>5.3475935828879999</v>
      </c>
      <c r="N5231" s="3">
        <v>14.973262032086</v>
      </c>
      <c r="O5231" s="3">
        <v>14.438502673797</v>
      </c>
      <c r="P5231" s="3">
        <v>4.8128342245990003</v>
      </c>
      <c r="Q5231" s="3">
        <v>30.481283422459999</v>
      </c>
      <c r="R5231" s="3">
        <v>20.320855614972999</v>
      </c>
      <c r="S5231" s="3">
        <v>16.577540106952</v>
      </c>
      <c r="T5231" s="3">
        <v>16.042780748662999</v>
      </c>
      <c r="U5231" s="3">
        <v>27.807486631016001</v>
      </c>
      <c r="V5231" s="3">
        <v>27.807486631016001</v>
      </c>
      <c r="W5231" s="3">
        <v>10.160427807487</v>
      </c>
      <c r="X5231" s="3">
        <v>8.0213903743320003</v>
      </c>
      <c r="Y5231" s="3">
        <v>9.6256684491980007</v>
      </c>
      <c r="Z5231" s="3">
        <v>1.6042780748659999</v>
      </c>
      <c r="AA5231" s="3">
        <v>26.203208556149999</v>
      </c>
      <c r="AB5231" s="8">
        <v>3.208556149733</v>
      </c>
    </row>
    <row r="5232" spans="3:28" ht="24" x14ac:dyDescent="0.2">
      <c r="C5232" s="92"/>
      <c r="D5232" s="87"/>
      <c r="E5232" s="1" t="s">
        <v>128</v>
      </c>
      <c r="F5232" s="2"/>
      <c r="G5232" s="59">
        <v>1599</v>
      </c>
      <c r="H5232" s="71" t="str">
        <f t="shared" si="114"/>
        <v xml:space="preserve"> </v>
      </c>
      <c r="I5232" s="11">
        <v>32.895559724827997</v>
      </c>
      <c r="J5232" s="3">
        <v>4.6904315196999997</v>
      </c>
      <c r="K5232" s="3">
        <v>3.6272670419009998</v>
      </c>
      <c r="L5232" s="3">
        <v>9.7560975609760003</v>
      </c>
      <c r="M5232" s="3">
        <v>5.8786741713569999</v>
      </c>
      <c r="N5232" s="3">
        <v>14.884302689181</v>
      </c>
      <c r="O5232" s="3">
        <v>12.257661038148999</v>
      </c>
      <c r="P5232" s="3">
        <v>5.56597873671</v>
      </c>
      <c r="Q5232" s="3">
        <v>25.766103814884001</v>
      </c>
      <c r="R5232" s="3">
        <v>13.383364602877</v>
      </c>
      <c r="S5232" s="3">
        <v>7.8799249530960003</v>
      </c>
      <c r="T5232" s="3">
        <v>5.0656660412759997</v>
      </c>
      <c r="U5232" s="3">
        <v>27.517198248905999</v>
      </c>
      <c r="V5232" s="3">
        <v>25.766103814884001</v>
      </c>
      <c r="W5232" s="3">
        <v>11.507191994996999</v>
      </c>
      <c r="X5232" s="3">
        <v>9.5059412132579997</v>
      </c>
      <c r="Y5232" s="3">
        <v>9.8811757348340006</v>
      </c>
      <c r="Z5232" s="3">
        <v>0.62539086929300003</v>
      </c>
      <c r="AA5232" s="3">
        <v>25.515947467166999</v>
      </c>
      <c r="AB5232" s="8">
        <v>3.0018761726080001</v>
      </c>
    </row>
    <row r="5233" spans="2:28" ht="24" x14ac:dyDescent="0.2">
      <c r="C5233" s="92"/>
      <c r="D5233" s="87"/>
      <c r="E5233" s="1" t="s">
        <v>129</v>
      </c>
      <c r="F5233" s="2"/>
      <c r="G5233" s="59">
        <v>1199</v>
      </c>
      <c r="H5233" s="71" t="str">
        <f t="shared" si="114"/>
        <v xml:space="preserve"> </v>
      </c>
      <c r="I5233" s="11">
        <v>35.863219349457999</v>
      </c>
      <c r="J5233" s="3">
        <v>5.7547956630529997</v>
      </c>
      <c r="K5233" s="3">
        <v>3.8365304420349999</v>
      </c>
      <c r="L5233" s="3">
        <v>10.508757297748</v>
      </c>
      <c r="M5233" s="3">
        <v>7.0892410341950001</v>
      </c>
      <c r="N5233" s="3">
        <v>15.679733110926</v>
      </c>
      <c r="O5233" s="3">
        <v>13.928273561300999</v>
      </c>
      <c r="P5233" s="3">
        <v>5.6713928273559997</v>
      </c>
      <c r="Q5233" s="3">
        <v>26.438698915762998</v>
      </c>
      <c r="R5233" s="3">
        <v>14.17848206839</v>
      </c>
      <c r="S5233" s="3">
        <v>9.3411175979980001</v>
      </c>
      <c r="T5233" s="3">
        <v>5.5045871559629997</v>
      </c>
      <c r="U5233" s="3">
        <v>29.357798165138</v>
      </c>
      <c r="V5233" s="3">
        <v>27.522935779817001</v>
      </c>
      <c r="W5233" s="3">
        <v>12.510425354462001</v>
      </c>
      <c r="X5233" s="3">
        <v>11.175979983318999</v>
      </c>
      <c r="Y5233" s="3">
        <v>11.592994161802</v>
      </c>
      <c r="Z5233" s="3">
        <v>0.66722268557099995</v>
      </c>
      <c r="AA5233" s="3">
        <v>22.518765638032001</v>
      </c>
      <c r="AB5233" s="8">
        <v>3.1693077564640002</v>
      </c>
    </row>
    <row r="5234" spans="2:28" ht="24" x14ac:dyDescent="0.2">
      <c r="C5234" s="92"/>
      <c r="D5234" s="87"/>
      <c r="E5234" s="1" t="s">
        <v>130</v>
      </c>
      <c r="F5234" s="2"/>
      <c r="G5234" s="59">
        <v>950</v>
      </c>
      <c r="H5234" s="71" t="str">
        <f t="shared" si="114"/>
        <v xml:space="preserve"> </v>
      </c>
      <c r="I5234" s="11">
        <v>32</v>
      </c>
      <c r="J5234" s="3">
        <v>7.1578947368419996</v>
      </c>
      <c r="K5234" s="3">
        <v>4.9473684210529996</v>
      </c>
      <c r="L5234" s="3">
        <v>9.0526315789470004</v>
      </c>
      <c r="M5234" s="3">
        <v>6</v>
      </c>
      <c r="N5234" s="3">
        <v>15.368421052632</v>
      </c>
      <c r="O5234" s="3">
        <v>13.368421052632</v>
      </c>
      <c r="P5234" s="3">
        <v>5.1578947368419996</v>
      </c>
      <c r="Q5234" s="3">
        <v>24.526315789474001</v>
      </c>
      <c r="R5234" s="3">
        <v>15.157894736842</v>
      </c>
      <c r="S5234" s="3">
        <v>8.3157894736839992</v>
      </c>
      <c r="T5234" s="3">
        <v>5.4736842105259997</v>
      </c>
      <c r="U5234" s="3">
        <v>28.421052631578998</v>
      </c>
      <c r="V5234" s="3">
        <v>25.052631578947</v>
      </c>
      <c r="W5234" s="3">
        <v>12.736842105262999</v>
      </c>
      <c r="X5234" s="3">
        <v>10.210526315789</v>
      </c>
      <c r="Y5234" s="3">
        <v>11.157894736842</v>
      </c>
      <c r="Z5234" s="3">
        <v>0.52631578947400004</v>
      </c>
      <c r="AA5234" s="3">
        <v>25.473684210525999</v>
      </c>
      <c r="AB5234" s="8">
        <v>3.7894736842109999</v>
      </c>
    </row>
    <row r="5235" spans="2:28" x14ac:dyDescent="0.2">
      <c r="C5235" s="92"/>
      <c r="D5235" s="87"/>
      <c r="E5235" s="1" t="s">
        <v>131</v>
      </c>
      <c r="F5235" s="2"/>
      <c r="G5235" s="59">
        <v>424</v>
      </c>
      <c r="H5235" s="71" t="str">
        <f t="shared" si="114"/>
        <v xml:space="preserve"> </v>
      </c>
      <c r="I5235" s="11">
        <v>40.801886792452997</v>
      </c>
      <c r="J5235" s="3">
        <v>5.660377358491</v>
      </c>
      <c r="K5235" s="3">
        <v>4.0094339622639996</v>
      </c>
      <c r="L5235" s="3">
        <v>11.556603773585</v>
      </c>
      <c r="M5235" s="3">
        <v>6.3679245283019998</v>
      </c>
      <c r="N5235" s="3">
        <v>16.509433962264001</v>
      </c>
      <c r="O5235" s="3">
        <v>14.386792452830001</v>
      </c>
      <c r="P5235" s="3">
        <v>6.3679245283019998</v>
      </c>
      <c r="Q5235" s="3">
        <v>28.301886792453001</v>
      </c>
      <c r="R5235" s="3">
        <v>18.632075471697998</v>
      </c>
      <c r="S5235" s="3">
        <v>11.084905660377</v>
      </c>
      <c r="T5235" s="3">
        <v>8.0188679245279992</v>
      </c>
      <c r="U5235" s="3">
        <v>33.726415094339998</v>
      </c>
      <c r="V5235" s="3">
        <v>30.896226415093999</v>
      </c>
      <c r="W5235" s="3">
        <v>11.792452830188999</v>
      </c>
      <c r="X5235" s="3">
        <v>12.5</v>
      </c>
      <c r="Y5235" s="3">
        <v>10.613207547169999</v>
      </c>
      <c r="Z5235" s="3">
        <v>0.23584905660399999</v>
      </c>
      <c r="AA5235" s="3">
        <v>20.754716981131999</v>
      </c>
      <c r="AB5235" s="8">
        <v>2.5943396226419999</v>
      </c>
    </row>
    <row r="5236" spans="2:28" ht="24" x14ac:dyDescent="0.2">
      <c r="C5236" s="92"/>
      <c r="D5236" s="87"/>
      <c r="E5236" s="1" t="s">
        <v>132</v>
      </c>
      <c r="F5236" s="2"/>
      <c r="G5236" s="59">
        <v>213</v>
      </c>
      <c r="H5236" s="71" t="str">
        <f t="shared" si="114"/>
        <v xml:space="preserve"> </v>
      </c>
      <c r="I5236" s="11">
        <v>34.272300469484001</v>
      </c>
      <c r="J5236" s="3">
        <v>9.3896713615019998</v>
      </c>
      <c r="K5236" s="3">
        <v>7.9812206572770004</v>
      </c>
      <c r="L5236" s="3">
        <v>11.737089201878</v>
      </c>
      <c r="M5236" s="3">
        <v>9.8591549295770005</v>
      </c>
      <c r="N5236" s="3">
        <v>21.596244131454998</v>
      </c>
      <c r="O5236" s="3">
        <v>19.718309859154999</v>
      </c>
      <c r="P5236" s="3">
        <v>7.9812206572770004</v>
      </c>
      <c r="Q5236" s="3">
        <v>21.12676056338</v>
      </c>
      <c r="R5236" s="3">
        <v>12.676056338027999</v>
      </c>
      <c r="S5236" s="3">
        <v>7.9812206572770004</v>
      </c>
      <c r="T5236" s="3">
        <v>5.1643192488259997</v>
      </c>
      <c r="U5236" s="3">
        <v>36.150234741783997</v>
      </c>
      <c r="V5236" s="3">
        <v>38.028169014085002</v>
      </c>
      <c r="W5236" s="3">
        <v>17.370892018778999</v>
      </c>
      <c r="X5236" s="3">
        <v>14.084507042254</v>
      </c>
      <c r="Y5236" s="3">
        <v>20.657276995305001</v>
      </c>
      <c r="Z5236" s="3">
        <v>0.93896713615000005</v>
      </c>
      <c r="AA5236" s="3">
        <v>19.24882629108</v>
      </c>
      <c r="AB5236" s="8">
        <v>3.286384976526</v>
      </c>
    </row>
    <row r="5237" spans="2:28" ht="24" x14ac:dyDescent="0.2">
      <c r="C5237" s="92"/>
      <c r="D5237" s="87"/>
      <c r="E5237" s="1" t="s">
        <v>133</v>
      </c>
      <c r="F5237" s="2"/>
      <c r="G5237" s="59">
        <v>214</v>
      </c>
      <c r="H5237" s="71" t="str">
        <f t="shared" si="114"/>
        <v xml:space="preserve"> </v>
      </c>
      <c r="I5237" s="11">
        <v>37.850467289720001</v>
      </c>
      <c r="J5237" s="3">
        <v>13.084112149533</v>
      </c>
      <c r="K5237" s="3">
        <v>7.9439252336450004</v>
      </c>
      <c r="L5237" s="3">
        <v>15.887850467290001</v>
      </c>
      <c r="M5237" s="3">
        <v>13.084112149533</v>
      </c>
      <c r="N5237" s="3">
        <v>22.897196261682002</v>
      </c>
      <c r="O5237" s="3">
        <v>19.158878504673002</v>
      </c>
      <c r="P5237" s="3">
        <v>9.3457943925230005</v>
      </c>
      <c r="Q5237" s="3">
        <v>20.093457943924999</v>
      </c>
      <c r="R5237" s="3">
        <v>13.551401869158999</v>
      </c>
      <c r="S5237" s="3">
        <v>10.747663551402001</v>
      </c>
      <c r="T5237" s="3">
        <v>4.6728971962620003</v>
      </c>
      <c r="U5237" s="3">
        <v>45.794392523364003</v>
      </c>
      <c r="V5237" s="3">
        <v>42.990654205607001</v>
      </c>
      <c r="W5237" s="3">
        <v>20.560747663550998</v>
      </c>
      <c r="X5237" s="3">
        <v>14.485981308411001</v>
      </c>
      <c r="Y5237" s="3">
        <v>19.626168224299001</v>
      </c>
      <c r="Z5237" s="3">
        <v>1.869158878505</v>
      </c>
      <c r="AA5237" s="3">
        <v>14.018691588785</v>
      </c>
      <c r="AB5237" s="8">
        <v>5.140186915888</v>
      </c>
    </row>
    <row r="5238" spans="2:28" ht="24" x14ac:dyDescent="0.2">
      <c r="C5238" s="92"/>
      <c r="D5238" s="87"/>
      <c r="E5238" s="1" t="s">
        <v>134</v>
      </c>
      <c r="F5238" s="2"/>
      <c r="G5238" s="59">
        <v>15</v>
      </c>
      <c r="H5238" s="71" t="str">
        <f t="shared" si="114"/>
        <v>*</v>
      </c>
      <c r="I5238" s="11">
        <v>26.666666666666998</v>
      </c>
      <c r="J5238" s="3">
        <v>40</v>
      </c>
      <c r="K5238" s="3">
        <v>26.666666666666998</v>
      </c>
      <c r="L5238" s="3">
        <v>6.666666666667</v>
      </c>
      <c r="M5238" s="3">
        <v>26.666666666666998</v>
      </c>
      <c r="N5238" s="3">
        <v>20</v>
      </c>
      <c r="O5238" s="3">
        <v>20</v>
      </c>
      <c r="P5238" s="3">
        <v>20</v>
      </c>
      <c r="Q5238" s="3">
        <v>13.333333333333</v>
      </c>
      <c r="R5238" s="3">
        <v>13.333333333333</v>
      </c>
      <c r="S5238" s="3">
        <v>13.333333333333</v>
      </c>
      <c r="T5238" s="3">
        <v>6.666666666667</v>
      </c>
      <c r="U5238" s="3">
        <v>20</v>
      </c>
      <c r="V5238" s="3">
        <v>26.666666666666998</v>
      </c>
      <c r="W5238" s="3">
        <v>33.333333333333002</v>
      </c>
      <c r="X5238" s="3">
        <v>13.333333333333</v>
      </c>
      <c r="Y5238" s="3">
        <v>13.333333333333</v>
      </c>
      <c r="Z5238" s="3">
        <v>6.666666666667</v>
      </c>
      <c r="AA5238" s="3">
        <v>40</v>
      </c>
      <c r="AB5238" s="14">
        <v>0</v>
      </c>
    </row>
    <row r="5239" spans="2:28" ht="24" x14ac:dyDescent="0.2">
      <c r="C5239" s="92"/>
      <c r="D5239" s="87"/>
      <c r="E5239" s="1" t="s">
        <v>135</v>
      </c>
      <c r="F5239" s="2"/>
      <c r="G5239" s="59">
        <v>587</v>
      </c>
      <c r="H5239" s="71" t="str">
        <f t="shared" si="114"/>
        <v xml:space="preserve"> </v>
      </c>
      <c r="I5239" s="11">
        <v>35.945485519591003</v>
      </c>
      <c r="J5239" s="3">
        <v>5.7921635434410002</v>
      </c>
      <c r="K5239" s="3">
        <v>3.9182282793869998</v>
      </c>
      <c r="L5239" s="3">
        <v>11.413969335605</v>
      </c>
      <c r="M5239" s="3">
        <v>6.4735945485519997</v>
      </c>
      <c r="N5239" s="3">
        <v>17.887563884157</v>
      </c>
      <c r="O5239" s="3">
        <v>15.672913117546999</v>
      </c>
      <c r="P5239" s="3">
        <v>6.8143100511070003</v>
      </c>
      <c r="Q5239" s="3">
        <v>28.620102214650998</v>
      </c>
      <c r="R5239" s="3">
        <v>17.546848381600999</v>
      </c>
      <c r="S5239" s="3">
        <v>11.073253833049</v>
      </c>
      <c r="T5239" s="3">
        <v>8.1771720613289993</v>
      </c>
      <c r="U5239" s="3">
        <v>30.323679727428001</v>
      </c>
      <c r="V5239" s="3">
        <v>29.642248722316999</v>
      </c>
      <c r="W5239" s="3">
        <v>12.776831345826</v>
      </c>
      <c r="X5239" s="3">
        <v>10.221465076661</v>
      </c>
      <c r="Y5239" s="3">
        <v>10.902896081772001</v>
      </c>
      <c r="Z5239" s="3">
        <v>0.51107325383299995</v>
      </c>
      <c r="AA5239" s="3">
        <v>22.146507666099001</v>
      </c>
      <c r="AB5239" s="8">
        <v>2.5553662691649999</v>
      </c>
    </row>
    <row r="5240" spans="2:28" x14ac:dyDescent="0.2">
      <c r="C5240" s="92"/>
      <c r="D5240" s="87"/>
      <c r="E5240" s="1" t="s">
        <v>136</v>
      </c>
      <c r="F5240" s="2"/>
      <c r="G5240" s="59">
        <v>63</v>
      </c>
      <c r="H5240" s="71" t="str">
        <f t="shared" si="114"/>
        <v xml:space="preserve"> </v>
      </c>
      <c r="I5240" s="11">
        <v>33.333333333333002</v>
      </c>
      <c r="J5240" s="3">
        <v>7.9365079365079998</v>
      </c>
      <c r="K5240" s="3">
        <v>7.9365079365079998</v>
      </c>
      <c r="L5240" s="3">
        <v>9.5238095238099998</v>
      </c>
      <c r="M5240" s="3">
        <v>11.111111111111001</v>
      </c>
      <c r="N5240" s="3">
        <v>19.047619047619001</v>
      </c>
      <c r="O5240" s="3">
        <v>17.460317460317</v>
      </c>
      <c r="P5240" s="3">
        <v>12.698412698413</v>
      </c>
      <c r="Q5240" s="3">
        <v>25.396825396825001</v>
      </c>
      <c r="R5240" s="3">
        <v>26.984126984126998</v>
      </c>
      <c r="S5240" s="3">
        <v>12.698412698413</v>
      </c>
      <c r="T5240" s="3">
        <v>11.111111111111001</v>
      </c>
      <c r="U5240" s="3">
        <v>31.746031746031999</v>
      </c>
      <c r="V5240" s="3">
        <v>28.571428571428999</v>
      </c>
      <c r="W5240" s="3">
        <v>19.047619047619001</v>
      </c>
      <c r="X5240" s="3">
        <v>14.285714285714</v>
      </c>
      <c r="Y5240" s="3">
        <v>26.984126984126998</v>
      </c>
      <c r="Z5240" s="3">
        <v>7.9365079365079998</v>
      </c>
      <c r="AA5240" s="3">
        <v>22.222222222222001</v>
      </c>
      <c r="AB5240" s="8">
        <v>1.587301587302</v>
      </c>
    </row>
    <row r="5241" spans="2:28" x14ac:dyDescent="0.2">
      <c r="C5241" s="92"/>
      <c r="D5241" s="87"/>
      <c r="E5241" s="1" t="s">
        <v>137</v>
      </c>
      <c r="F5241" s="2"/>
      <c r="G5241" s="59">
        <v>290</v>
      </c>
      <c r="H5241" s="71" t="str">
        <f t="shared" si="114"/>
        <v xml:space="preserve"> </v>
      </c>
      <c r="I5241" s="11">
        <v>16.896551724138</v>
      </c>
      <c r="J5241" s="3">
        <v>3.7931034482760002</v>
      </c>
      <c r="K5241" s="3">
        <v>2.0689655172410002</v>
      </c>
      <c r="L5241" s="3">
        <v>6.5517241379310001</v>
      </c>
      <c r="M5241" s="3">
        <v>4.8275862068970001</v>
      </c>
      <c r="N5241" s="3">
        <v>8.9655172413790005</v>
      </c>
      <c r="O5241" s="3">
        <v>4.8275862068970001</v>
      </c>
      <c r="P5241" s="3">
        <v>3.7931034482760002</v>
      </c>
      <c r="Q5241" s="3">
        <v>6.2068965517240002</v>
      </c>
      <c r="R5241" s="3">
        <v>3.7931034482760002</v>
      </c>
      <c r="S5241" s="3">
        <v>2.0689655172410002</v>
      </c>
      <c r="T5241" s="3">
        <v>1.0344827586209999</v>
      </c>
      <c r="U5241" s="3">
        <v>21.379310344827999</v>
      </c>
      <c r="V5241" s="3">
        <v>13.448275862069</v>
      </c>
      <c r="W5241" s="3">
        <v>9.3103448275860003</v>
      </c>
      <c r="X5241" s="3">
        <v>4.4827586206900003</v>
      </c>
      <c r="Y5241" s="3">
        <v>8.2758620689659992</v>
      </c>
      <c r="Z5241" s="3">
        <v>0.34482758620699999</v>
      </c>
      <c r="AA5241" s="3">
        <v>45.172413793102997</v>
      </c>
      <c r="AB5241" s="8">
        <v>3.7931034482760002</v>
      </c>
    </row>
    <row r="5242" spans="2:28" x14ac:dyDescent="0.2">
      <c r="C5242" s="92"/>
      <c r="D5242" s="87"/>
      <c r="E5242" s="1" t="s">
        <v>22</v>
      </c>
      <c r="F5242" s="2"/>
      <c r="G5242" s="59">
        <v>42</v>
      </c>
      <c r="H5242" s="71" t="str">
        <f t="shared" si="114"/>
        <v>*</v>
      </c>
      <c r="I5242" s="11">
        <v>26.190476190476002</v>
      </c>
      <c r="J5242" s="3">
        <v>2.3809523809519999</v>
      </c>
      <c r="K5242" s="3">
        <v>2.3809523809519999</v>
      </c>
      <c r="L5242" s="3">
        <v>7.1428571428570002</v>
      </c>
      <c r="M5242" s="3">
        <v>2.3809523809519999</v>
      </c>
      <c r="N5242" s="7">
        <v>0</v>
      </c>
      <c r="O5242" s="3">
        <v>2.3809523809519999</v>
      </c>
      <c r="P5242" s="3">
        <v>2.3809523809519999</v>
      </c>
      <c r="Q5242" s="3">
        <v>11.904761904761999</v>
      </c>
      <c r="R5242" s="3">
        <v>4.7619047619049999</v>
      </c>
      <c r="S5242" s="3">
        <v>2.3809523809519999</v>
      </c>
      <c r="T5242" s="7">
        <v>0</v>
      </c>
      <c r="U5242" s="3">
        <v>16.666666666666998</v>
      </c>
      <c r="V5242" s="3">
        <v>9.5238095238099998</v>
      </c>
      <c r="W5242" s="3">
        <v>2.3809523809519999</v>
      </c>
      <c r="X5242" s="3">
        <v>4.7619047619049999</v>
      </c>
      <c r="Y5242" s="3">
        <v>2.3809523809519999</v>
      </c>
      <c r="Z5242" s="3">
        <v>2.3809523809519999</v>
      </c>
      <c r="AA5242" s="3">
        <v>21.428571428571001</v>
      </c>
      <c r="AB5242" s="8">
        <v>28.571428571428999</v>
      </c>
    </row>
    <row r="5243" spans="2:28" ht="24" x14ac:dyDescent="0.2">
      <c r="C5243" s="92"/>
      <c r="D5243" s="87"/>
      <c r="E5243" s="1" t="s">
        <v>138</v>
      </c>
      <c r="F5243" s="2"/>
      <c r="G5243" s="59">
        <v>246</v>
      </c>
      <c r="H5243" s="71" t="str">
        <f t="shared" si="114"/>
        <v xml:space="preserve"> </v>
      </c>
      <c r="I5243" s="11">
        <v>31.30081300813</v>
      </c>
      <c r="J5243" s="3">
        <v>4.4715447154470001</v>
      </c>
      <c r="K5243" s="3">
        <v>2.4390243902440001</v>
      </c>
      <c r="L5243" s="3">
        <v>9.7560975609760003</v>
      </c>
      <c r="M5243" s="3">
        <v>6.5040650406499996</v>
      </c>
      <c r="N5243" s="3">
        <v>16.666666666666998</v>
      </c>
      <c r="O5243" s="3">
        <v>12.601626016259999</v>
      </c>
      <c r="P5243" s="3">
        <v>8.5365853658540001</v>
      </c>
      <c r="Q5243" s="3">
        <v>26.422764227641999</v>
      </c>
      <c r="R5243" s="3">
        <v>12.601626016259999</v>
      </c>
      <c r="S5243" s="3">
        <v>11.382113821138001</v>
      </c>
      <c r="T5243" s="3">
        <v>5.6910569105690003</v>
      </c>
      <c r="U5243" s="3">
        <v>35.365853658536999</v>
      </c>
      <c r="V5243" s="3">
        <v>25.203252032519998</v>
      </c>
      <c r="W5243" s="3">
        <v>8.9430894308940001</v>
      </c>
      <c r="X5243" s="3">
        <v>8.130081300813</v>
      </c>
      <c r="Y5243" s="3">
        <v>14.227642276423</v>
      </c>
      <c r="Z5243" s="3">
        <v>0.40650406504100001</v>
      </c>
      <c r="AA5243" s="3">
        <v>26.016260162601998</v>
      </c>
      <c r="AB5243" s="8">
        <v>4.8780487804880002</v>
      </c>
    </row>
    <row r="5244" spans="2:28" ht="24" x14ac:dyDescent="0.2">
      <c r="C5244" s="92"/>
      <c r="D5244" s="87"/>
      <c r="E5244" s="1" t="s">
        <v>139</v>
      </c>
      <c r="F5244" s="2"/>
      <c r="G5244" s="59">
        <v>248</v>
      </c>
      <c r="H5244" s="71" t="str">
        <f t="shared" ref="H5244:H5246" si="115">IF(G5244&lt;49,"*"," ")</f>
        <v xml:space="preserve"> </v>
      </c>
      <c r="I5244" s="11">
        <v>41.129032258065003</v>
      </c>
      <c r="J5244" s="3">
        <v>6.0483870967740003</v>
      </c>
      <c r="K5244" s="3">
        <v>3.2258064516129998</v>
      </c>
      <c r="L5244" s="3">
        <v>10.080645161290001</v>
      </c>
      <c r="M5244" s="3">
        <v>5.6451612903230002</v>
      </c>
      <c r="N5244" s="3">
        <v>16.532258064516</v>
      </c>
      <c r="O5244" s="3">
        <v>13.306451612903</v>
      </c>
      <c r="P5244" s="3">
        <v>4.8387096774189997</v>
      </c>
      <c r="Q5244" s="3">
        <v>30.241935483871</v>
      </c>
      <c r="R5244" s="3">
        <v>20.161290322580999</v>
      </c>
      <c r="S5244" s="3">
        <v>14.516129032258</v>
      </c>
      <c r="T5244" s="3">
        <v>14.112903225806001</v>
      </c>
      <c r="U5244" s="3">
        <v>26.209677419355</v>
      </c>
      <c r="V5244" s="3">
        <v>27.419354838709999</v>
      </c>
      <c r="W5244" s="3">
        <v>10.887096774193999</v>
      </c>
      <c r="X5244" s="3">
        <v>7.6612903225810003</v>
      </c>
      <c r="Y5244" s="3">
        <v>8.4677419354839998</v>
      </c>
      <c r="Z5244" s="3">
        <v>1.2096774193549999</v>
      </c>
      <c r="AA5244" s="3">
        <v>25.806451612903</v>
      </c>
      <c r="AB5244" s="8">
        <v>2.822580645161</v>
      </c>
    </row>
    <row r="5245" spans="2:28" ht="24" x14ac:dyDescent="0.2">
      <c r="C5245" s="92"/>
      <c r="D5245" s="87"/>
      <c r="E5245" s="1" t="s">
        <v>140</v>
      </c>
      <c r="F5245" s="2"/>
      <c r="G5245" s="59">
        <v>1582</v>
      </c>
      <c r="H5245" s="71" t="str">
        <f t="shared" si="115"/>
        <v xml:space="preserve"> </v>
      </c>
      <c r="I5245" s="11">
        <v>33.312262958281003</v>
      </c>
      <c r="J5245" s="3">
        <v>6.1314791403289997</v>
      </c>
      <c r="K5245" s="3">
        <v>4.2351453855879999</v>
      </c>
      <c r="L5245" s="3">
        <v>9.4816687737039995</v>
      </c>
      <c r="M5245" s="3">
        <v>6.5107458912769998</v>
      </c>
      <c r="N5245" s="3">
        <v>15.297092288243</v>
      </c>
      <c r="O5245" s="3">
        <v>13.274336283186001</v>
      </c>
      <c r="P5245" s="3">
        <v>5.3097345132739999</v>
      </c>
      <c r="Q5245" s="3">
        <v>24.589127686472999</v>
      </c>
      <c r="R5245" s="3">
        <v>13.274336283186001</v>
      </c>
      <c r="S5245" s="3">
        <v>8.3438685208599992</v>
      </c>
      <c r="T5245" s="3">
        <v>4.9936788874840001</v>
      </c>
      <c r="U5245" s="3">
        <v>28.445006321112999</v>
      </c>
      <c r="V5245" s="3">
        <v>25.537294563842998</v>
      </c>
      <c r="W5245" s="3">
        <v>12.389380530973</v>
      </c>
      <c r="X5245" s="3">
        <v>10.493046776232999</v>
      </c>
      <c r="Y5245" s="3">
        <v>10.935524652339</v>
      </c>
      <c r="Z5245" s="3">
        <v>0.56890012642200005</v>
      </c>
      <c r="AA5245" s="3">
        <v>24.146649810366998</v>
      </c>
      <c r="AB5245" s="8">
        <v>3.7926675094819999</v>
      </c>
    </row>
    <row r="5246" spans="2:28" ht="24" x14ac:dyDescent="0.2">
      <c r="C5246" s="93"/>
      <c r="D5246" s="88"/>
      <c r="E5246" s="27" t="s">
        <v>141</v>
      </c>
      <c r="F5246" s="30"/>
      <c r="G5246" s="60">
        <v>414</v>
      </c>
      <c r="H5246" s="72" t="str">
        <f t="shared" si="115"/>
        <v xml:space="preserve"> </v>
      </c>
      <c r="I5246" s="35">
        <v>35.265700483091997</v>
      </c>
      <c r="J5246" s="16">
        <v>10.144927536232</v>
      </c>
      <c r="K5246" s="16">
        <v>7.2463768115939997</v>
      </c>
      <c r="L5246" s="16">
        <v>12.56038647343</v>
      </c>
      <c r="M5246" s="16">
        <v>10.628019323670999</v>
      </c>
      <c r="N5246" s="16">
        <v>20.048309178743999</v>
      </c>
      <c r="O5246" s="16">
        <v>17.874396135266</v>
      </c>
      <c r="P5246" s="16">
        <v>7.729468599034</v>
      </c>
      <c r="Q5246" s="16">
        <v>19.323671497585</v>
      </c>
      <c r="R5246" s="16">
        <v>11.594202898551</v>
      </c>
      <c r="S5246" s="16">
        <v>8.6956521739130004</v>
      </c>
      <c r="T5246" s="16">
        <v>4.8309178743960004</v>
      </c>
      <c r="U5246" s="16">
        <v>39.613526570048002</v>
      </c>
      <c r="V5246" s="16">
        <v>39.130434782609001</v>
      </c>
      <c r="W5246" s="16">
        <v>17.874396135266</v>
      </c>
      <c r="X5246" s="16">
        <v>13.526570048309001</v>
      </c>
      <c r="Y5246" s="16">
        <v>18.357487922705001</v>
      </c>
      <c r="Z5246" s="16">
        <v>1.2077294685990001</v>
      </c>
      <c r="AA5246" s="16">
        <v>18.357487922705001</v>
      </c>
      <c r="AB5246" s="36">
        <v>3.864734299517</v>
      </c>
    </row>
    <row r="5247" spans="2:28" x14ac:dyDescent="0.2">
      <c r="G5247" s="61"/>
      <c r="H5247" s="73"/>
    </row>
    <row r="5248" spans="2:28" x14ac:dyDescent="0.2">
      <c r="B5248" s="22" t="str">
        <f xml:space="preserve"> HYPERLINK("#'目次'!B45", "[39]")</f>
        <v>[39]</v>
      </c>
      <c r="C5248" s="17" t="s">
        <v>430</v>
      </c>
      <c r="G5248" s="61"/>
      <c r="H5248" s="73"/>
    </row>
    <row r="5249" spans="3:20" x14ac:dyDescent="0.2">
      <c r="G5249" s="61"/>
      <c r="H5249" s="73"/>
    </row>
    <row r="5250" spans="3:20" x14ac:dyDescent="0.2">
      <c r="G5250" s="61"/>
      <c r="H5250" s="73"/>
    </row>
    <row r="5251" spans="3:20" x14ac:dyDescent="0.2">
      <c r="C5251" s="17" t="s">
        <v>12</v>
      </c>
      <c r="G5251" s="61"/>
      <c r="H5251" s="73"/>
    </row>
    <row r="5252" spans="3:20" ht="84" x14ac:dyDescent="0.2">
      <c r="C5252" s="82"/>
      <c r="D5252" s="83"/>
      <c r="E5252" s="83"/>
      <c r="F5252" s="83"/>
      <c r="G5252" s="55" t="s">
        <v>13</v>
      </c>
      <c r="H5252" s="68"/>
      <c r="I5252" s="20" t="s">
        <v>50</v>
      </c>
      <c r="J5252" s="10" t="s">
        <v>431</v>
      </c>
      <c r="K5252" s="10" t="s">
        <v>432</v>
      </c>
      <c r="L5252" s="10" t="s">
        <v>433</v>
      </c>
      <c r="M5252" s="10" t="s">
        <v>434</v>
      </c>
      <c r="N5252" s="10" t="s">
        <v>435</v>
      </c>
      <c r="O5252" s="10" t="s">
        <v>436</v>
      </c>
      <c r="P5252" s="10" t="s">
        <v>57</v>
      </c>
      <c r="Q5252" s="10" t="s">
        <v>58</v>
      </c>
      <c r="R5252" s="10" t="s">
        <v>22</v>
      </c>
      <c r="S5252" s="10" t="s">
        <v>59</v>
      </c>
      <c r="T5252" s="23" t="s">
        <v>60</v>
      </c>
    </row>
    <row r="5253" spans="3:20" x14ac:dyDescent="0.2">
      <c r="C5253" s="84"/>
      <c r="D5253" s="85"/>
      <c r="E5253" s="85"/>
      <c r="F5253" s="85"/>
      <c r="G5253" s="56"/>
      <c r="H5253" s="69"/>
      <c r="I5253" s="24"/>
      <c r="J5253" s="9"/>
      <c r="K5253" s="9"/>
      <c r="L5253" s="9"/>
      <c r="M5253" s="9"/>
      <c r="N5253" s="9"/>
      <c r="O5253" s="9"/>
      <c r="P5253" s="9"/>
      <c r="Q5253" s="9"/>
      <c r="R5253" s="9"/>
      <c r="S5253" s="9"/>
      <c r="T5253" s="21"/>
    </row>
    <row r="5254" spans="3:20" x14ac:dyDescent="0.2">
      <c r="C5254" s="28"/>
      <c r="D5254" s="29"/>
      <c r="E5254" s="32" t="s">
        <v>13</v>
      </c>
      <c r="F5254" s="31"/>
      <c r="G5254" s="57">
        <v>2435</v>
      </c>
      <c r="H5254" s="66" t="str">
        <f t="shared" ref="H5254:H5317" si="116">IF(G5254&lt;49,"*"," ")</f>
        <v xml:space="preserve"> </v>
      </c>
      <c r="I5254" s="15">
        <v>5.7905544147840002</v>
      </c>
      <c r="J5254" s="15">
        <v>14.332648870637</v>
      </c>
      <c r="K5254" s="15">
        <v>76.386036960986004</v>
      </c>
      <c r="L5254" s="15">
        <v>29.527720739220001</v>
      </c>
      <c r="M5254" s="15">
        <v>16.591375770020999</v>
      </c>
      <c r="N5254" s="15">
        <v>1.6837782340859999</v>
      </c>
      <c r="O5254" s="15">
        <v>6.8993839835730002</v>
      </c>
      <c r="P5254" s="15">
        <v>5.9958932238190004</v>
      </c>
      <c r="Q5254" s="15">
        <v>14.948665297741</v>
      </c>
      <c r="R5254" s="15">
        <v>5.503080082136</v>
      </c>
      <c r="S5254" s="15">
        <v>78.850102669405004</v>
      </c>
      <c r="T5254" s="34">
        <v>19.671457905543999</v>
      </c>
    </row>
    <row r="5255" spans="3:20" x14ac:dyDescent="0.2">
      <c r="C5255" s="89" t="s">
        <v>16</v>
      </c>
      <c r="D5255" s="86" t="s">
        <v>17</v>
      </c>
      <c r="E5255" s="6" t="s">
        <v>18</v>
      </c>
      <c r="F5255" s="5"/>
      <c r="G5255" s="58">
        <v>344</v>
      </c>
      <c r="H5255" s="70" t="str">
        <f t="shared" si="116"/>
        <v xml:space="preserve"> </v>
      </c>
      <c r="I5255" s="12">
        <v>11.627906976744001</v>
      </c>
      <c r="J5255" s="4">
        <v>22.093023255814</v>
      </c>
      <c r="K5255" s="4">
        <v>81.976744186047</v>
      </c>
      <c r="L5255" s="4">
        <v>39.825581395348998</v>
      </c>
      <c r="M5255" s="4">
        <v>22.674418604650999</v>
      </c>
      <c r="N5255" s="4">
        <v>3.1976744186050001</v>
      </c>
      <c r="O5255" s="4">
        <v>11.046511627907</v>
      </c>
      <c r="P5255" s="4">
        <v>10.465116279069999</v>
      </c>
      <c r="Q5255" s="4">
        <v>9.3023255813949994</v>
      </c>
      <c r="R5255" s="4">
        <v>5.5232558139529999</v>
      </c>
      <c r="S5255" s="4">
        <v>84.883720930232997</v>
      </c>
      <c r="T5255" s="13">
        <v>27.616279069767</v>
      </c>
    </row>
    <row r="5256" spans="3:20" x14ac:dyDescent="0.2">
      <c r="C5256" s="90"/>
      <c r="D5256" s="87"/>
      <c r="E5256" s="1" t="s">
        <v>19</v>
      </c>
      <c r="F5256" s="2"/>
      <c r="G5256" s="59">
        <v>1502</v>
      </c>
      <c r="H5256" s="71" t="str">
        <f t="shared" si="116"/>
        <v xml:space="preserve"> </v>
      </c>
      <c r="I5256" s="11">
        <v>5.6591211717709999</v>
      </c>
      <c r="J5256" s="3">
        <v>14.980026631157999</v>
      </c>
      <c r="K5256" s="3">
        <v>77.097203728362004</v>
      </c>
      <c r="L5256" s="3">
        <v>29.161118508655001</v>
      </c>
      <c r="M5256" s="3">
        <v>16.644474034620998</v>
      </c>
      <c r="N5256" s="3">
        <v>1.5312916111849999</v>
      </c>
      <c r="O5256" s="3">
        <v>6.6577896138480002</v>
      </c>
      <c r="P5256" s="3">
        <v>5.6591211717709999</v>
      </c>
      <c r="Q5256" s="3">
        <v>14.713715046605</v>
      </c>
      <c r="R5256" s="3">
        <v>4.9933422103860003</v>
      </c>
      <c r="S5256" s="3">
        <v>79.494007989348006</v>
      </c>
      <c r="T5256" s="8">
        <v>19.507323568575</v>
      </c>
    </row>
    <row r="5257" spans="3:20" x14ac:dyDescent="0.2">
      <c r="C5257" s="90"/>
      <c r="D5257" s="87"/>
      <c r="E5257" s="1" t="s">
        <v>20</v>
      </c>
      <c r="F5257" s="2"/>
      <c r="G5257" s="59">
        <v>465</v>
      </c>
      <c r="H5257" s="71" t="str">
        <f t="shared" si="116"/>
        <v xml:space="preserve"> </v>
      </c>
      <c r="I5257" s="11">
        <v>2.795698924731</v>
      </c>
      <c r="J5257" s="3">
        <v>8.3870967741939992</v>
      </c>
      <c r="K5257" s="3">
        <v>75.483870967742007</v>
      </c>
      <c r="L5257" s="3">
        <v>25.161290322580999</v>
      </c>
      <c r="M5257" s="3">
        <v>13.333333333333</v>
      </c>
      <c r="N5257" s="3">
        <v>0.860215053763</v>
      </c>
      <c r="O5257" s="3">
        <v>4.7311827956989996</v>
      </c>
      <c r="P5257" s="3">
        <v>3.8709677419349999</v>
      </c>
      <c r="Q5257" s="3">
        <v>15.483870967742</v>
      </c>
      <c r="R5257" s="3">
        <v>7.0967741935479998</v>
      </c>
      <c r="S5257" s="3">
        <v>76.989247311827995</v>
      </c>
      <c r="T5257" s="8">
        <v>15.483870967742</v>
      </c>
    </row>
    <row r="5258" spans="3:20" x14ac:dyDescent="0.2">
      <c r="C5258" s="90"/>
      <c r="D5258" s="87"/>
      <c r="E5258" s="1" t="s">
        <v>21</v>
      </c>
      <c r="F5258" s="2"/>
      <c r="G5258" s="59">
        <v>107</v>
      </c>
      <c r="H5258" s="71" t="str">
        <f t="shared" si="116"/>
        <v xml:space="preserve"> </v>
      </c>
      <c r="I5258" s="11">
        <v>1.869158878505</v>
      </c>
      <c r="J5258" s="3">
        <v>7.4766355140189997</v>
      </c>
      <c r="K5258" s="3">
        <v>57.009345794392999</v>
      </c>
      <c r="L5258" s="3">
        <v>22.429906542055999</v>
      </c>
      <c r="M5258" s="3">
        <v>11.214953271028</v>
      </c>
      <c r="N5258" s="3">
        <v>1.869158878505</v>
      </c>
      <c r="O5258" s="3">
        <v>6.5420560747660002</v>
      </c>
      <c r="P5258" s="3">
        <v>4.6728971962620003</v>
      </c>
      <c r="Q5258" s="3">
        <v>28.971962616822001</v>
      </c>
      <c r="R5258" s="3">
        <v>6.5420560747660002</v>
      </c>
      <c r="S5258" s="3">
        <v>62.616822429907003</v>
      </c>
      <c r="T5258" s="8">
        <v>14.953271028036999</v>
      </c>
    </row>
    <row r="5259" spans="3:20" x14ac:dyDescent="0.2">
      <c r="C5259" s="90"/>
      <c r="D5259" s="87"/>
      <c r="E5259" s="1" t="s">
        <v>22</v>
      </c>
      <c r="F5259" s="2"/>
      <c r="G5259" s="59">
        <v>17</v>
      </c>
      <c r="H5259" s="71" t="str">
        <f t="shared" si="116"/>
        <v>*</v>
      </c>
      <c r="I5259" s="11">
        <v>5.8823529411760003</v>
      </c>
      <c r="J5259" s="3">
        <v>5.8823529411760003</v>
      </c>
      <c r="K5259" s="3">
        <v>47.058823529412003</v>
      </c>
      <c r="L5259" s="3">
        <v>17.647058823529001</v>
      </c>
      <c r="M5259" s="3">
        <v>11.764705882353001</v>
      </c>
      <c r="N5259" s="3">
        <v>5.8823529411760003</v>
      </c>
      <c r="O5259" s="3">
        <v>5.8823529411760003</v>
      </c>
      <c r="P5259" s="3">
        <v>11.764705882353001</v>
      </c>
      <c r="Q5259" s="3">
        <v>47.058823529412003</v>
      </c>
      <c r="R5259" s="7">
        <v>0</v>
      </c>
      <c r="S5259" s="3">
        <v>52.941176470587997</v>
      </c>
      <c r="T5259" s="8">
        <v>17.647058823529001</v>
      </c>
    </row>
    <row r="5260" spans="3:20" x14ac:dyDescent="0.2">
      <c r="C5260" s="91" t="s">
        <v>23</v>
      </c>
      <c r="D5260" s="86" t="s">
        <v>17</v>
      </c>
      <c r="E5260" s="6" t="s">
        <v>24</v>
      </c>
      <c r="F5260" s="5"/>
      <c r="G5260" s="58">
        <v>383</v>
      </c>
      <c r="H5260" s="70" t="str">
        <f t="shared" si="116"/>
        <v xml:space="preserve"> </v>
      </c>
      <c r="I5260" s="12">
        <v>8.6161879895559998</v>
      </c>
      <c r="J5260" s="4">
        <v>10.443864229765</v>
      </c>
      <c r="K5260" s="4">
        <v>82.245430809398997</v>
      </c>
      <c r="L5260" s="4">
        <v>20.887728459529999</v>
      </c>
      <c r="M5260" s="4">
        <v>14.099216710183001</v>
      </c>
      <c r="N5260" s="4">
        <v>1.566579634465</v>
      </c>
      <c r="O5260" s="4">
        <v>3.6553524804180002</v>
      </c>
      <c r="P5260" s="4">
        <v>4.1775456919060003</v>
      </c>
      <c r="Q5260" s="4">
        <v>10.704960835509</v>
      </c>
      <c r="R5260" s="4">
        <v>6.005221932115</v>
      </c>
      <c r="S5260" s="4">
        <v>83.028720626631994</v>
      </c>
      <c r="T5260" s="13">
        <v>15.665796344647999</v>
      </c>
    </row>
    <row r="5261" spans="3:20" x14ac:dyDescent="0.2">
      <c r="C5261" s="90"/>
      <c r="D5261" s="87"/>
      <c r="E5261" s="1" t="s">
        <v>25</v>
      </c>
      <c r="F5261" s="2"/>
      <c r="G5261" s="59">
        <v>333</v>
      </c>
      <c r="H5261" s="71" t="str">
        <f t="shared" si="116"/>
        <v xml:space="preserve"> </v>
      </c>
      <c r="I5261" s="11">
        <v>10.810810810811001</v>
      </c>
      <c r="J5261" s="3">
        <v>15.315315315315001</v>
      </c>
      <c r="K5261" s="3">
        <v>83.483483483482999</v>
      </c>
      <c r="L5261" s="3">
        <v>24.924924924925001</v>
      </c>
      <c r="M5261" s="3">
        <v>18.018018018018001</v>
      </c>
      <c r="N5261" s="3">
        <v>2.4024024024020001</v>
      </c>
      <c r="O5261" s="3">
        <v>4.8048048048050003</v>
      </c>
      <c r="P5261" s="3">
        <v>6.6066066066070004</v>
      </c>
      <c r="Q5261" s="3">
        <v>10.510510510511001</v>
      </c>
      <c r="R5261" s="3">
        <v>4.2042042042040002</v>
      </c>
      <c r="S5261" s="3">
        <v>84.984984984985005</v>
      </c>
      <c r="T5261" s="8">
        <v>19.219219219218999</v>
      </c>
    </row>
    <row r="5262" spans="3:20" ht="24" x14ac:dyDescent="0.2">
      <c r="C5262" s="90"/>
      <c r="D5262" s="87"/>
      <c r="E5262" s="1" t="s">
        <v>26</v>
      </c>
      <c r="F5262" s="2"/>
      <c r="G5262" s="59">
        <v>464</v>
      </c>
      <c r="H5262" s="71" t="str">
        <f t="shared" si="116"/>
        <v xml:space="preserve"> </v>
      </c>
      <c r="I5262" s="11">
        <v>10.129310344827999</v>
      </c>
      <c r="J5262" s="3">
        <v>12.931034482758999</v>
      </c>
      <c r="K5262" s="3">
        <v>82.112068965516997</v>
      </c>
      <c r="L5262" s="3">
        <v>22.198275862069</v>
      </c>
      <c r="M5262" s="3">
        <v>16.379310344827999</v>
      </c>
      <c r="N5262" s="3">
        <v>1.9396551724140001</v>
      </c>
      <c r="O5262" s="3">
        <v>2.8017241379310001</v>
      </c>
      <c r="P5262" s="3">
        <v>4.3103448275860003</v>
      </c>
      <c r="Q5262" s="3">
        <v>11.853448275862</v>
      </c>
      <c r="R5262" s="3">
        <v>3.8793103448280002</v>
      </c>
      <c r="S5262" s="3">
        <v>83.836206896552</v>
      </c>
      <c r="T5262" s="8">
        <v>17.887931034483</v>
      </c>
    </row>
    <row r="5263" spans="3:20" ht="24" x14ac:dyDescent="0.2">
      <c r="C5263" s="90"/>
      <c r="D5263" s="87"/>
      <c r="E5263" s="1" t="s">
        <v>27</v>
      </c>
      <c r="F5263" s="2"/>
      <c r="G5263" s="59">
        <v>163</v>
      </c>
      <c r="H5263" s="71" t="str">
        <f t="shared" si="116"/>
        <v xml:space="preserve"> </v>
      </c>
      <c r="I5263" s="11">
        <v>7.9754601226990003</v>
      </c>
      <c r="J5263" s="3">
        <v>10.429447852760999</v>
      </c>
      <c r="K5263" s="3">
        <v>76.687116564416996</v>
      </c>
      <c r="L5263" s="3">
        <v>18.404907975459999</v>
      </c>
      <c r="M5263" s="3">
        <v>9.2024539877299993</v>
      </c>
      <c r="N5263" s="7">
        <v>0</v>
      </c>
      <c r="O5263" s="3">
        <v>7.3619631901840004</v>
      </c>
      <c r="P5263" s="3">
        <v>5.5214723926379996</v>
      </c>
      <c r="Q5263" s="3">
        <v>15.950920245399001</v>
      </c>
      <c r="R5263" s="3">
        <v>6.7484662576690004</v>
      </c>
      <c r="S5263" s="3">
        <v>77.300613496932996</v>
      </c>
      <c r="T5263" s="8">
        <v>12.269938650306999</v>
      </c>
    </row>
    <row r="5264" spans="3:20" x14ac:dyDescent="0.2">
      <c r="C5264" s="90"/>
      <c r="D5264" s="87"/>
      <c r="E5264" s="1" t="s">
        <v>28</v>
      </c>
      <c r="F5264" s="2"/>
      <c r="G5264" s="59">
        <v>161</v>
      </c>
      <c r="H5264" s="71" t="str">
        <f t="shared" si="116"/>
        <v xml:space="preserve"> </v>
      </c>
      <c r="I5264" s="11">
        <v>9.3167701863350008</v>
      </c>
      <c r="J5264" s="3">
        <v>8.074534161491</v>
      </c>
      <c r="K5264" s="3">
        <v>77.018633540373003</v>
      </c>
      <c r="L5264" s="3">
        <v>16.149068322981002</v>
      </c>
      <c r="M5264" s="3">
        <v>9.9378881987579994</v>
      </c>
      <c r="N5264" s="7">
        <v>0</v>
      </c>
      <c r="O5264" s="3">
        <v>1.242236024845</v>
      </c>
      <c r="P5264" s="3">
        <v>3.1055900621119998</v>
      </c>
      <c r="Q5264" s="3">
        <v>13.664596273292</v>
      </c>
      <c r="R5264" s="3">
        <v>6.8322981366460001</v>
      </c>
      <c r="S5264" s="3">
        <v>79.503105590062006</v>
      </c>
      <c r="T5264" s="8">
        <v>10.55900621118</v>
      </c>
    </row>
    <row r="5265" spans="3:20" x14ac:dyDescent="0.2">
      <c r="C5265" s="90"/>
      <c r="D5265" s="87"/>
      <c r="E5265" s="1" t="s">
        <v>29</v>
      </c>
      <c r="F5265" s="2"/>
      <c r="G5265" s="59">
        <v>1174</v>
      </c>
      <c r="H5265" s="71" t="str">
        <f t="shared" si="116"/>
        <v xml:space="preserve"> </v>
      </c>
      <c r="I5265" s="11">
        <v>7.5809199318570002</v>
      </c>
      <c r="J5265" s="3">
        <v>13.373083475297999</v>
      </c>
      <c r="K5265" s="3">
        <v>80.408858603065994</v>
      </c>
      <c r="L5265" s="3">
        <v>25.979557069847001</v>
      </c>
      <c r="M5265" s="3">
        <v>16.695059625212998</v>
      </c>
      <c r="N5265" s="3">
        <v>1.3628620102210001</v>
      </c>
      <c r="O5265" s="3">
        <v>5.1959114139690001</v>
      </c>
      <c r="P5265" s="3">
        <v>5.5366269165249999</v>
      </c>
      <c r="Q5265" s="3">
        <v>12.776831345826</v>
      </c>
      <c r="R5265" s="3">
        <v>5.1107325383299997</v>
      </c>
      <c r="S5265" s="3">
        <v>81.686541737648994</v>
      </c>
      <c r="T5265" s="8">
        <v>18.568994889267</v>
      </c>
    </row>
    <row r="5266" spans="3:20" x14ac:dyDescent="0.2">
      <c r="C5266" s="90"/>
      <c r="D5266" s="87"/>
      <c r="E5266" s="1" t="s">
        <v>30</v>
      </c>
      <c r="F5266" s="2"/>
      <c r="G5266" s="59">
        <v>1349</v>
      </c>
      <c r="H5266" s="71" t="str">
        <f t="shared" si="116"/>
        <v xml:space="preserve"> </v>
      </c>
      <c r="I5266" s="11">
        <v>6.9681245366939999</v>
      </c>
      <c r="J5266" s="3">
        <v>13.343217197924</v>
      </c>
      <c r="K5266" s="3">
        <v>81.319495922906</v>
      </c>
      <c r="L5266" s="3">
        <v>28.687916975537</v>
      </c>
      <c r="M5266" s="3">
        <v>16.604892512972999</v>
      </c>
      <c r="N5266" s="3">
        <v>1.3343217197920001</v>
      </c>
      <c r="O5266" s="3">
        <v>5.8561897702000003</v>
      </c>
      <c r="P5266" s="3">
        <v>5.5596738324680004</v>
      </c>
      <c r="Q5266" s="3">
        <v>11.786508524833</v>
      </c>
      <c r="R5266" s="3">
        <v>4.595997034841</v>
      </c>
      <c r="S5266" s="3">
        <v>83.024462564863001</v>
      </c>
      <c r="T5266" s="8">
        <v>19.273535952557001</v>
      </c>
    </row>
    <row r="5267" spans="3:20" x14ac:dyDescent="0.2">
      <c r="C5267" s="90"/>
      <c r="D5267" s="87"/>
      <c r="E5267" s="1" t="s">
        <v>31</v>
      </c>
      <c r="F5267" s="2"/>
      <c r="G5267" s="59">
        <v>2034</v>
      </c>
      <c r="H5267" s="71" t="str">
        <f t="shared" si="116"/>
        <v xml:space="preserve"> </v>
      </c>
      <c r="I5267" s="11">
        <v>6.0963618485740003</v>
      </c>
      <c r="J5267" s="3">
        <v>15.044247787611001</v>
      </c>
      <c r="K5267" s="3">
        <v>78.318584070796007</v>
      </c>
      <c r="L5267" s="3">
        <v>31.219272369715</v>
      </c>
      <c r="M5267" s="3">
        <v>17.649950835792001</v>
      </c>
      <c r="N5267" s="3">
        <v>1.769911504425</v>
      </c>
      <c r="O5267" s="3">
        <v>7.276302851524</v>
      </c>
      <c r="P5267" s="3">
        <v>6.1455260570299997</v>
      </c>
      <c r="Q5267" s="3">
        <v>13.421828908555</v>
      </c>
      <c r="R5267" s="3">
        <v>5.0639134709929996</v>
      </c>
      <c r="S5267" s="3">
        <v>80.727630285152003</v>
      </c>
      <c r="T5267" s="8">
        <v>20.747295968534999</v>
      </c>
    </row>
    <row r="5268" spans="3:20" x14ac:dyDescent="0.2">
      <c r="C5268" s="90"/>
      <c r="D5268" s="87"/>
      <c r="E5268" s="1" t="s">
        <v>32</v>
      </c>
      <c r="F5268" s="2"/>
      <c r="G5268" s="59">
        <v>68</v>
      </c>
      <c r="H5268" s="71" t="str">
        <f t="shared" si="116"/>
        <v xml:space="preserve"> </v>
      </c>
      <c r="I5268" s="11">
        <v>5.8823529411760003</v>
      </c>
      <c r="J5268" s="3">
        <v>11.764705882353001</v>
      </c>
      <c r="K5268" s="3">
        <v>42.647058823529001</v>
      </c>
      <c r="L5268" s="3">
        <v>10.294117647059</v>
      </c>
      <c r="M5268" s="3">
        <v>13.235294117646999</v>
      </c>
      <c r="N5268" s="3">
        <v>2.9411764705880001</v>
      </c>
      <c r="O5268" s="3">
        <v>2.9411764705880001</v>
      </c>
      <c r="P5268" s="3">
        <v>4.4117647058819998</v>
      </c>
      <c r="Q5268" s="3">
        <v>45.588235294118</v>
      </c>
      <c r="R5268" s="3">
        <v>10.294117647059</v>
      </c>
      <c r="S5268" s="3">
        <v>44.117647058823998</v>
      </c>
      <c r="T5268" s="8">
        <v>14.705882352941</v>
      </c>
    </row>
    <row r="5269" spans="3:20" x14ac:dyDescent="0.2">
      <c r="C5269" s="90"/>
      <c r="D5269" s="87"/>
      <c r="E5269" s="1" t="s">
        <v>22</v>
      </c>
      <c r="F5269" s="2"/>
      <c r="G5269" s="59">
        <v>17</v>
      </c>
      <c r="H5269" s="71" t="str">
        <f t="shared" si="116"/>
        <v>*</v>
      </c>
      <c r="I5269" s="26">
        <v>0</v>
      </c>
      <c r="J5269" s="7">
        <v>0</v>
      </c>
      <c r="K5269" s="3">
        <v>41.176470588234999</v>
      </c>
      <c r="L5269" s="3">
        <v>5.8823529411760003</v>
      </c>
      <c r="M5269" s="3">
        <v>5.8823529411760003</v>
      </c>
      <c r="N5269" s="7">
        <v>0</v>
      </c>
      <c r="O5269" s="3">
        <v>5.8823529411760003</v>
      </c>
      <c r="P5269" s="3">
        <v>11.764705882353001</v>
      </c>
      <c r="Q5269" s="3">
        <v>52.941176470587997</v>
      </c>
      <c r="R5269" s="3">
        <v>5.8823529411760003</v>
      </c>
      <c r="S5269" s="3">
        <v>41.176470588234999</v>
      </c>
      <c r="T5269" s="8">
        <v>5.8823529411760003</v>
      </c>
    </row>
    <row r="5270" spans="3:20" x14ac:dyDescent="0.2">
      <c r="C5270" s="91" t="s">
        <v>33</v>
      </c>
      <c r="D5270" s="86" t="s">
        <v>17</v>
      </c>
      <c r="E5270" s="6" t="s">
        <v>34</v>
      </c>
      <c r="F5270" s="5"/>
      <c r="G5270" s="58">
        <v>120</v>
      </c>
      <c r="H5270" s="70" t="str">
        <f t="shared" si="116"/>
        <v xml:space="preserve"> </v>
      </c>
      <c r="I5270" s="12">
        <v>18.333333333333002</v>
      </c>
      <c r="J5270" s="4">
        <v>23.333333333333002</v>
      </c>
      <c r="K5270" s="4">
        <v>86.666666666666998</v>
      </c>
      <c r="L5270" s="4">
        <v>34.166666666666998</v>
      </c>
      <c r="M5270" s="4">
        <v>21.666666666666998</v>
      </c>
      <c r="N5270" s="4">
        <v>5.833333333333</v>
      </c>
      <c r="O5270" s="4">
        <v>6.666666666667</v>
      </c>
      <c r="P5270" s="4">
        <v>7.5</v>
      </c>
      <c r="Q5270" s="4">
        <v>5</v>
      </c>
      <c r="R5270" s="4">
        <v>8.333333333333</v>
      </c>
      <c r="S5270" s="4">
        <v>86.666666666666998</v>
      </c>
      <c r="T5270" s="13">
        <v>24.166666666666998</v>
      </c>
    </row>
    <row r="5271" spans="3:20" x14ac:dyDescent="0.2">
      <c r="C5271" s="90"/>
      <c r="D5271" s="87"/>
      <c r="E5271" s="1" t="s">
        <v>35</v>
      </c>
      <c r="F5271" s="2"/>
      <c r="G5271" s="59">
        <v>932</v>
      </c>
      <c r="H5271" s="71" t="str">
        <f t="shared" si="116"/>
        <v xml:space="preserve"> </v>
      </c>
      <c r="I5271" s="11">
        <v>8.1545064377679992</v>
      </c>
      <c r="J5271" s="3">
        <v>15.987124463519001</v>
      </c>
      <c r="K5271" s="3">
        <v>83.798283261802993</v>
      </c>
      <c r="L5271" s="3">
        <v>30.579399141631001</v>
      </c>
      <c r="M5271" s="3">
        <v>18.454935622318001</v>
      </c>
      <c r="N5271" s="3">
        <v>1.931330472103</v>
      </c>
      <c r="O5271" s="3">
        <v>6.6523605150209999</v>
      </c>
      <c r="P5271" s="3">
        <v>6.9742489270389996</v>
      </c>
      <c r="Q5271" s="3">
        <v>10.085836909871</v>
      </c>
      <c r="R5271" s="3">
        <v>3.969957081545</v>
      </c>
      <c r="S5271" s="3">
        <v>85.300429184549003</v>
      </c>
      <c r="T5271" s="8">
        <v>21.351931330471999</v>
      </c>
    </row>
    <row r="5272" spans="3:20" x14ac:dyDescent="0.2">
      <c r="C5272" s="90"/>
      <c r="D5272" s="87"/>
      <c r="E5272" s="1" t="s">
        <v>36</v>
      </c>
      <c r="F5272" s="2"/>
      <c r="G5272" s="59">
        <v>854</v>
      </c>
      <c r="H5272" s="71" t="str">
        <f t="shared" si="116"/>
        <v xml:space="preserve"> </v>
      </c>
      <c r="I5272" s="11">
        <v>3.3957845433260001</v>
      </c>
      <c r="J5272" s="3">
        <v>12.997658079624999</v>
      </c>
      <c r="K5272" s="3">
        <v>77.166276346603993</v>
      </c>
      <c r="L5272" s="3">
        <v>30.093676814988001</v>
      </c>
      <c r="M5272" s="3">
        <v>16.978922716627999</v>
      </c>
      <c r="N5272" s="3">
        <v>0.93676814988299995</v>
      </c>
      <c r="O5272" s="3">
        <v>6.5573770491800003</v>
      </c>
      <c r="P5272" s="3">
        <v>5.0351288056210004</v>
      </c>
      <c r="Q5272" s="3">
        <v>13.817330210772999</v>
      </c>
      <c r="R5272" s="3">
        <v>5.6206088992970002</v>
      </c>
      <c r="S5272" s="3">
        <v>79.742388758781999</v>
      </c>
      <c r="T5272" s="8">
        <v>20.023419203747</v>
      </c>
    </row>
    <row r="5273" spans="3:20" ht="24" x14ac:dyDescent="0.2">
      <c r="C5273" s="90"/>
      <c r="D5273" s="87"/>
      <c r="E5273" s="1" t="s">
        <v>37</v>
      </c>
      <c r="F5273" s="2"/>
      <c r="G5273" s="59">
        <v>356</v>
      </c>
      <c r="H5273" s="71" t="str">
        <f t="shared" si="116"/>
        <v xml:space="preserve"> </v>
      </c>
      <c r="I5273" s="11">
        <v>3.3707865168539999</v>
      </c>
      <c r="J5273" s="3">
        <v>12.359550561798001</v>
      </c>
      <c r="K5273" s="3">
        <v>67.134831460673993</v>
      </c>
      <c r="L5273" s="3">
        <v>28.651685393257999</v>
      </c>
      <c r="M5273" s="3">
        <v>11.797752808988999</v>
      </c>
      <c r="N5273" s="3">
        <v>1.123595505618</v>
      </c>
      <c r="O5273" s="3">
        <v>6.460674157303</v>
      </c>
      <c r="P5273" s="3">
        <v>5.3370786516850002</v>
      </c>
      <c r="Q5273" s="3">
        <v>21.629213483146</v>
      </c>
      <c r="R5273" s="3">
        <v>5.8988764044939996</v>
      </c>
      <c r="S5273" s="3">
        <v>71.348314606741994</v>
      </c>
      <c r="T5273" s="8">
        <v>15.168539325843</v>
      </c>
    </row>
    <row r="5274" spans="3:20" x14ac:dyDescent="0.2">
      <c r="C5274" s="90"/>
      <c r="D5274" s="87"/>
      <c r="E5274" s="1" t="s">
        <v>38</v>
      </c>
      <c r="F5274" s="2"/>
      <c r="G5274" s="59">
        <v>157</v>
      </c>
      <c r="H5274" s="71" t="str">
        <f t="shared" si="116"/>
        <v xml:space="preserve"> </v>
      </c>
      <c r="I5274" s="11">
        <v>1.2738853503180001</v>
      </c>
      <c r="J5274" s="3">
        <v>10.828025477707</v>
      </c>
      <c r="K5274" s="3">
        <v>43.949044585986996</v>
      </c>
      <c r="L5274" s="3">
        <v>20.382165605095999</v>
      </c>
      <c r="M5274" s="3">
        <v>11.464968152866</v>
      </c>
      <c r="N5274" s="3">
        <v>2.5477707006369998</v>
      </c>
      <c r="O5274" s="3">
        <v>11.464968152866</v>
      </c>
      <c r="P5274" s="3">
        <v>5.0955414012739997</v>
      </c>
      <c r="Q5274" s="3">
        <v>39.490445859872999</v>
      </c>
      <c r="R5274" s="3">
        <v>10.828025477707</v>
      </c>
      <c r="S5274" s="3">
        <v>49.68152866242</v>
      </c>
      <c r="T5274" s="8">
        <v>15.923566878980999</v>
      </c>
    </row>
    <row r="5275" spans="3:20" x14ac:dyDescent="0.2">
      <c r="C5275" s="90"/>
      <c r="D5275" s="87"/>
      <c r="E5275" s="1" t="s">
        <v>22</v>
      </c>
      <c r="F5275" s="2"/>
      <c r="G5275" s="59">
        <v>16</v>
      </c>
      <c r="H5275" s="71" t="str">
        <f t="shared" si="116"/>
        <v>*</v>
      </c>
      <c r="I5275" s="26">
        <v>0</v>
      </c>
      <c r="J5275" s="7">
        <v>0</v>
      </c>
      <c r="K5275" s="3">
        <v>50</v>
      </c>
      <c r="L5275" s="3">
        <v>12.5</v>
      </c>
      <c r="M5275" s="3">
        <v>6.25</v>
      </c>
      <c r="N5275" s="7">
        <v>0</v>
      </c>
      <c r="O5275" s="3">
        <v>6.25</v>
      </c>
      <c r="P5275" s="3">
        <v>12.5</v>
      </c>
      <c r="Q5275" s="3">
        <v>43.75</v>
      </c>
      <c r="R5275" s="3">
        <v>6.25</v>
      </c>
      <c r="S5275" s="3">
        <v>50</v>
      </c>
      <c r="T5275" s="8">
        <v>6.25</v>
      </c>
    </row>
    <row r="5276" spans="3:20" x14ac:dyDescent="0.2">
      <c r="C5276" s="91" t="s">
        <v>39</v>
      </c>
      <c r="D5276" s="86" t="s">
        <v>17</v>
      </c>
      <c r="E5276" s="6" t="s">
        <v>40</v>
      </c>
      <c r="F5276" s="5"/>
      <c r="G5276" s="58">
        <v>350</v>
      </c>
      <c r="H5276" s="70" t="str">
        <f t="shared" si="116"/>
        <v xml:space="preserve"> </v>
      </c>
      <c r="I5276" s="12">
        <v>11.142857142857</v>
      </c>
      <c r="J5276" s="4">
        <v>17.714285714286</v>
      </c>
      <c r="K5276" s="4">
        <v>88.857142857143003</v>
      </c>
      <c r="L5276" s="4">
        <v>34</v>
      </c>
      <c r="M5276" s="4">
        <v>20.571428571428999</v>
      </c>
      <c r="N5276" s="4">
        <v>2.285714285714</v>
      </c>
      <c r="O5276" s="4">
        <v>7.4285714285709998</v>
      </c>
      <c r="P5276" s="4">
        <v>6.5714285714290002</v>
      </c>
      <c r="Q5276" s="4">
        <v>6.2857142857139996</v>
      </c>
      <c r="R5276" s="4">
        <v>3.4285714285709998</v>
      </c>
      <c r="S5276" s="4">
        <v>90</v>
      </c>
      <c r="T5276" s="13">
        <v>24</v>
      </c>
    </row>
    <row r="5277" spans="3:20" ht="24" x14ac:dyDescent="0.2">
      <c r="C5277" s="90"/>
      <c r="D5277" s="87"/>
      <c r="E5277" s="1" t="s">
        <v>41</v>
      </c>
      <c r="F5277" s="2"/>
      <c r="G5277" s="59">
        <v>1147</v>
      </c>
      <c r="H5277" s="71" t="str">
        <f t="shared" si="116"/>
        <v xml:space="preserve"> </v>
      </c>
      <c r="I5277" s="11">
        <v>5.6669572798610002</v>
      </c>
      <c r="J5277" s="3">
        <v>17.611159546643002</v>
      </c>
      <c r="K5277" s="3">
        <v>83.609415867479996</v>
      </c>
      <c r="L5277" s="3">
        <v>34.699215344377002</v>
      </c>
      <c r="M5277" s="3">
        <v>18.831734960767001</v>
      </c>
      <c r="N5277" s="3">
        <v>1.6564952048820001</v>
      </c>
      <c r="O5277" s="3">
        <v>8.1081081081080004</v>
      </c>
      <c r="P5277" s="3">
        <v>7.323452484743</v>
      </c>
      <c r="Q5277" s="3">
        <v>9.8517872711419994</v>
      </c>
      <c r="R5277" s="3">
        <v>3.7489102005229999</v>
      </c>
      <c r="S5277" s="3">
        <v>85.701830863121003</v>
      </c>
      <c r="T5277" s="8">
        <v>22.231909328684001</v>
      </c>
    </row>
    <row r="5278" spans="3:20" x14ac:dyDescent="0.2">
      <c r="C5278" s="90"/>
      <c r="D5278" s="87"/>
      <c r="E5278" s="1" t="s">
        <v>42</v>
      </c>
      <c r="F5278" s="2"/>
      <c r="G5278" s="59">
        <v>816</v>
      </c>
      <c r="H5278" s="71" t="str">
        <f t="shared" si="116"/>
        <v xml:space="preserve"> </v>
      </c>
      <c r="I5278" s="11">
        <v>3.6764705882349999</v>
      </c>
      <c r="J5278" s="3">
        <v>9.9264705882350004</v>
      </c>
      <c r="K5278" s="3">
        <v>64.093137254902004</v>
      </c>
      <c r="L5278" s="3">
        <v>23.651960784313999</v>
      </c>
      <c r="M5278" s="3">
        <v>13.235294117646999</v>
      </c>
      <c r="N5278" s="3">
        <v>1.593137254902</v>
      </c>
      <c r="O5278" s="3">
        <v>5.8823529411760003</v>
      </c>
      <c r="P5278" s="3">
        <v>4.166666666667</v>
      </c>
      <c r="Q5278" s="3">
        <v>23.161764705882</v>
      </c>
      <c r="R5278" s="3">
        <v>7.8431372549020004</v>
      </c>
      <c r="S5278" s="3">
        <v>68.014705882352999</v>
      </c>
      <c r="T5278" s="8">
        <v>16.176470588234999</v>
      </c>
    </row>
    <row r="5279" spans="3:20" x14ac:dyDescent="0.2">
      <c r="C5279" s="90"/>
      <c r="D5279" s="87"/>
      <c r="E5279" s="1" t="s">
        <v>43</v>
      </c>
      <c r="F5279" s="2"/>
      <c r="G5279" s="59">
        <v>78</v>
      </c>
      <c r="H5279" s="71" t="str">
        <f t="shared" si="116"/>
        <v xml:space="preserve"> </v>
      </c>
      <c r="I5279" s="11">
        <v>5.1282051282049999</v>
      </c>
      <c r="J5279" s="3">
        <v>5.1282051282049999</v>
      </c>
      <c r="K5279" s="3">
        <v>48.717948717949</v>
      </c>
      <c r="L5279" s="3">
        <v>6.4102564102560002</v>
      </c>
      <c r="M5279" s="3">
        <v>6.4102564102560002</v>
      </c>
      <c r="N5279" s="3">
        <v>1.2820512820509999</v>
      </c>
      <c r="O5279" s="7">
        <v>0</v>
      </c>
      <c r="P5279" s="3">
        <v>3.8461538461539999</v>
      </c>
      <c r="Q5279" s="3">
        <v>37.179487179486998</v>
      </c>
      <c r="R5279" s="3">
        <v>14.102564102563999</v>
      </c>
      <c r="S5279" s="3">
        <v>48.717948717949</v>
      </c>
      <c r="T5279" s="8">
        <v>6.4102564102560002</v>
      </c>
    </row>
    <row r="5280" spans="3:20" x14ac:dyDescent="0.2">
      <c r="C5280" s="90"/>
      <c r="D5280" s="87"/>
      <c r="E5280" s="1" t="s">
        <v>22</v>
      </c>
      <c r="F5280" s="2"/>
      <c r="G5280" s="59">
        <v>44</v>
      </c>
      <c r="H5280" s="71" t="str">
        <f t="shared" si="116"/>
        <v>*</v>
      </c>
      <c r="I5280" s="11">
        <v>6.8181818181820004</v>
      </c>
      <c r="J5280" s="7">
        <v>0</v>
      </c>
      <c r="K5280" s="3">
        <v>65.909090909091006</v>
      </c>
      <c r="L5280" s="3">
        <v>9.0909090909089993</v>
      </c>
      <c r="M5280" s="3">
        <v>6.8181818181820004</v>
      </c>
      <c r="N5280" s="7">
        <v>0</v>
      </c>
      <c r="O5280" s="3">
        <v>2.2727272727269998</v>
      </c>
      <c r="P5280" s="3">
        <v>4.5454545454549997</v>
      </c>
      <c r="Q5280" s="3">
        <v>25</v>
      </c>
      <c r="R5280" s="3">
        <v>9.0909090909089993</v>
      </c>
      <c r="S5280" s="3">
        <v>65.909090909091006</v>
      </c>
      <c r="T5280" s="8">
        <v>6.8181818181820004</v>
      </c>
    </row>
    <row r="5281" spans="3:20" x14ac:dyDescent="0.2">
      <c r="C5281" s="91" t="s">
        <v>44</v>
      </c>
      <c r="D5281" s="86" t="s">
        <v>17</v>
      </c>
      <c r="E5281" s="6" t="s">
        <v>45</v>
      </c>
      <c r="F5281" s="5"/>
      <c r="G5281" s="58">
        <v>1358</v>
      </c>
      <c r="H5281" s="70" t="str">
        <f t="shared" si="116"/>
        <v xml:space="preserve"> </v>
      </c>
      <c r="I5281" s="12">
        <v>6.8483063328420002</v>
      </c>
      <c r="J5281" s="4">
        <v>18.556701030928</v>
      </c>
      <c r="K5281" s="4">
        <v>83.652430044183006</v>
      </c>
      <c r="L5281" s="4">
        <v>35.640648011781998</v>
      </c>
      <c r="M5281" s="4">
        <v>20.397643593520002</v>
      </c>
      <c r="N5281" s="4">
        <v>2.3564064801179998</v>
      </c>
      <c r="O5281" s="4">
        <v>8.39469808542</v>
      </c>
      <c r="P5281" s="4">
        <v>6.8483063328420002</v>
      </c>
      <c r="Q5281" s="4">
        <v>8.7628865979379995</v>
      </c>
      <c r="R5281" s="4">
        <v>4.4182621502210004</v>
      </c>
      <c r="S5281" s="4">
        <v>86.229749631811003</v>
      </c>
      <c r="T5281" s="13">
        <v>24.300441826215</v>
      </c>
    </row>
    <row r="5282" spans="3:20" x14ac:dyDescent="0.2">
      <c r="C5282" s="90"/>
      <c r="D5282" s="87"/>
      <c r="E5282" s="1" t="s">
        <v>46</v>
      </c>
      <c r="F5282" s="2"/>
      <c r="G5282" s="59">
        <v>735</v>
      </c>
      <c r="H5282" s="71" t="str">
        <f t="shared" si="116"/>
        <v xml:space="preserve"> </v>
      </c>
      <c r="I5282" s="11">
        <v>5.1700680272110002</v>
      </c>
      <c r="J5282" s="3">
        <v>10.204081632653001</v>
      </c>
      <c r="K5282" s="3">
        <v>74.557823129252</v>
      </c>
      <c r="L5282" s="3">
        <v>24.761904761905001</v>
      </c>
      <c r="M5282" s="3">
        <v>12.925170068027001</v>
      </c>
      <c r="N5282" s="3">
        <v>0.68027210884400002</v>
      </c>
      <c r="O5282" s="3">
        <v>4.7619047619049999</v>
      </c>
      <c r="P5282" s="3">
        <v>5.5782312925169997</v>
      </c>
      <c r="Q5282" s="3">
        <v>16.734693877550999</v>
      </c>
      <c r="R5282" s="3">
        <v>5.5782312925169997</v>
      </c>
      <c r="S5282" s="3">
        <v>76.734693877550995</v>
      </c>
      <c r="T5282" s="8">
        <v>14.69387755102</v>
      </c>
    </row>
    <row r="5283" spans="3:20" x14ac:dyDescent="0.2">
      <c r="C5283" s="90"/>
      <c r="D5283" s="87"/>
      <c r="E5283" s="1" t="s">
        <v>47</v>
      </c>
      <c r="F5283" s="2"/>
      <c r="G5283" s="59">
        <v>177</v>
      </c>
      <c r="H5283" s="71" t="str">
        <f t="shared" si="116"/>
        <v xml:space="preserve"> </v>
      </c>
      <c r="I5283" s="11">
        <v>2.25988700565</v>
      </c>
      <c r="J5283" s="3">
        <v>7.9096045197739997</v>
      </c>
      <c r="K5283" s="3">
        <v>66.101694915254001</v>
      </c>
      <c r="L5283" s="3">
        <v>20.338983050846998</v>
      </c>
      <c r="M5283" s="3">
        <v>10.734463276835999</v>
      </c>
      <c r="N5283" s="3">
        <v>1.129943502825</v>
      </c>
      <c r="O5283" s="3">
        <v>7.3446327683619996</v>
      </c>
      <c r="P5283" s="3">
        <v>4.5197740112989999</v>
      </c>
      <c r="Q5283" s="3">
        <v>23.728813559321999</v>
      </c>
      <c r="R5283" s="3">
        <v>5.6497175141240001</v>
      </c>
      <c r="S5283" s="3">
        <v>69.491525423729001</v>
      </c>
      <c r="T5283" s="8">
        <v>13.559322033898001</v>
      </c>
    </row>
    <row r="5284" spans="3:20" x14ac:dyDescent="0.2">
      <c r="C5284" s="90"/>
      <c r="D5284" s="87"/>
      <c r="E5284" s="1" t="s">
        <v>48</v>
      </c>
      <c r="F5284" s="2"/>
      <c r="G5284" s="59">
        <v>128</v>
      </c>
      <c r="H5284" s="71" t="str">
        <f t="shared" si="116"/>
        <v xml:space="preserve"> </v>
      </c>
      <c r="I5284" s="11">
        <v>3.125</v>
      </c>
      <c r="J5284" s="3">
        <v>4.6875</v>
      </c>
      <c r="K5284" s="3">
        <v>29.6875</v>
      </c>
      <c r="L5284" s="3">
        <v>9.375</v>
      </c>
      <c r="M5284" s="3">
        <v>7.03125</v>
      </c>
      <c r="N5284" s="3">
        <v>1.5625</v>
      </c>
      <c r="O5284" s="3">
        <v>3.125</v>
      </c>
      <c r="P5284" s="3">
        <v>2.34375</v>
      </c>
      <c r="Q5284" s="3">
        <v>57.03125</v>
      </c>
      <c r="R5284" s="3">
        <v>10.9375</v>
      </c>
      <c r="S5284" s="3">
        <v>32.03125</v>
      </c>
      <c r="T5284" s="8">
        <v>9.375</v>
      </c>
    </row>
    <row r="5285" spans="3:20" x14ac:dyDescent="0.2">
      <c r="C5285" s="90"/>
      <c r="D5285" s="87"/>
      <c r="E5285" s="1" t="s">
        <v>22</v>
      </c>
      <c r="F5285" s="2"/>
      <c r="G5285" s="59">
        <v>37</v>
      </c>
      <c r="H5285" s="71" t="str">
        <f t="shared" si="116"/>
        <v>*</v>
      </c>
      <c r="I5285" s="11">
        <v>5.4054054054050003</v>
      </c>
      <c r="J5285" s="3">
        <v>5.4054054054050003</v>
      </c>
      <c r="K5285" s="3">
        <v>56.756756756756999</v>
      </c>
      <c r="L5285" s="3">
        <v>13.513513513514001</v>
      </c>
      <c r="M5285" s="3">
        <v>10.810810810811001</v>
      </c>
      <c r="N5285" s="7">
        <v>0</v>
      </c>
      <c r="O5285" s="3">
        <v>5.4054054054050003</v>
      </c>
      <c r="P5285" s="3">
        <v>2.7027027027030002</v>
      </c>
      <c r="Q5285" s="3">
        <v>18.918918918919001</v>
      </c>
      <c r="R5285" s="3">
        <v>24.324324324323999</v>
      </c>
      <c r="S5285" s="3">
        <v>56.756756756756999</v>
      </c>
      <c r="T5285" s="8">
        <v>13.513513513514001</v>
      </c>
    </row>
    <row r="5286" spans="3:20" ht="24" x14ac:dyDescent="0.2">
      <c r="C5286" s="91" t="s">
        <v>49</v>
      </c>
      <c r="D5286" s="86" t="s">
        <v>17</v>
      </c>
      <c r="E5286" s="6" t="s">
        <v>50</v>
      </c>
      <c r="F5286" s="5"/>
      <c r="G5286" s="58">
        <v>141</v>
      </c>
      <c r="H5286" s="70" t="str">
        <f t="shared" si="116"/>
        <v xml:space="preserve"> </v>
      </c>
      <c r="I5286" s="12">
        <v>100</v>
      </c>
      <c r="J5286" s="4">
        <v>41.134751773049999</v>
      </c>
      <c r="K5286" s="4">
        <v>92.907801418440002</v>
      </c>
      <c r="L5286" s="4">
        <v>48.226950354609997</v>
      </c>
      <c r="M5286" s="4">
        <v>29.078014184396999</v>
      </c>
      <c r="N5286" s="4">
        <v>7.0921985815599999</v>
      </c>
      <c r="O5286" s="4">
        <v>12.056737588652</v>
      </c>
      <c r="P5286" s="4">
        <v>15.602836879432999</v>
      </c>
      <c r="Q5286" s="25">
        <v>0</v>
      </c>
      <c r="R5286" s="25">
        <v>0</v>
      </c>
      <c r="S5286" s="4">
        <v>94.326241134751996</v>
      </c>
      <c r="T5286" s="13">
        <v>31.914893617021001</v>
      </c>
    </row>
    <row r="5287" spans="3:20" ht="36" x14ac:dyDescent="0.2">
      <c r="C5287" s="90"/>
      <c r="D5287" s="87"/>
      <c r="E5287" s="1" t="s">
        <v>51</v>
      </c>
      <c r="F5287" s="2"/>
      <c r="G5287" s="59">
        <v>349</v>
      </c>
      <c r="H5287" s="71" t="str">
        <f t="shared" si="116"/>
        <v xml:space="preserve"> </v>
      </c>
      <c r="I5287" s="11">
        <v>16.618911174785001</v>
      </c>
      <c r="J5287" s="3">
        <v>100</v>
      </c>
      <c r="K5287" s="3">
        <v>93.696275071632996</v>
      </c>
      <c r="L5287" s="3">
        <v>80.515759312320995</v>
      </c>
      <c r="M5287" s="3">
        <v>41.547277936962999</v>
      </c>
      <c r="N5287" s="3">
        <v>7.7363896848140001</v>
      </c>
      <c r="O5287" s="3">
        <v>26.934097421202999</v>
      </c>
      <c r="P5287" s="3">
        <v>28.366762177649999</v>
      </c>
      <c r="Q5287" s="7">
        <v>0</v>
      </c>
      <c r="R5287" s="7">
        <v>0</v>
      </c>
      <c r="S5287" s="3">
        <v>100</v>
      </c>
      <c r="T5287" s="8">
        <v>51.575931232092003</v>
      </c>
    </row>
    <row r="5288" spans="3:20" ht="48" x14ac:dyDescent="0.2">
      <c r="C5288" s="90"/>
      <c r="D5288" s="87"/>
      <c r="E5288" s="1" t="s">
        <v>52</v>
      </c>
      <c r="F5288" s="2"/>
      <c r="G5288" s="59">
        <v>1860</v>
      </c>
      <c r="H5288" s="71" t="str">
        <f t="shared" si="116"/>
        <v xml:space="preserve"> </v>
      </c>
      <c r="I5288" s="11">
        <v>7.0430107526879997</v>
      </c>
      <c r="J5288" s="3">
        <v>17.580645161290001</v>
      </c>
      <c r="K5288" s="3">
        <v>100</v>
      </c>
      <c r="L5288" s="3">
        <v>35.913978494623997</v>
      </c>
      <c r="M5288" s="3">
        <v>21.236559139785001</v>
      </c>
      <c r="N5288" s="3">
        <v>2.0430107526880001</v>
      </c>
      <c r="O5288" s="3">
        <v>8.2258064516129998</v>
      </c>
      <c r="P5288" s="3">
        <v>7.5806451612899997</v>
      </c>
      <c r="Q5288" s="7">
        <v>0</v>
      </c>
      <c r="R5288" s="7">
        <v>0</v>
      </c>
      <c r="S5288" s="3">
        <v>100</v>
      </c>
      <c r="T5288" s="8">
        <v>24.408602150538002</v>
      </c>
    </row>
    <row r="5289" spans="3:20" ht="24" x14ac:dyDescent="0.2">
      <c r="C5289" s="90"/>
      <c r="D5289" s="87"/>
      <c r="E5289" s="1" t="s">
        <v>53</v>
      </c>
      <c r="F5289" s="2"/>
      <c r="G5289" s="59">
        <v>719</v>
      </c>
      <c r="H5289" s="71" t="str">
        <f t="shared" si="116"/>
        <v xml:space="preserve"> </v>
      </c>
      <c r="I5289" s="11">
        <v>9.4575799721839999</v>
      </c>
      <c r="J5289" s="3">
        <v>39.082058414465003</v>
      </c>
      <c r="K5289" s="3">
        <v>92.906815020861998</v>
      </c>
      <c r="L5289" s="3">
        <v>100</v>
      </c>
      <c r="M5289" s="3">
        <v>40.611961057023997</v>
      </c>
      <c r="N5289" s="3">
        <v>5.1460361613350001</v>
      </c>
      <c r="O5289" s="3">
        <v>21.974965229485001</v>
      </c>
      <c r="P5289" s="3">
        <v>18.358831710709001</v>
      </c>
      <c r="Q5289" s="7">
        <v>0</v>
      </c>
      <c r="R5289" s="7">
        <v>0</v>
      </c>
      <c r="S5289" s="3">
        <v>100</v>
      </c>
      <c r="T5289" s="8">
        <v>49.791376912377999</v>
      </c>
    </row>
    <row r="5290" spans="3:20" ht="48" x14ac:dyDescent="0.2">
      <c r="C5290" s="90"/>
      <c r="D5290" s="87"/>
      <c r="E5290" s="1" t="s">
        <v>54</v>
      </c>
      <c r="F5290" s="2"/>
      <c r="G5290" s="59">
        <v>404</v>
      </c>
      <c r="H5290" s="71" t="str">
        <f t="shared" si="116"/>
        <v xml:space="preserve"> </v>
      </c>
      <c r="I5290" s="11">
        <v>10.148514851485</v>
      </c>
      <c r="J5290" s="3">
        <v>35.891089108910997</v>
      </c>
      <c r="K5290" s="3">
        <v>97.772277227722995</v>
      </c>
      <c r="L5290" s="3">
        <v>72.277227722771997</v>
      </c>
      <c r="M5290" s="3">
        <v>100</v>
      </c>
      <c r="N5290" s="3">
        <v>8.4158415841580005</v>
      </c>
      <c r="O5290" s="3">
        <v>24.257425742574</v>
      </c>
      <c r="P5290" s="3">
        <v>22.772277227722999</v>
      </c>
      <c r="Q5290" s="7">
        <v>0</v>
      </c>
      <c r="R5290" s="7">
        <v>0</v>
      </c>
      <c r="S5290" s="3">
        <v>99.009900990098998</v>
      </c>
      <c r="T5290" s="8">
        <v>100</v>
      </c>
    </row>
    <row r="5291" spans="3:20" ht="36" x14ac:dyDescent="0.2">
      <c r="C5291" s="90"/>
      <c r="D5291" s="87"/>
      <c r="E5291" s="1" t="s">
        <v>55</v>
      </c>
      <c r="F5291" s="2"/>
      <c r="G5291" s="59">
        <v>41</v>
      </c>
      <c r="H5291" s="71" t="str">
        <f t="shared" si="116"/>
        <v>*</v>
      </c>
      <c r="I5291" s="11">
        <v>24.390243902439</v>
      </c>
      <c r="J5291" s="3">
        <v>65.853658536585002</v>
      </c>
      <c r="K5291" s="3">
        <v>92.682926829267998</v>
      </c>
      <c r="L5291" s="3">
        <v>90.243902439023998</v>
      </c>
      <c r="M5291" s="3">
        <v>82.926829268293005</v>
      </c>
      <c r="N5291" s="3">
        <v>100</v>
      </c>
      <c r="O5291" s="3">
        <v>48.780487804878</v>
      </c>
      <c r="P5291" s="3">
        <v>48.780487804878</v>
      </c>
      <c r="Q5291" s="7">
        <v>0</v>
      </c>
      <c r="R5291" s="7">
        <v>0</v>
      </c>
      <c r="S5291" s="3">
        <v>97.560975609755999</v>
      </c>
      <c r="T5291" s="8">
        <v>100</v>
      </c>
    </row>
    <row r="5292" spans="3:20" ht="36" x14ac:dyDescent="0.2">
      <c r="C5292" s="90"/>
      <c r="D5292" s="87"/>
      <c r="E5292" s="1" t="s">
        <v>56</v>
      </c>
      <c r="F5292" s="2"/>
      <c r="G5292" s="59">
        <v>168</v>
      </c>
      <c r="H5292" s="71" t="str">
        <f t="shared" si="116"/>
        <v xml:space="preserve"> </v>
      </c>
      <c r="I5292" s="11">
        <v>10.119047619048001</v>
      </c>
      <c r="J5292" s="3">
        <v>55.952380952380999</v>
      </c>
      <c r="K5292" s="3">
        <v>91.071428571428996</v>
      </c>
      <c r="L5292" s="3">
        <v>94.047619047618994</v>
      </c>
      <c r="M5292" s="3">
        <v>58.333333333333002</v>
      </c>
      <c r="N5292" s="3">
        <v>11.904761904761999</v>
      </c>
      <c r="O5292" s="3">
        <v>100</v>
      </c>
      <c r="P5292" s="3">
        <v>42.261904761905001</v>
      </c>
      <c r="Q5292" s="7">
        <v>0</v>
      </c>
      <c r="R5292" s="7">
        <v>0</v>
      </c>
      <c r="S5292" s="3">
        <v>97.619047619048004</v>
      </c>
      <c r="T5292" s="8">
        <v>100</v>
      </c>
    </row>
    <row r="5293" spans="3:20" ht="36" x14ac:dyDescent="0.2">
      <c r="C5293" s="90"/>
      <c r="D5293" s="87"/>
      <c r="E5293" s="1" t="s">
        <v>57</v>
      </c>
      <c r="F5293" s="2"/>
      <c r="G5293" s="59">
        <v>146</v>
      </c>
      <c r="H5293" s="71" t="str">
        <f t="shared" si="116"/>
        <v xml:space="preserve"> </v>
      </c>
      <c r="I5293" s="11">
        <v>15.068493150685001</v>
      </c>
      <c r="J5293" s="3">
        <v>67.808219178081998</v>
      </c>
      <c r="K5293" s="3">
        <v>96.575342465752996</v>
      </c>
      <c r="L5293" s="3">
        <v>90.410958904110004</v>
      </c>
      <c r="M5293" s="3">
        <v>63.013698630137</v>
      </c>
      <c r="N5293" s="3">
        <v>13.698630136986001</v>
      </c>
      <c r="O5293" s="3">
        <v>48.630136986300997</v>
      </c>
      <c r="P5293" s="3">
        <v>100</v>
      </c>
      <c r="Q5293" s="7">
        <v>0</v>
      </c>
      <c r="R5293" s="7">
        <v>0</v>
      </c>
      <c r="S5293" s="3">
        <v>99.315068493151003</v>
      </c>
      <c r="T5293" s="8">
        <v>75.342465753425003</v>
      </c>
    </row>
    <row r="5294" spans="3:20" x14ac:dyDescent="0.2">
      <c r="C5294" s="90"/>
      <c r="D5294" s="87"/>
      <c r="E5294" s="1" t="s">
        <v>58</v>
      </c>
      <c r="F5294" s="2"/>
      <c r="G5294" s="59">
        <v>364</v>
      </c>
      <c r="H5294" s="71" t="str">
        <f t="shared" si="116"/>
        <v xml:space="preserve"> </v>
      </c>
      <c r="I5294" s="26">
        <v>0</v>
      </c>
      <c r="J5294" s="7">
        <v>0</v>
      </c>
      <c r="K5294" s="7">
        <v>0</v>
      </c>
      <c r="L5294" s="7">
        <v>0</v>
      </c>
      <c r="M5294" s="7">
        <v>0</v>
      </c>
      <c r="N5294" s="7">
        <v>0</v>
      </c>
      <c r="O5294" s="7">
        <v>0</v>
      </c>
      <c r="P5294" s="7">
        <v>0</v>
      </c>
      <c r="Q5294" s="3">
        <v>100</v>
      </c>
      <c r="R5294" s="7">
        <v>0</v>
      </c>
      <c r="S5294" s="7">
        <v>0</v>
      </c>
      <c r="T5294" s="14">
        <v>0</v>
      </c>
    </row>
    <row r="5295" spans="3:20" x14ac:dyDescent="0.2">
      <c r="C5295" s="90"/>
      <c r="D5295" s="87"/>
      <c r="E5295" s="1" t="s">
        <v>22</v>
      </c>
      <c r="F5295" s="2"/>
      <c r="G5295" s="59">
        <v>134</v>
      </c>
      <c r="H5295" s="71" t="str">
        <f t="shared" si="116"/>
        <v xml:space="preserve"> </v>
      </c>
      <c r="I5295" s="26">
        <v>0</v>
      </c>
      <c r="J5295" s="7">
        <v>0</v>
      </c>
      <c r="K5295" s="7">
        <v>0</v>
      </c>
      <c r="L5295" s="7">
        <v>0</v>
      </c>
      <c r="M5295" s="7">
        <v>0</v>
      </c>
      <c r="N5295" s="7">
        <v>0</v>
      </c>
      <c r="O5295" s="7">
        <v>0</v>
      </c>
      <c r="P5295" s="7">
        <v>0</v>
      </c>
      <c r="Q5295" s="7">
        <v>0</v>
      </c>
      <c r="R5295" s="3">
        <v>100</v>
      </c>
      <c r="S5295" s="7">
        <v>0</v>
      </c>
      <c r="T5295" s="14">
        <v>0</v>
      </c>
    </row>
    <row r="5296" spans="3:20" ht="24" x14ac:dyDescent="0.2">
      <c r="C5296" s="90"/>
      <c r="D5296" s="87"/>
      <c r="E5296" s="1" t="s">
        <v>59</v>
      </c>
      <c r="F5296" s="2"/>
      <c r="G5296" s="59">
        <v>1920</v>
      </c>
      <c r="H5296" s="71" t="str">
        <f t="shared" si="116"/>
        <v xml:space="preserve"> </v>
      </c>
      <c r="I5296" s="11">
        <v>6.927083333333</v>
      </c>
      <c r="J5296" s="3">
        <v>18.177083333333002</v>
      </c>
      <c r="K5296" s="3">
        <v>96.875</v>
      </c>
      <c r="L5296" s="3">
        <v>37.447916666666998</v>
      </c>
      <c r="M5296" s="3">
        <v>20.833333333333002</v>
      </c>
      <c r="N5296" s="3">
        <v>2.083333333333</v>
      </c>
      <c r="O5296" s="3">
        <v>8.541666666667</v>
      </c>
      <c r="P5296" s="3">
        <v>7.552083333333</v>
      </c>
      <c r="Q5296" s="7">
        <v>0</v>
      </c>
      <c r="R5296" s="7">
        <v>0</v>
      </c>
      <c r="S5296" s="3">
        <v>100</v>
      </c>
      <c r="T5296" s="8">
        <v>24.479166666666998</v>
      </c>
    </row>
    <row r="5297" spans="3:20" ht="24" x14ac:dyDescent="0.2">
      <c r="C5297" s="90"/>
      <c r="D5297" s="87"/>
      <c r="E5297" s="1" t="s">
        <v>60</v>
      </c>
      <c r="F5297" s="2"/>
      <c r="G5297" s="59">
        <v>479</v>
      </c>
      <c r="H5297" s="71" t="str">
        <f t="shared" si="116"/>
        <v xml:space="preserve"> </v>
      </c>
      <c r="I5297" s="11">
        <v>9.3945720250519997</v>
      </c>
      <c r="J5297" s="3">
        <v>37.578288100209001</v>
      </c>
      <c r="K5297" s="3">
        <v>94.780793319414997</v>
      </c>
      <c r="L5297" s="3">
        <v>74.739039665971006</v>
      </c>
      <c r="M5297" s="3">
        <v>84.342379958245999</v>
      </c>
      <c r="N5297" s="3">
        <v>8.5594989561590005</v>
      </c>
      <c r="O5297" s="3">
        <v>35.073068893528003</v>
      </c>
      <c r="P5297" s="3">
        <v>22.964509394572001</v>
      </c>
      <c r="Q5297" s="7">
        <v>0</v>
      </c>
      <c r="R5297" s="7">
        <v>0</v>
      </c>
      <c r="S5297" s="3">
        <v>98.121085594990006</v>
      </c>
      <c r="T5297" s="8">
        <v>100</v>
      </c>
    </row>
    <row r="5298" spans="3:20" ht="24" x14ac:dyDescent="0.2">
      <c r="C5298" s="91" t="s">
        <v>61</v>
      </c>
      <c r="D5298" s="86" t="s">
        <v>17</v>
      </c>
      <c r="E5298" s="6" t="s">
        <v>62</v>
      </c>
      <c r="F5298" s="5"/>
      <c r="G5298" s="58">
        <v>354</v>
      </c>
      <c r="H5298" s="70" t="str">
        <f t="shared" si="116"/>
        <v xml:space="preserve"> </v>
      </c>
      <c r="I5298" s="12">
        <v>11.299435028249</v>
      </c>
      <c r="J5298" s="4">
        <v>22.033898305085</v>
      </c>
      <c r="K5298" s="4">
        <v>88.983050847458003</v>
      </c>
      <c r="L5298" s="4">
        <v>40.395480225988997</v>
      </c>
      <c r="M5298" s="4">
        <v>26.271186440678001</v>
      </c>
      <c r="N5298" s="4">
        <v>3.9548022598869998</v>
      </c>
      <c r="O5298" s="4">
        <v>8.4745762711860007</v>
      </c>
      <c r="P5298" s="4">
        <v>8.4745762711860007</v>
      </c>
      <c r="Q5298" s="4">
        <v>5.0847457627120001</v>
      </c>
      <c r="R5298" s="4">
        <v>3.6723163841809998</v>
      </c>
      <c r="S5298" s="4">
        <v>90.677966101695006</v>
      </c>
      <c r="T5298" s="13">
        <v>29.096045197740001</v>
      </c>
    </row>
    <row r="5299" spans="3:20" ht="24" x14ac:dyDescent="0.2">
      <c r="C5299" s="90"/>
      <c r="D5299" s="87"/>
      <c r="E5299" s="1" t="s">
        <v>63</v>
      </c>
      <c r="F5299" s="2"/>
      <c r="G5299" s="59">
        <v>645</v>
      </c>
      <c r="H5299" s="71" t="str">
        <f t="shared" si="116"/>
        <v xml:space="preserve"> </v>
      </c>
      <c r="I5299" s="11">
        <v>9.1472868217050003</v>
      </c>
      <c r="J5299" s="3">
        <v>19.37984496124</v>
      </c>
      <c r="K5299" s="3">
        <v>86.511627906976997</v>
      </c>
      <c r="L5299" s="3">
        <v>34.418604651163001</v>
      </c>
      <c r="M5299" s="3">
        <v>22.480620155038999</v>
      </c>
      <c r="N5299" s="3">
        <v>1.860465116279</v>
      </c>
      <c r="O5299" s="3">
        <v>8.3720930232559994</v>
      </c>
      <c r="P5299" s="3">
        <v>7.2868217054260001</v>
      </c>
      <c r="Q5299" s="3">
        <v>6.0465116279069999</v>
      </c>
      <c r="R5299" s="3">
        <v>3.720930232558</v>
      </c>
      <c r="S5299" s="3">
        <v>88.682170542636001</v>
      </c>
      <c r="T5299" s="8">
        <v>25.891472868217001</v>
      </c>
    </row>
    <row r="5300" spans="3:20" ht="36" x14ac:dyDescent="0.2">
      <c r="C5300" s="90"/>
      <c r="D5300" s="87"/>
      <c r="E5300" s="1" t="s">
        <v>64</v>
      </c>
      <c r="F5300" s="2"/>
      <c r="G5300" s="59">
        <v>166</v>
      </c>
      <c r="H5300" s="71" t="str">
        <f t="shared" si="116"/>
        <v xml:space="preserve"> </v>
      </c>
      <c r="I5300" s="11">
        <v>9.638554216867</v>
      </c>
      <c r="J5300" s="3">
        <v>18.072289156627001</v>
      </c>
      <c r="K5300" s="3">
        <v>87.951807228915996</v>
      </c>
      <c r="L5300" s="3">
        <v>39.759036144577998</v>
      </c>
      <c r="M5300" s="3">
        <v>23.493975903614</v>
      </c>
      <c r="N5300" s="3">
        <v>4.2168674698800004</v>
      </c>
      <c r="O5300" s="3">
        <v>9.0361445783129994</v>
      </c>
      <c r="P5300" s="3">
        <v>10.843373493975999</v>
      </c>
      <c r="Q5300" s="3">
        <v>4.819277108434</v>
      </c>
      <c r="R5300" s="3">
        <v>4.819277108434</v>
      </c>
      <c r="S5300" s="3">
        <v>89.759036144578005</v>
      </c>
      <c r="T5300" s="8">
        <v>25.903614457831001</v>
      </c>
    </row>
    <row r="5301" spans="3:20" ht="36" x14ac:dyDescent="0.2">
      <c r="C5301" s="90"/>
      <c r="D5301" s="87"/>
      <c r="E5301" s="1" t="s">
        <v>65</v>
      </c>
      <c r="F5301" s="2"/>
      <c r="G5301" s="59">
        <v>110</v>
      </c>
      <c r="H5301" s="71" t="str">
        <f t="shared" si="116"/>
        <v xml:space="preserve"> </v>
      </c>
      <c r="I5301" s="11">
        <v>11.818181818182</v>
      </c>
      <c r="J5301" s="3">
        <v>34.545454545455001</v>
      </c>
      <c r="K5301" s="3">
        <v>87.272727272726996</v>
      </c>
      <c r="L5301" s="3">
        <v>48.181818181818002</v>
      </c>
      <c r="M5301" s="3">
        <v>31.818181818182001</v>
      </c>
      <c r="N5301" s="3">
        <v>7.2727272727269998</v>
      </c>
      <c r="O5301" s="3">
        <v>12.727272727273</v>
      </c>
      <c r="P5301" s="3">
        <v>16.363636363636001</v>
      </c>
      <c r="Q5301" s="3">
        <v>6.363636363636</v>
      </c>
      <c r="R5301" s="3">
        <v>2.7272727272730002</v>
      </c>
      <c r="S5301" s="3">
        <v>90</v>
      </c>
      <c r="T5301" s="8">
        <v>35.454545454544999</v>
      </c>
    </row>
    <row r="5302" spans="3:20" ht="36" x14ac:dyDescent="0.2">
      <c r="C5302" s="90"/>
      <c r="D5302" s="87"/>
      <c r="E5302" s="1" t="s">
        <v>66</v>
      </c>
      <c r="F5302" s="2"/>
      <c r="G5302" s="59">
        <v>239</v>
      </c>
      <c r="H5302" s="71" t="str">
        <f t="shared" si="116"/>
        <v xml:space="preserve"> </v>
      </c>
      <c r="I5302" s="11">
        <v>11.297071129707</v>
      </c>
      <c r="J5302" s="3">
        <v>27.615062761506</v>
      </c>
      <c r="K5302" s="3">
        <v>88.284518828451993</v>
      </c>
      <c r="L5302" s="3">
        <v>46.025104602509998</v>
      </c>
      <c r="M5302" s="3">
        <v>29.288702928869998</v>
      </c>
      <c r="N5302" s="3">
        <v>2.9288702928869998</v>
      </c>
      <c r="O5302" s="3">
        <v>10.460251046025</v>
      </c>
      <c r="P5302" s="3">
        <v>10.041841004184</v>
      </c>
      <c r="Q5302" s="3">
        <v>4.1841004184099999</v>
      </c>
      <c r="R5302" s="3">
        <v>3.7656903765690002</v>
      </c>
      <c r="S5302" s="3">
        <v>90.376569037657006</v>
      </c>
      <c r="T5302" s="8">
        <v>33.054393305439</v>
      </c>
    </row>
    <row r="5303" spans="3:20" ht="24" x14ac:dyDescent="0.2">
      <c r="C5303" s="90"/>
      <c r="D5303" s="87"/>
      <c r="E5303" s="1" t="s">
        <v>67</v>
      </c>
      <c r="F5303" s="2"/>
      <c r="G5303" s="59">
        <v>143</v>
      </c>
      <c r="H5303" s="71" t="str">
        <f t="shared" si="116"/>
        <v xml:space="preserve"> </v>
      </c>
      <c r="I5303" s="11">
        <v>18.881118881119001</v>
      </c>
      <c r="J5303" s="3">
        <v>27.272727272727</v>
      </c>
      <c r="K5303" s="3">
        <v>89.510489510490004</v>
      </c>
      <c r="L5303" s="3">
        <v>37.762237762238001</v>
      </c>
      <c r="M5303" s="3">
        <v>23.776223776224001</v>
      </c>
      <c r="N5303" s="3">
        <v>3.4965034965030002</v>
      </c>
      <c r="O5303" s="3">
        <v>4.8951048951049998</v>
      </c>
      <c r="P5303" s="3">
        <v>9.7902097902099996</v>
      </c>
      <c r="Q5303" s="3">
        <v>6.2937062937060002</v>
      </c>
      <c r="R5303" s="3">
        <v>2.0979020979020002</v>
      </c>
      <c r="S5303" s="3">
        <v>90.909090909091006</v>
      </c>
      <c r="T5303" s="8">
        <v>24.475524475524001</v>
      </c>
    </row>
    <row r="5304" spans="3:20" ht="24" x14ac:dyDescent="0.2">
      <c r="C5304" s="90"/>
      <c r="D5304" s="87"/>
      <c r="E5304" s="1" t="s">
        <v>68</v>
      </c>
      <c r="F5304" s="2"/>
      <c r="G5304" s="59">
        <v>56</v>
      </c>
      <c r="H5304" s="71" t="str">
        <f t="shared" si="116"/>
        <v xml:space="preserve"> </v>
      </c>
      <c r="I5304" s="11">
        <v>16.071428571428999</v>
      </c>
      <c r="J5304" s="3">
        <v>25</v>
      </c>
      <c r="K5304" s="3">
        <v>85.714285714286007</v>
      </c>
      <c r="L5304" s="3">
        <v>41.071428571429003</v>
      </c>
      <c r="M5304" s="3">
        <v>23.214285714286</v>
      </c>
      <c r="N5304" s="3">
        <v>5.3571428571429998</v>
      </c>
      <c r="O5304" s="3">
        <v>10.714285714286</v>
      </c>
      <c r="P5304" s="3">
        <v>12.5</v>
      </c>
      <c r="Q5304" s="3">
        <v>8.9285714285710007</v>
      </c>
      <c r="R5304" s="3">
        <v>5.3571428571429998</v>
      </c>
      <c r="S5304" s="3">
        <v>85.714285714286007</v>
      </c>
      <c r="T5304" s="8">
        <v>26.785714285714</v>
      </c>
    </row>
    <row r="5305" spans="3:20" ht="24" x14ac:dyDescent="0.2">
      <c r="C5305" s="90"/>
      <c r="D5305" s="87"/>
      <c r="E5305" s="1" t="s">
        <v>69</v>
      </c>
      <c r="F5305" s="2"/>
      <c r="G5305" s="59">
        <v>51</v>
      </c>
      <c r="H5305" s="71" t="str">
        <f t="shared" si="116"/>
        <v xml:space="preserve"> </v>
      </c>
      <c r="I5305" s="11">
        <v>17.647058823529001</v>
      </c>
      <c r="J5305" s="3">
        <v>23.529411764706001</v>
      </c>
      <c r="K5305" s="3">
        <v>92.156862745097996</v>
      </c>
      <c r="L5305" s="3">
        <v>50.980392156862997</v>
      </c>
      <c r="M5305" s="3">
        <v>19.607843137254999</v>
      </c>
      <c r="N5305" s="3">
        <v>7.8431372549020004</v>
      </c>
      <c r="O5305" s="3">
        <v>7.8431372549020004</v>
      </c>
      <c r="P5305" s="3">
        <v>15.686274509804001</v>
      </c>
      <c r="Q5305" s="3">
        <v>3.9215686274510002</v>
      </c>
      <c r="R5305" s="3">
        <v>1.9607843137250001</v>
      </c>
      <c r="S5305" s="3">
        <v>94.117647058824005</v>
      </c>
      <c r="T5305" s="8">
        <v>21.568627450979999</v>
      </c>
    </row>
    <row r="5306" spans="3:20" ht="24" x14ac:dyDescent="0.2">
      <c r="C5306" s="90"/>
      <c r="D5306" s="87"/>
      <c r="E5306" s="1" t="s">
        <v>70</v>
      </c>
      <c r="F5306" s="2"/>
      <c r="G5306" s="59">
        <v>312</v>
      </c>
      <c r="H5306" s="71" t="str">
        <f t="shared" si="116"/>
        <v xml:space="preserve"> </v>
      </c>
      <c r="I5306" s="11">
        <v>13.141025641025999</v>
      </c>
      <c r="J5306" s="3">
        <v>19.551282051282001</v>
      </c>
      <c r="K5306" s="3">
        <v>86.538461538462002</v>
      </c>
      <c r="L5306" s="3">
        <v>35.897435897435997</v>
      </c>
      <c r="M5306" s="3">
        <v>21.794871794872002</v>
      </c>
      <c r="N5306" s="3">
        <v>2.884615384615</v>
      </c>
      <c r="O5306" s="3">
        <v>6.7307692307689999</v>
      </c>
      <c r="P5306" s="3">
        <v>9.6153846153850004</v>
      </c>
      <c r="Q5306" s="3">
        <v>6.7307692307689999</v>
      </c>
      <c r="R5306" s="3">
        <v>3.2051282051280001</v>
      </c>
      <c r="S5306" s="3">
        <v>88.782051282051</v>
      </c>
      <c r="T5306" s="8">
        <v>23.076923076922998</v>
      </c>
    </row>
    <row r="5307" spans="3:20" x14ac:dyDescent="0.2">
      <c r="C5307" s="90"/>
      <c r="D5307" s="87"/>
      <c r="E5307" s="1" t="s">
        <v>32</v>
      </c>
      <c r="F5307" s="2"/>
      <c r="G5307" s="59">
        <v>51</v>
      </c>
      <c r="H5307" s="71" t="str">
        <f t="shared" si="116"/>
        <v xml:space="preserve"> </v>
      </c>
      <c r="I5307" s="11">
        <v>15.686274509804001</v>
      </c>
      <c r="J5307" s="3">
        <v>29.411764705882</v>
      </c>
      <c r="K5307" s="3">
        <v>76.470588235294002</v>
      </c>
      <c r="L5307" s="3">
        <v>45.098039215686001</v>
      </c>
      <c r="M5307" s="3">
        <v>29.411764705882</v>
      </c>
      <c r="N5307" s="3">
        <v>3.9215686274510002</v>
      </c>
      <c r="O5307" s="3">
        <v>19.607843137254999</v>
      </c>
      <c r="P5307" s="3">
        <v>15.686274509804001</v>
      </c>
      <c r="Q5307" s="3">
        <v>17.647058823529001</v>
      </c>
      <c r="R5307" s="3">
        <v>3.9215686274510002</v>
      </c>
      <c r="S5307" s="3">
        <v>78.431372549019997</v>
      </c>
      <c r="T5307" s="8">
        <v>37.254901960783997</v>
      </c>
    </row>
    <row r="5308" spans="3:20" ht="24" x14ac:dyDescent="0.2">
      <c r="C5308" s="90"/>
      <c r="D5308" s="87"/>
      <c r="E5308" s="1" t="s">
        <v>71</v>
      </c>
      <c r="F5308" s="2"/>
      <c r="G5308" s="59">
        <v>1237</v>
      </c>
      <c r="H5308" s="71" t="str">
        <f t="shared" si="116"/>
        <v xml:space="preserve"> </v>
      </c>
      <c r="I5308" s="11">
        <v>9.4583670169770002</v>
      </c>
      <c r="J5308" s="3">
        <v>18.997574777688001</v>
      </c>
      <c r="K5308" s="3">
        <v>85.529506871462999</v>
      </c>
      <c r="L5308" s="3">
        <v>35.812449474535001</v>
      </c>
      <c r="M5308" s="3">
        <v>21.341956345998</v>
      </c>
      <c r="N5308" s="3">
        <v>2.1827000808410002</v>
      </c>
      <c r="O5308" s="3">
        <v>7.9223928860150004</v>
      </c>
      <c r="P5308" s="3">
        <v>7.9223928860150004</v>
      </c>
      <c r="Q5308" s="3">
        <v>7.437348423605</v>
      </c>
      <c r="R5308" s="3">
        <v>3.7186742118030001</v>
      </c>
      <c r="S5308" s="3">
        <v>87.712206952304001</v>
      </c>
      <c r="T5308" s="8">
        <v>24.413904607921999</v>
      </c>
    </row>
    <row r="5309" spans="3:20" ht="24" x14ac:dyDescent="0.2">
      <c r="C5309" s="90"/>
      <c r="D5309" s="87"/>
      <c r="E5309" s="1" t="s">
        <v>72</v>
      </c>
      <c r="F5309" s="2"/>
      <c r="G5309" s="59">
        <v>1015</v>
      </c>
      <c r="H5309" s="71" t="str">
        <f t="shared" si="116"/>
        <v xml:space="preserve"> </v>
      </c>
      <c r="I5309" s="11">
        <v>1.9704433497539999</v>
      </c>
      <c r="J5309" s="3">
        <v>10.344827586207</v>
      </c>
      <c r="K5309" s="3">
        <v>68.866995073891999</v>
      </c>
      <c r="L5309" s="3">
        <v>25.615763546798</v>
      </c>
      <c r="M5309" s="3">
        <v>12.906403940886999</v>
      </c>
      <c r="N5309" s="3">
        <v>1.1822660098519999</v>
      </c>
      <c r="O5309" s="3">
        <v>6.3054187192119997</v>
      </c>
      <c r="P5309" s="3">
        <v>4.6305418719210003</v>
      </c>
      <c r="Q5309" s="3">
        <v>22.758620689655</v>
      </c>
      <c r="R5309" s="3">
        <v>4.9261083743840004</v>
      </c>
      <c r="S5309" s="3">
        <v>72.019704433498006</v>
      </c>
      <c r="T5309" s="8">
        <v>15.960591133005</v>
      </c>
    </row>
    <row r="5310" spans="3:20" x14ac:dyDescent="0.2">
      <c r="C5310" s="90"/>
      <c r="D5310" s="87"/>
      <c r="E5310" s="1" t="s">
        <v>22</v>
      </c>
      <c r="F5310" s="2"/>
      <c r="G5310" s="59">
        <v>183</v>
      </c>
      <c r="H5310" s="71" t="str">
        <f t="shared" si="116"/>
        <v xml:space="preserve"> </v>
      </c>
      <c r="I5310" s="11">
        <v>2.185792349727</v>
      </c>
      <c r="J5310" s="3">
        <v>4.918032786885</v>
      </c>
      <c r="K5310" s="3">
        <v>56.284153005463999</v>
      </c>
      <c r="L5310" s="3">
        <v>8.7431693989069998</v>
      </c>
      <c r="M5310" s="3">
        <v>4.918032786885</v>
      </c>
      <c r="N5310" s="3">
        <v>1.0928961748629999</v>
      </c>
      <c r="O5310" s="3">
        <v>3.2786885245900002</v>
      </c>
      <c r="P5310" s="3">
        <v>0.54644808743200002</v>
      </c>
      <c r="Q5310" s="3">
        <v>22.404371584699</v>
      </c>
      <c r="R5310" s="3">
        <v>20.765027322403999</v>
      </c>
      <c r="S5310" s="3">
        <v>56.830601092896003</v>
      </c>
      <c r="T5310" s="8">
        <v>8.1967213114750006</v>
      </c>
    </row>
    <row r="5311" spans="3:20" x14ac:dyDescent="0.2">
      <c r="C5311" s="91" t="s">
        <v>73</v>
      </c>
      <c r="D5311" s="86" t="s">
        <v>17</v>
      </c>
      <c r="E5311" s="6" t="s">
        <v>74</v>
      </c>
      <c r="F5311" s="5"/>
      <c r="G5311" s="58">
        <v>247</v>
      </c>
      <c r="H5311" s="70" t="str">
        <f t="shared" si="116"/>
        <v xml:space="preserve"> </v>
      </c>
      <c r="I5311" s="12">
        <v>10.526315789473999</v>
      </c>
      <c r="J5311" s="4">
        <v>8.9068825910929998</v>
      </c>
      <c r="K5311" s="4">
        <v>78.542510121456999</v>
      </c>
      <c r="L5311" s="4">
        <v>15.384615384615</v>
      </c>
      <c r="M5311" s="4">
        <v>10.526315789473999</v>
      </c>
      <c r="N5311" s="4">
        <v>1.214574898785</v>
      </c>
      <c r="O5311" s="4">
        <v>3.2388663967609999</v>
      </c>
      <c r="P5311" s="4">
        <v>5.2631578947369997</v>
      </c>
      <c r="Q5311" s="4">
        <v>12.550607287448999</v>
      </c>
      <c r="R5311" s="4">
        <v>6.4777327935219997</v>
      </c>
      <c r="S5311" s="4">
        <v>80.161943319838002</v>
      </c>
      <c r="T5311" s="13">
        <v>11.740890688259</v>
      </c>
    </row>
    <row r="5312" spans="3:20" x14ac:dyDescent="0.2">
      <c r="C5312" s="90"/>
      <c r="D5312" s="87"/>
      <c r="E5312" s="1" t="s">
        <v>75</v>
      </c>
      <c r="F5312" s="2"/>
      <c r="G5312" s="59">
        <v>531</v>
      </c>
      <c r="H5312" s="71" t="str">
        <f t="shared" si="116"/>
        <v xml:space="preserve"> </v>
      </c>
      <c r="I5312" s="11">
        <v>9.9811676082860004</v>
      </c>
      <c r="J5312" s="3">
        <v>19.397363465160002</v>
      </c>
      <c r="K5312" s="3">
        <v>84.934086629001996</v>
      </c>
      <c r="L5312" s="3">
        <v>35.781544256121002</v>
      </c>
      <c r="M5312" s="3">
        <v>21.845574387947</v>
      </c>
      <c r="N5312" s="3">
        <v>2.25988700565</v>
      </c>
      <c r="O5312" s="3">
        <v>6.9679849340870001</v>
      </c>
      <c r="P5312" s="3">
        <v>9.0395480225989999</v>
      </c>
      <c r="Q5312" s="3">
        <v>8.8512241054610001</v>
      </c>
      <c r="R5312" s="3">
        <v>2.8248587570620001</v>
      </c>
      <c r="S5312" s="3">
        <v>87.758945386063999</v>
      </c>
      <c r="T5312" s="8">
        <v>24.482109227872002</v>
      </c>
    </row>
    <row r="5313" spans="3:20" x14ac:dyDescent="0.2">
      <c r="C5313" s="90"/>
      <c r="D5313" s="87"/>
      <c r="E5313" s="1" t="s">
        <v>76</v>
      </c>
      <c r="F5313" s="2"/>
      <c r="G5313" s="59">
        <v>58</v>
      </c>
      <c r="H5313" s="71" t="str">
        <f t="shared" si="116"/>
        <v xml:space="preserve"> </v>
      </c>
      <c r="I5313" s="11">
        <v>15.517241379310001</v>
      </c>
      <c r="J5313" s="3">
        <v>15.517241379310001</v>
      </c>
      <c r="K5313" s="3">
        <v>94.827586206896996</v>
      </c>
      <c r="L5313" s="3">
        <v>22.413793103448</v>
      </c>
      <c r="M5313" s="3">
        <v>17.241379310345</v>
      </c>
      <c r="N5313" s="3">
        <v>5.1724137931029999</v>
      </c>
      <c r="O5313" s="3">
        <v>3.4482758620689999</v>
      </c>
      <c r="P5313" s="3">
        <v>6.8965517241379999</v>
      </c>
      <c r="Q5313" s="3">
        <v>3.4482758620689999</v>
      </c>
      <c r="R5313" s="3">
        <v>1.7241379310339999</v>
      </c>
      <c r="S5313" s="3">
        <v>94.827586206896996</v>
      </c>
      <c r="T5313" s="8">
        <v>18.965517241379001</v>
      </c>
    </row>
    <row r="5314" spans="3:20" x14ac:dyDescent="0.2">
      <c r="C5314" s="90"/>
      <c r="D5314" s="87"/>
      <c r="E5314" s="1" t="s">
        <v>77</v>
      </c>
      <c r="F5314" s="2"/>
      <c r="G5314" s="59">
        <v>400</v>
      </c>
      <c r="H5314" s="71" t="str">
        <f t="shared" si="116"/>
        <v xml:space="preserve"> </v>
      </c>
      <c r="I5314" s="11">
        <v>11</v>
      </c>
      <c r="J5314" s="3">
        <v>21.25</v>
      </c>
      <c r="K5314" s="3">
        <v>88.25</v>
      </c>
      <c r="L5314" s="3">
        <v>35.25</v>
      </c>
      <c r="M5314" s="3">
        <v>24.75</v>
      </c>
      <c r="N5314" s="3">
        <v>3.25</v>
      </c>
      <c r="O5314" s="3">
        <v>7.5</v>
      </c>
      <c r="P5314" s="3">
        <v>8.5</v>
      </c>
      <c r="Q5314" s="3">
        <v>5</v>
      </c>
      <c r="R5314" s="3">
        <v>3.75</v>
      </c>
      <c r="S5314" s="3">
        <v>90.25</v>
      </c>
      <c r="T5314" s="8">
        <v>26.75</v>
      </c>
    </row>
    <row r="5315" spans="3:20" ht="24" x14ac:dyDescent="0.2">
      <c r="C5315" s="90"/>
      <c r="D5315" s="87"/>
      <c r="E5315" s="1" t="s">
        <v>78</v>
      </c>
      <c r="F5315" s="2"/>
      <c r="G5315" s="59">
        <v>422</v>
      </c>
      <c r="H5315" s="71" t="str">
        <f t="shared" si="116"/>
        <v xml:space="preserve"> </v>
      </c>
      <c r="I5315" s="11">
        <v>10.189573459716</v>
      </c>
      <c r="J5315" s="3">
        <v>19.905213270141999</v>
      </c>
      <c r="K5315" s="3">
        <v>88.151658767773</v>
      </c>
      <c r="L5315" s="3">
        <v>37.677725118483004</v>
      </c>
      <c r="M5315" s="3">
        <v>24.644549763033002</v>
      </c>
      <c r="N5315" s="3">
        <v>2.6066350710899999</v>
      </c>
      <c r="O5315" s="3">
        <v>8.2938388625589994</v>
      </c>
      <c r="P5315" s="3">
        <v>8.7677725118479994</v>
      </c>
      <c r="Q5315" s="3">
        <v>5.6872037914689999</v>
      </c>
      <c r="R5315" s="3">
        <v>2.6066350710899999</v>
      </c>
      <c r="S5315" s="3">
        <v>90.047393364928993</v>
      </c>
      <c r="T5315" s="8">
        <v>27.251184834122999</v>
      </c>
    </row>
    <row r="5316" spans="3:20" ht="24" x14ac:dyDescent="0.2">
      <c r="C5316" s="90"/>
      <c r="D5316" s="87"/>
      <c r="E5316" s="1" t="s">
        <v>79</v>
      </c>
      <c r="F5316" s="2"/>
      <c r="G5316" s="59">
        <v>102</v>
      </c>
      <c r="H5316" s="71" t="str">
        <f t="shared" si="116"/>
        <v xml:space="preserve"> </v>
      </c>
      <c r="I5316" s="11">
        <v>17.647058823529001</v>
      </c>
      <c r="J5316" s="3">
        <v>36.274509803922001</v>
      </c>
      <c r="K5316" s="3">
        <v>82.352941176471006</v>
      </c>
      <c r="L5316" s="3">
        <v>51.960784313725</v>
      </c>
      <c r="M5316" s="3">
        <v>31.372549019608002</v>
      </c>
      <c r="N5316" s="3">
        <v>7.8431372549020004</v>
      </c>
      <c r="O5316" s="3">
        <v>15.686274509804001</v>
      </c>
      <c r="P5316" s="3">
        <v>12.745098039216</v>
      </c>
      <c r="Q5316" s="3">
        <v>8.8235294117649996</v>
      </c>
      <c r="R5316" s="3">
        <v>2.9411764705880001</v>
      </c>
      <c r="S5316" s="3">
        <v>87.254901960783997</v>
      </c>
      <c r="T5316" s="8">
        <v>37.254901960783997</v>
      </c>
    </row>
    <row r="5317" spans="3:20" ht="24" x14ac:dyDescent="0.2">
      <c r="C5317" s="90"/>
      <c r="D5317" s="87"/>
      <c r="E5317" s="1" t="s">
        <v>80</v>
      </c>
      <c r="F5317" s="2"/>
      <c r="G5317" s="59">
        <v>44</v>
      </c>
      <c r="H5317" s="71" t="str">
        <f t="shared" si="116"/>
        <v>*</v>
      </c>
      <c r="I5317" s="11">
        <v>29.545454545455001</v>
      </c>
      <c r="J5317" s="3">
        <v>59.090909090909001</v>
      </c>
      <c r="K5317" s="3">
        <v>93.181818181818002</v>
      </c>
      <c r="L5317" s="3">
        <v>72.727272727273004</v>
      </c>
      <c r="M5317" s="3">
        <v>34.090909090909001</v>
      </c>
      <c r="N5317" s="3">
        <v>9.0909090909089993</v>
      </c>
      <c r="O5317" s="3">
        <v>18.181818181817999</v>
      </c>
      <c r="P5317" s="3">
        <v>27.272727272727</v>
      </c>
      <c r="Q5317" s="3">
        <v>2.2727272727269998</v>
      </c>
      <c r="R5317" s="7">
        <v>0</v>
      </c>
      <c r="S5317" s="3">
        <v>97.727272727273004</v>
      </c>
      <c r="T5317" s="8">
        <v>38.636363636364003</v>
      </c>
    </row>
    <row r="5318" spans="3:20" ht="24" x14ac:dyDescent="0.2">
      <c r="C5318" s="90"/>
      <c r="D5318" s="87"/>
      <c r="E5318" s="1" t="s">
        <v>81</v>
      </c>
      <c r="F5318" s="2"/>
      <c r="G5318" s="59">
        <v>99</v>
      </c>
      <c r="H5318" s="71" t="str">
        <f t="shared" ref="H5318:H5381" si="117">IF(G5318&lt;49,"*"," ")</f>
        <v xml:space="preserve"> </v>
      </c>
      <c r="I5318" s="11">
        <v>13.131313131313</v>
      </c>
      <c r="J5318" s="3">
        <v>24.242424242424001</v>
      </c>
      <c r="K5318" s="3">
        <v>83.838383838384004</v>
      </c>
      <c r="L5318" s="3">
        <v>38.383838383837997</v>
      </c>
      <c r="M5318" s="3">
        <v>26.262626262626</v>
      </c>
      <c r="N5318" s="3">
        <v>5.0505050505050004</v>
      </c>
      <c r="O5318" s="3">
        <v>7.0707070707069999</v>
      </c>
      <c r="P5318" s="3">
        <v>9.0909090909089993</v>
      </c>
      <c r="Q5318" s="3">
        <v>10.101010101010001</v>
      </c>
      <c r="R5318" s="3">
        <v>4.0404040404039998</v>
      </c>
      <c r="S5318" s="3">
        <v>85.858585858585997</v>
      </c>
      <c r="T5318" s="8">
        <v>29.292929292928999</v>
      </c>
    </row>
    <row r="5319" spans="3:20" ht="24" x14ac:dyDescent="0.2">
      <c r="C5319" s="90"/>
      <c r="D5319" s="87"/>
      <c r="E5319" s="1" t="s">
        <v>82</v>
      </c>
      <c r="F5319" s="2"/>
      <c r="G5319" s="59">
        <v>128</v>
      </c>
      <c r="H5319" s="71" t="str">
        <f t="shared" si="117"/>
        <v xml:space="preserve"> </v>
      </c>
      <c r="I5319" s="11">
        <v>19.53125</v>
      </c>
      <c r="J5319" s="3">
        <v>26.5625</v>
      </c>
      <c r="K5319" s="3">
        <v>90.625</v>
      </c>
      <c r="L5319" s="3">
        <v>37.5</v>
      </c>
      <c r="M5319" s="3">
        <v>19.53125</v>
      </c>
      <c r="N5319" s="3">
        <v>1.5625</v>
      </c>
      <c r="O5319" s="3">
        <v>6.25</v>
      </c>
      <c r="P5319" s="3">
        <v>10.15625</v>
      </c>
      <c r="Q5319" s="3">
        <v>3.125</v>
      </c>
      <c r="R5319" s="3">
        <v>2.34375</v>
      </c>
      <c r="S5319" s="3">
        <v>93.75</v>
      </c>
      <c r="T5319" s="8">
        <v>21.875</v>
      </c>
    </row>
    <row r="5320" spans="3:20" x14ac:dyDescent="0.2">
      <c r="C5320" s="90"/>
      <c r="D5320" s="87"/>
      <c r="E5320" s="1" t="s">
        <v>83</v>
      </c>
      <c r="F5320" s="2"/>
      <c r="G5320" s="59">
        <v>47</v>
      </c>
      <c r="H5320" s="71" t="str">
        <f t="shared" si="117"/>
        <v>*</v>
      </c>
      <c r="I5320" s="11">
        <v>19.148936170212998</v>
      </c>
      <c r="J5320" s="3">
        <v>25.531914893617</v>
      </c>
      <c r="K5320" s="3">
        <v>89.361702127659996</v>
      </c>
      <c r="L5320" s="3">
        <v>46.808510638298003</v>
      </c>
      <c r="M5320" s="3">
        <v>29.787234042552999</v>
      </c>
      <c r="N5320" s="3">
        <v>10.638297872340001</v>
      </c>
      <c r="O5320" s="3">
        <v>19.148936170212998</v>
      </c>
      <c r="P5320" s="3">
        <v>19.148936170212998</v>
      </c>
      <c r="Q5320" s="3">
        <v>8.5106382978719992</v>
      </c>
      <c r="R5320" s="3">
        <v>2.1276595744679998</v>
      </c>
      <c r="S5320" s="3">
        <v>89.361702127659996</v>
      </c>
      <c r="T5320" s="8">
        <v>29.787234042552999</v>
      </c>
    </row>
    <row r="5321" spans="3:20" ht="24" x14ac:dyDescent="0.2">
      <c r="C5321" s="90"/>
      <c r="D5321" s="87"/>
      <c r="E5321" s="1" t="s">
        <v>84</v>
      </c>
      <c r="F5321" s="2"/>
      <c r="G5321" s="59">
        <v>151</v>
      </c>
      <c r="H5321" s="71" t="str">
        <f t="shared" si="117"/>
        <v xml:space="preserve"> </v>
      </c>
      <c r="I5321" s="11">
        <v>13.245033112583</v>
      </c>
      <c r="J5321" s="3">
        <v>27.152317880795</v>
      </c>
      <c r="K5321" s="3">
        <v>89.403973509934005</v>
      </c>
      <c r="L5321" s="3">
        <v>42.384105960265003</v>
      </c>
      <c r="M5321" s="3">
        <v>22.516556291391002</v>
      </c>
      <c r="N5321" s="3">
        <v>4.6357615894039998</v>
      </c>
      <c r="O5321" s="3">
        <v>10.596026490066</v>
      </c>
      <c r="P5321" s="3">
        <v>7.2847682119210004</v>
      </c>
      <c r="Q5321" s="3">
        <v>6.622516556291</v>
      </c>
      <c r="R5321" s="3">
        <v>2.6490066225170001</v>
      </c>
      <c r="S5321" s="3">
        <v>90.728476821192004</v>
      </c>
      <c r="T5321" s="8">
        <v>27.814569536423999</v>
      </c>
    </row>
    <row r="5322" spans="3:20" ht="24" x14ac:dyDescent="0.2">
      <c r="C5322" s="90"/>
      <c r="D5322" s="87"/>
      <c r="E5322" s="1" t="s">
        <v>85</v>
      </c>
      <c r="F5322" s="2"/>
      <c r="G5322" s="59">
        <v>60</v>
      </c>
      <c r="H5322" s="71" t="str">
        <f t="shared" si="117"/>
        <v xml:space="preserve"> </v>
      </c>
      <c r="I5322" s="11">
        <v>8.333333333333</v>
      </c>
      <c r="J5322" s="3">
        <v>13.333333333333</v>
      </c>
      <c r="K5322" s="3">
        <v>88.333333333333002</v>
      </c>
      <c r="L5322" s="3">
        <v>33.333333333333002</v>
      </c>
      <c r="M5322" s="3">
        <v>25</v>
      </c>
      <c r="N5322" s="3">
        <v>3.333333333333</v>
      </c>
      <c r="O5322" s="3">
        <v>5</v>
      </c>
      <c r="P5322" s="3">
        <v>5</v>
      </c>
      <c r="Q5322" s="3">
        <v>5</v>
      </c>
      <c r="R5322" s="3">
        <v>3.333333333333</v>
      </c>
      <c r="S5322" s="3">
        <v>91.666666666666998</v>
      </c>
      <c r="T5322" s="8">
        <v>25</v>
      </c>
    </row>
    <row r="5323" spans="3:20" x14ac:dyDescent="0.2">
      <c r="C5323" s="90"/>
      <c r="D5323" s="87"/>
      <c r="E5323" s="1" t="s">
        <v>32</v>
      </c>
      <c r="F5323" s="2"/>
      <c r="G5323" s="59">
        <v>49</v>
      </c>
      <c r="H5323" s="71" t="s">
        <v>673</v>
      </c>
      <c r="I5323" s="11">
        <v>8.1632653061219997</v>
      </c>
      <c r="J5323" s="3">
        <v>24.489795918367001</v>
      </c>
      <c r="K5323" s="3">
        <v>77.551020408162998</v>
      </c>
      <c r="L5323" s="3">
        <v>42.857142857143003</v>
      </c>
      <c r="M5323" s="3">
        <v>26.530612244897998</v>
      </c>
      <c r="N5323" s="3">
        <v>8.1632653061219997</v>
      </c>
      <c r="O5323" s="3">
        <v>16.326530612245001</v>
      </c>
      <c r="P5323" s="3">
        <v>18.367346938775999</v>
      </c>
      <c r="Q5323" s="3">
        <v>18.367346938775999</v>
      </c>
      <c r="R5323" s="3">
        <v>4.0816326530609999</v>
      </c>
      <c r="S5323" s="3">
        <v>77.551020408162998</v>
      </c>
      <c r="T5323" s="8">
        <v>30.612244897958998</v>
      </c>
    </row>
    <row r="5324" spans="3:20" ht="24" x14ac:dyDescent="0.2">
      <c r="C5324" s="90"/>
      <c r="D5324" s="87"/>
      <c r="E5324" s="1" t="s">
        <v>86</v>
      </c>
      <c r="F5324" s="2"/>
      <c r="G5324" s="59">
        <v>1336</v>
      </c>
      <c r="H5324" s="71" t="str">
        <f t="shared" si="117"/>
        <v xml:space="preserve"> </v>
      </c>
      <c r="I5324" s="11">
        <v>8.6826347305390001</v>
      </c>
      <c r="J5324" s="3">
        <v>18.188622754491</v>
      </c>
      <c r="K5324" s="3">
        <v>84.056886227544993</v>
      </c>
      <c r="L5324" s="3">
        <v>33.532934131737001</v>
      </c>
      <c r="M5324" s="3">
        <v>20.434131736527</v>
      </c>
      <c r="N5324" s="3">
        <v>2.3952095808379998</v>
      </c>
      <c r="O5324" s="3">
        <v>7.5598802395210001</v>
      </c>
      <c r="P5324" s="3">
        <v>7.4850299401199996</v>
      </c>
      <c r="Q5324" s="3">
        <v>9.2065868263469994</v>
      </c>
      <c r="R5324" s="3">
        <v>3.7425149700599998</v>
      </c>
      <c r="S5324" s="3">
        <v>86.227544910180001</v>
      </c>
      <c r="T5324" s="8">
        <v>23.278443113771999</v>
      </c>
    </row>
    <row r="5325" spans="3:20" ht="24" x14ac:dyDescent="0.2">
      <c r="C5325" s="90"/>
      <c r="D5325" s="87"/>
      <c r="E5325" s="1" t="s">
        <v>87</v>
      </c>
      <c r="F5325" s="2"/>
      <c r="G5325" s="59">
        <v>311</v>
      </c>
      <c r="H5325" s="71" t="str">
        <f t="shared" si="117"/>
        <v xml:space="preserve"> </v>
      </c>
      <c r="I5325" s="11">
        <v>2.8938906752409999</v>
      </c>
      <c r="J5325" s="3">
        <v>14.147909967845999</v>
      </c>
      <c r="K5325" s="3">
        <v>82.958199356912999</v>
      </c>
      <c r="L5325" s="3">
        <v>39.871382636656001</v>
      </c>
      <c r="M5325" s="3">
        <v>20.578778135048001</v>
      </c>
      <c r="N5325" s="3">
        <v>0.96463022507999996</v>
      </c>
      <c r="O5325" s="3">
        <v>9.0032154340839998</v>
      </c>
      <c r="P5325" s="3">
        <v>6.1093247588419999</v>
      </c>
      <c r="Q5325" s="3">
        <v>9.324758842444</v>
      </c>
      <c r="R5325" s="3">
        <v>3.215434083601</v>
      </c>
      <c r="S5325" s="3">
        <v>87.138263665595005</v>
      </c>
      <c r="T5325" s="8">
        <v>24.43729903537</v>
      </c>
    </row>
    <row r="5326" spans="3:20" ht="24" x14ac:dyDescent="0.2">
      <c r="C5326" s="90"/>
      <c r="D5326" s="87"/>
      <c r="E5326" s="1" t="s">
        <v>88</v>
      </c>
      <c r="F5326" s="2"/>
      <c r="G5326" s="59">
        <v>620</v>
      </c>
      <c r="H5326" s="71" t="str">
        <f t="shared" si="117"/>
        <v xml:space="preserve"> </v>
      </c>
      <c r="I5326" s="11">
        <v>1.7741935483869999</v>
      </c>
      <c r="J5326" s="3">
        <v>9.0322580645160002</v>
      </c>
      <c r="K5326" s="3">
        <v>62.096774193548001</v>
      </c>
      <c r="L5326" s="3">
        <v>21.774193548387</v>
      </c>
      <c r="M5326" s="3">
        <v>9.6774193548389995</v>
      </c>
      <c r="N5326" s="3">
        <v>0.967741935484</v>
      </c>
      <c r="O5326" s="3">
        <v>5.8064516129030004</v>
      </c>
      <c r="P5326" s="3">
        <v>3.7096774193550002</v>
      </c>
      <c r="Q5326" s="3">
        <v>28.709677419355</v>
      </c>
      <c r="R5326" s="3">
        <v>5.8064516129030004</v>
      </c>
      <c r="S5326" s="3">
        <v>65</v>
      </c>
      <c r="T5326" s="8">
        <v>13.387096774193999</v>
      </c>
    </row>
    <row r="5327" spans="3:20" x14ac:dyDescent="0.2">
      <c r="C5327" s="90"/>
      <c r="D5327" s="87"/>
      <c r="E5327" s="1" t="s">
        <v>22</v>
      </c>
      <c r="F5327" s="2"/>
      <c r="G5327" s="59">
        <v>168</v>
      </c>
      <c r="H5327" s="71" t="str">
        <f t="shared" si="117"/>
        <v xml:space="preserve"> </v>
      </c>
      <c r="I5327" s="11">
        <v>2.9761904761900002</v>
      </c>
      <c r="J5327" s="3">
        <v>3.5714285714290002</v>
      </c>
      <c r="K5327" s="3">
        <v>55.952380952380999</v>
      </c>
      <c r="L5327" s="3">
        <v>7.1428571428570002</v>
      </c>
      <c r="M5327" s="3">
        <v>4.166666666667</v>
      </c>
      <c r="N5327" s="7">
        <v>0</v>
      </c>
      <c r="O5327" s="3">
        <v>1.785714285714</v>
      </c>
      <c r="P5327" s="3">
        <v>2.3809523809519999</v>
      </c>
      <c r="Q5327" s="3">
        <v>20.238095238094999</v>
      </c>
      <c r="R5327" s="3">
        <v>22.619047619048001</v>
      </c>
      <c r="S5327" s="3">
        <v>55.952380952380999</v>
      </c>
      <c r="T5327" s="8">
        <v>5.3571428571429998</v>
      </c>
    </row>
    <row r="5328" spans="3:20" ht="24" x14ac:dyDescent="0.2">
      <c r="C5328" s="91" t="s">
        <v>89</v>
      </c>
      <c r="D5328" s="86" t="s">
        <v>17</v>
      </c>
      <c r="E5328" s="6" t="s">
        <v>90</v>
      </c>
      <c r="F5328" s="5"/>
      <c r="G5328" s="58">
        <v>166</v>
      </c>
      <c r="H5328" s="70" t="str">
        <f t="shared" si="117"/>
        <v xml:space="preserve"> </v>
      </c>
      <c r="I5328" s="12">
        <v>15.66265060241</v>
      </c>
      <c r="J5328" s="4">
        <v>25.301204819277</v>
      </c>
      <c r="K5328" s="4">
        <v>89.759036144578005</v>
      </c>
      <c r="L5328" s="4">
        <v>40.963855421687001</v>
      </c>
      <c r="M5328" s="4">
        <v>30.120481927711001</v>
      </c>
      <c r="N5328" s="4">
        <v>5.4216867469879997</v>
      </c>
      <c r="O5328" s="4">
        <v>10.240963855422001</v>
      </c>
      <c r="P5328" s="4">
        <v>9.0361445783129994</v>
      </c>
      <c r="Q5328" s="4">
        <v>4.819277108434</v>
      </c>
      <c r="R5328" s="4">
        <v>1.8072289156629999</v>
      </c>
      <c r="S5328" s="4">
        <v>92.771084337348995</v>
      </c>
      <c r="T5328" s="13">
        <v>34.939759036144999</v>
      </c>
    </row>
    <row r="5329" spans="3:20" ht="48" x14ac:dyDescent="0.2">
      <c r="C5329" s="90"/>
      <c r="D5329" s="87"/>
      <c r="E5329" s="1" t="s">
        <v>91</v>
      </c>
      <c r="F5329" s="2"/>
      <c r="G5329" s="59">
        <v>97</v>
      </c>
      <c r="H5329" s="71" t="str">
        <f t="shared" si="117"/>
        <v xml:space="preserve"> </v>
      </c>
      <c r="I5329" s="11">
        <v>17.525773195875999</v>
      </c>
      <c r="J5329" s="3">
        <v>18.556701030928</v>
      </c>
      <c r="K5329" s="3">
        <v>83.505154639175004</v>
      </c>
      <c r="L5329" s="3">
        <v>23.711340206186001</v>
      </c>
      <c r="M5329" s="3">
        <v>18.556701030928</v>
      </c>
      <c r="N5329" s="3">
        <v>4.1237113402060004</v>
      </c>
      <c r="O5329" s="3">
        <v>5.1546391752579996</v>
      </c>
      <c r="P5329" s="3">
        <v>8.2474226804120008</v>
      </c>
      <c r="Q5329" s="3">
        <v>7.2164948453609998</v>
      </c>
      <c r="R5329" s="3">
        <v>7.2164948453609998</v>
      </c>
      <c r="S5329" s="3">
        <v>84.536082474227001</v>
      </c>
      <c r="T5329" s="8">
        <v>21.649484536081999</v>
      </c>
    </row>
    <row r="5330" spans="3:20" ht="36" x14ac:dyDescent="0.2">
      <c r="C5330" s="90"/>
      <c r="D5330" s="87"/>
      <c r="E5330" s="1" t="s">
        <v>92</v>
      </c>
      <c r="F5330" s="2"/>
      <c r="G5330" s="59">
        <v>88</v>
      </c>
      <c r="H5330" s="71" t="str">
        <f t="shared" si="117"/>
        <v xml:space="preserve"> </v>
      </c>
      <c r="I5330" s="11">
        <v>20.454545454544999</v>
      </c>
      <c r="J5330" s="3">
        <v>43.181818181818002</v>
      </c>
      <c r="K5330" s="3">
        <v>87.5</v>
      </c>
      <c r="L5330" s="3">
        <v>52.272727272727003</v>
      </c>
      <c r="M5330" s="3">
        <v>29.545454545455001</v>
      </c>
      <c r="N5330" s="3">
        <v>4.5454545454549997</v>
      </c>
      <c r="O5330" s="3">
        <v>13.636363636364001</v>
      </c>
      <c r="P5330" s="3">
        <v>14.772727272727</v>
      </c>
      <c r="Q5330" s="3">
        <v>5.6818181818179996</v>
      </c>
      <c r="R5330" s="3">
        <v>1.136363636364</v>
      </c>
      <c r="S5330" s="3">
        <v>90.909090909091006</v>
      </c>
      <c r="T5330" s="8">
        <v>32.954545454544999</v>
      </c>
    </row>
    <row r="5331" spans="3:20" ht="48" x14ac:dyDescent="0.2">
      <c r="C5331" s="90"/>
      <c r="D5331" s="87"/>
      <c r="E5331" s="1" t="s">
        <v>93</v>
      </c>
      <c r="F5331" s="2"/>
      <c r="G5331" s="59">
        <v>157</v>
      </c>
      <c r="H5331" s="71" t="str">
        <f t="shared" si="117"/>
        <v xml:space="preserve"> </v>
      </c>
      <c r="I5331" s="11">
        <v>14.649681528662001</v>
      </c>
      <c r="J5331" s="3">
        <v>31.847133757961998</v>
      </c>
      <c r="K5331" s="3">
        <v>86.624203821655996</v>
      </c>
      <c r="L5331" s="3">
        <v>53.503184713376001</v>
      </c>
      <c r="M5331" s="3">
        <v>29.299363057324999</v>
      </c>
      <c r="N5331" s="3">
        <v>7.0063694267520003</v>
      </c>
      <c r="O5331" s="3">
        <v>15.923566878980999</v>
      </c>
      <c r="P5331" s="3">
        <v>14.012738853503</v>
      </c>
      <c r="Q5331" s="3">
        <v>5.7324840764329998</v>
      </c>
      <c r="R5331" s="3">
        <v>3.184713375796</v>
      </c>
      <c r="S5331" s="3">
        <v>91.082802547770996</v>
      </c>
      <c r="T5331" s="8">
        <v>36.942675159236003</v>
      </c>
    </row>
    <row r="5332" spans="3:20" x14ac:dyDescent="0.2">
      <c r="C5332" s="90"/>
      <c r="D5332" s="87"/>
      <c r="E5332" s="1" t="s">
        <v>94</v>
      </c>
      <c r="F5332" s="2"/>
      <c r="G5332" s="59">
        <v>9</v>
      </c>
      <c r="H5332" s="71" t="str">
        <f t="shared" si="117"/>
        <v>*</v>
      </c>
      <c r="I5332" s="11">
        <v>44.444444444444002</v>
      </c>
      <c r="J5332" s="3">
        <v>66.666666666666998</v>
      </c>
      <c r="K5332" s="3">
        <v>88.888888888888999</v>
      </c>
      <c r="L5332" s="3">
        <v>77.777777777777999</v>
      </c>
      <c r="M5332" s="3">
        <v>55.555555555555998</v>
      </c>
      <c r="N5332" s="3">
        <v>33.333333333333002</v>
      </c>
      <c r="O5332" s="3">
        <v>44.444444444444002</v>
      </c>
      <c r="P5332" s="3">
        <v>33.333333333333002</v>
      </c>
      <c r="Q5332" s="3">
        <v>11.111111111111001</v>
      </c>
      <c r="R5332" s="7">
        <v>0</v>
      </c>
      <c r="S5332" s="3">
        <v>88.888888888888999</v>
      </c>
      <c r="T5332" s="8">
        <v>55.555555555555998</v>
      </c>
    </row>
    <row r="5333" spans="3:20" x14ac:dyDescent="0.2">
      <c r="C5333" s="90"/>
      <c r="D5333" s="87"/>
      <c r="E5333" s="1" t="s">
        <v>95</v>
      </c>
      <c r="F5333" s="2"/>
      <c r="G5333" s="59">
        <v>5</v>
      </c>
      <c r="H5333" s="71" t="str">
        <f t="shared" si="117"/>
        <v>*</v>
      </c>
      <c r="I5333" s="11">
        <v>40</v>
      </c>
      <c r="J5333" s="3">
        <v>40</v>
      </c>
      <c r="K5333" s="3">
        <v>100</v>
      </c>
      <c r="L5333" s="3">
        <v>60</v>
      </c>
      <c r="M5333" s="3">
        <v>40</v>
      </c>
      <c r="N5333" s="3">
        <v>20</v>
      </c>
      <c r="O5333" s="3">
        <v>20</v>
      </c>
      <c r="P5333" s="3">
        <v>20</v>
      </c>
      <c r="Q5333" s="7">
        <v>0</v>
      </c>
      <c r="R5333" s="7">
        <v>0</v>
      </c>
      <c r="S5333" s="3">
        <v>100</v>
      </c>
      <c r="T5333" s="8">
        <v>40</v>
      </c>
    </row>
    <row r="5334" spans="3:20" x14ac:dyDescent="0.2">
      <c r="C5334" s="90"/>
      <c r="D5334" s="87"/>
      <c r="E5334" s="1" t="s">
        <v>32</v>
      </c>
      <c r="F5334" s="2"/>
      <c r="G5334" s="59">
        <v>41</v>
      </c>
      <c r="H5334" s="71" t="str">
        <f t="shared" si="117"/>
        <v>*</v>
      </c>
      <c r="I5334" s="11">
        <v>9.7560975609760003</v>
      </c>
      <c r="J5334" s="3">
        <v>29.268292682927001</v>
      </c>
      <c r="K5334" s="3">
        <v>75.609756097561004</v>
      </c>
      <c r="L5334" s="3">
        <v>41.463414634145998</v>
      </c>
      <c r="M5334" s="3">
        <v>21.951219512194999</v>
      </c>
      <c r="N5334" s="3">
        <v>2.4390243902440001</v>
      </c>
      <c r="O5334" s="3">
        <v>7.3170731707319998</v>
      </c>
      <c r="P5334" s="3">
        <v>7.3170731707319998</v>
      </c>
      <c r="Q5334" s="3">
        <v>17.073170731706998</v>
      </c>
      <c r="R5334" s="3">
        <v>2.4390243902440001</v>
      </c>
      <c r="S5334" s="3">
        <v>80.487804878049005</v>
      </c>
      <c r="T5334" s="8">
        <v>21.951219512194999</v>
      </c>
    </row>
    <row r="5335" spans="3:20" ht="24" x14ac:dyDescent="0.2">
      <c r="C5335" s="90"/>
      <c r="D5335" s="87"/>
      <c r="E5335" s="1" t="s">
        <v>96</v>
      </c>
      <c r="F5335" s="2"/>
      <c r="G5335" s="59">
        <v>455</v>
      </c>
      <c r="H5335" s="71" t="str">
        <f t="shared" si="117"/>
        <v xml:space="preserve"> </v>
      </c>
      <c r="I5335" s="11">
        <v>13.406593406593</v>
      </c>
      <c r="J5335" s="3">
        <v>26.153846153846001</v>
      </c>
      <c r="K5335" s="3">
        <v>85.934065934065998</v>
      </c>
      <c r="L5335" s="3">
        <v>40.879120879120997</v>
      </c>
      <c r="M5335" s="3">
        <v>26.813186813186999</v>
      </c>
      <c r="N5335" s="3">
        <v>4.1758241758240002</v>
      </c>
      <c r="O5335" s="3">
        <v>10.549450549451</v>
      </c>
      <c r="P5335" s="3">
        <v>9.4505494505489995</v>
      </c>
      <c r="Q5335" s="3">
        <v>6.8131868131870004</v>
      </c>
      <c r="R5335" s="3">
        <v>3.0769230769229998</v>
      </c>
      <c r="S5335" s="3">
        <v>89.230769230768999</v>
      </c>
      <c r="T5335" s="8">
        <v>31.428571428571001</v>
      </c>
    </row>
    <row r="5336" spans="3:20" ht="24" x14ac:dyDescent="0.2">
      <c r="C5336" s="90"/>
      <c r="D5336" s="87"/>
      <c r="E5336" s="1" t="s">
        <v>87</v>
      </c>
      <c r="F5336" s="2"/>
      <c r="G5336" s="59">
        <v>623</v>
      </c>
      <c r="H5336" s="71" t="str">
        <f t="shared" si="117"/>
        <v xml:space="preserve"> </v>
      </c>
      <c r="I5336" s="11">
        <v>5.4574638844300001</v>
      </c>
      <c r="J5336" s="3">
        <v>17.495987158908999</v>
      </c>
      <c r="K5336" s="3">
        <v>86.677367576243995</v>
      </c>
      <c r="L5336" s="3">
        <v>42.536115569822996</v>
      </c>
      <c r="M5336" s="3">
        <v>22.15088282504</v>
      </c>
      <c r="N5336" s="3">
        <v>1.7656500802570001</v>
      </c>
      <c r="O5336" s="3">
        <v>9.6308186195829997</v>
      </c>
      <c r="P5336" s="3">
        <v>7.8651685393259996</v>
      </c>
      <c r="Q5336" s="3">
        <v>6.5810593900479999</v>
      </c>
      <c r="R5336" s="3">
        <v>3.691813804173</v>
      </c>
      <c r="S5336" s="3">
        <v>89.245585874799005</v>
      </c>
      <c r="T5336" s="8">
        <v>26.163723916533002</v>
      </c>
    </row>
    <row r="5337" spans="3:20" ht="24" x14ac:dyDescent="0.2">
      <c r="C5337" s="90"/>
      <c r="D5337" s="87"/>
      <c r="E5337" s="1" t="s">
        <v>88</v>
      </c>
      <c r="F5337" s="2"/>
      <c r="G5337" s="59">
        <v>1112</v>
      </c>
      <c r="H5337" s="71" t="str">
        <f t="shared" si="117"/>
        <v xml:space="preserve"> </v>
      </c>
      <c r="I5337" s="11">
        <v>3.237410071942</v>
      </c>
      <c r="J5337" s="3">
        <v>9.802158273381</v>
      </c>
      <c r="K5337" s="3">
        <v>69.514388489208997</v>
      </c>
      <c r="L5337" s="3">
        <v>22.032374100719</v>
      </c>
      <c r="M5337" s="3">
        <v>11.241007194245</v>
      </c>
      <c r="N5337" s="3">
        <v>0.89928057553999996</v>
      </c>
      <c r="O5337" s="3">
        <v>4.5863309352519996</v>
      </c>
      <c r="P5337" s="3">
        <v>4.3165467625899998</v>
      </c>
      <c r="Q5337" s="3">
        <v>22.392086330935001</v>
      </c>
      <c r="R5337" s="3">
        <v>5.1258992805760002</v>
      </c>
      <c r="S5337" s="3">
        <v>71.942446043165006</v>
      </c>
      <c r="T5337" s="8">
        <v>13.399280575540001</v>
      </c>
    </row>
    <row r="5338" spans="3:20" x14ac:dyDescent="0.2">
      <c r="C5338" s="90"/>
      <c r="D5338" s="87"/>
      <c r="E5338" s="1" t="s">
        <v>22</v>
      </c>
      <c r="F5338" s="2"/>
      <c r="G5338" s="59">
        <v>245</v>
      </c>
      <c r="H5338" s="71" t="str">
        <f t="shared" si="117"/>
        <v xml:space="preserve"> </v>
      </c>
      <c r="I5338" s="11">
        <v>4.0816326530609999</v>
      </c>
      <c r="J5338" s="3">
        <v>4.8979591836729997</v>
      </c>
      <c r="K5338" s="3">
        <v>63.673469387754999</v>
      </c>
      <c r="L5338" s="3">
        <v>9.3877551020409999</v>
      </c>
      <c r="M5338" s="3">
        <v>7.7551020408160003</v>
      </c>
      <c r="N5338" s="3">
        <v>0.408163265306</v>
      </c>
      <c r="O5338" s="3">
        <v>3.673469387755</v>
      </c>
      <c r="P5338" s="3">
        <v>2.4489795918369999</v>
      </c>
      <c r="Q5338" s="3">
        <v>17.551020408163001</v>
      </c>
      <c r="R5338" s="3">
        <v>16.326530612245001</v>
      </c>
      <c r="S5338" s="3">
        <v>64.489795918366994</v>
      </c>
      <c r="T5338" s="8">
        <v>9.7959183673469994</v>
      </c>
    </row>
    <row r="5339" spans="3:20" x14ac:dyDescent="0.2">
      <c r="C5339" s="91" t="s">
        <v>97</v>
      </c>
      <c r="D5339" s="86" t="s">
        <v>17</v>
      </c>
      <c r="E5339" s="6" t="s">
        <v>98</v>
      </c>
      <c r="F5339" s="5"/>
      <c r="G5339" s="58">
        <v>83</v>
      </c>
      <c r="H5339" s="70" t="str">
        <f t="shared" si="117"/>
        <v xml:space="preserve"> </v>
      </c>
      <c r="I5339" s="12">
        <v>19.277108433734998</v>
      </c>
      <c r="J5339" s="4">
        <v>38.554216867469997</v>
      </c>
      <c r="K5339" s="4">
        <v>87.951807228915996</v>
      </c>
      <c r="L5339" s="4">
        <v>46.987951807229003</v>
      </c>
      <c r="M5339" s="4">
        <v>33.734939759036003</v>
      </c>
      <c r="N5339" s="4">
        <v>13.253012048193</v>
      </c>
      <c r="O5339" s="4">
        <v>12.048192771084</v>
      </c>
      <c r="P5339" s="4">
        <v>13.253012048193</v>
      </c>
      <c r="Q5339" s="4">
        <v>4.819277108434</v>
      </c>
      <c r="R5339" s="4">
        <v>3.6144578313250002</v>
      </c>
      <c r="S5339" s="4">
        <v>90.361445783132993</v>
      </c>
      <c r="T5339" s="13">
        <v>39.759036144577998</v>
      </c>
    </row>
    <row r="5340" spans="3:20" x14ac:dyDescent="0.2">
      <c r="C5340" s="90"/>
      <c r="D5340" s="87"/>
      <c r="E5340" s="1" t="s">
        <v>99</v>
      </c>
      <c r="F5340" s="2"/>
      <c r="G5340" s="59">
        <v>401</v>
      </c>
      <c r="H5340" s="71" t="str">
        <f t="shared" si="117"/>
        <v xml:space="preserve"> </v>
      </c>
      <c r="I5340" s="11">
        <v>9.4763092269329992</v>
      </c>
      <c r="J5340" s="3">
        <v>20.448877805485999</v>
      </c>
      <c r="K5340" s="3">
        <v>87.032418952618002</v>
      </c>
      <c r="L5340" s="3">
        <v>39.401496259352001</v>
      </c>
      <c r="M5340" s="3">
        <v>24.688279301746</v>
      </c>
      <c r="N5340" s="3">
        <v>2.4937655860349999</v>
      </c>
      <c r="O5340" s="3">
        <v>7.9800498753119999</v>
      </c>
      <c r="P5340" s="3">
        <v>9.7256857855359993</v>
      </c>
      <c r="Q5340" s="3">
        <v>7.9800498753119999</v>
      </c>
      <c r="R5340" s="3">
        <v>2.9925187032420002</v>
      </c>
      <c r="S5340" s="3">
        <v>88.528678304238994</v>
      </c>
      <c r="T5340" s="8">
        <v>27.431421446384</v>
      </c>
    </row>
    <row r="5341" spans="3:20" x14ac:dyDescent="0.2">
      <c r="C5341" s="90"/>
      <c r="D5341" s="87"/>
      <c r="E5341" s="1" t="s">
        <v>100</v>
      </c>
      <c r="F5341" s="2"/>
      <c r="G5341" s="59">
        <v>686</v>
      </c>
      <c r="H5341" s="71" t="str">
        <f t="shared" si="117"/>
        <v xml:space="preserve"> </v>
      </c>
      <c r="I5341" s="11">
        <v>5.9766763848400002</v>
      </c>
      <c r="J5341" s="3">
        <v>15.014577259475001</v>
      </c>
      <c r="K5341" s="3">
        <v>82.944606413993995</v>
      </c>
      <c r="L5341" s="3">
        <v>30.029154518950001</v>
      </c>
      <c r="M5341" s="3">
        <v>16.326530612245001</v>
      </c>
      <c r="N5341" s="3">
        <v>0.58309037900899996</v>
      </c>
      <c r="O5341" s="3">
        <v>6.4139941690960001</v>
      </c>
      <c r="P5341" s="3">
        <v>5.8309037900870004</v>
      </c>
      <c r="Q5341" s="3">
        <v>8.8921282798829999</v>
      </c>
      <c r="R5341" s="3">
        <v>4.0816326530609999</v>
      </c>
      <c r="S5341" s="3">
        <v>86.005830903789999</v>
      </c>
      <c r="T5341" s="8">
        <v>19.241982507288999</v>
      </c>
    </row>
    <row r="5342" spans="3:20" x14ac:dyDescent="0.2">
      <c r="C5342" s="90"/>
      <c r="D5342" s="87"/>
      <c r="E5342" s="1" t="s">
        <v>101</v>
      </c>
      <c r="F5342" s="2"/>
      <c r="G5342" s="59">
        <v>1118</v>
      </c>
      <c r="H5342" s="71" t="str">
        <f t="shared" si="117"/>
        <v xml:space="preserve"> </v>
      </c>
      <c r="I5342" s="11">
        <v>3.6672629695890002</v>
      </c>
      <c r="J5342" s="3">
        <v>10.912343470483</v>
      </c>
      <c r="K5342" s="3">
        <v>69.946332737030005</v>
      </c>
      <c r="L5342" s="3">
        <v>26.296958855098001</v>
      </c>
      <c r="M5342" s="3">
        <v>13.506261180679999</v>
      </c>
      <c r="N5342" s="3">
        <v>1.252236135957</v>
      </c>
      <c r="O5342" s="3">
        <v>6.5295169946330001</v>
      </c>
      <c r="P5342" s="3">
        <v>4.2933810375670003</v>
      </c>
      <c r="Q5342" s="3">
        <v>21.466905187835</v>
      </c>
      <c r="R5342" s="3">
        <v>5.5456171735239996</v>
      </c>
      <c r="S5342" s="3">
        <v>72.540250447226995</v>
      </c>
      <c r="T5342" s="8">
        <v>16.636851520572002</v>
      </c>
    </row>
    <row r="5343" spans="3:20" x14ac:dyDescent="0.2">
      <c r="C5343" s="90"/>
      <c r="D5343" s="87"/>
      <c r="E5343" s="1" t="s">
        <v>22</v>
      </c>
      <c r="F5343" s="2"/>
      <c r="G5343" s="59">
        <v>147</v>
      </c>
      <c r="H5343" s="71" t="str">
        <f t="shared" si="117"/>
        <v xml:space="preserve"> </v>
      </c>
      <c r="I5343" s="11">
        <v>3.4013605442179999</v>
      </c>
      <c r="J5343" s="3">
        <v>6.8027210884349998</v>
      </c>
      <c r="K5343" s="3">
        <v>59.183673469387998</v>
      </c>
      <c r="L5343" s="3">
        <v>14.965986394558</v>
      </c>
      <c r="M5343" s="3">
        <v>9.5238095238099998</v>
      </c>
      <c r="N5343" s="3">
        <v>1.360544217687</v>
      </c>
      <c r="O5343" s="3">
        <v>6.1224489795919999</v>
      </c>
      <c r="P5343" s="3">
        <v>5.4421768707479998</v>
      </c>
      <c r="Q5343" s="3">
        <v>18.367346938775999</v>
      </c>
      <c r="R5343" s="3">
        <v>19.727891156462999</v>
      </c>
      <c r="S5343" s="3">
        <v>60.544217687074998</v>
      </c>
      <c r="T5343" s="8">
        <v>12.244897959184</v>
      </c>
    </row>
    <row r="5344" spans="3:20" x14ac:dyDescent="0.2">
      <c r="C5344" s="91" t="s">
        <v>102</v>
      </c>
      <c r="D5344" s="86" t="s">
        <v>17</v>
      </c>
      <c r="E5344" s="6" t="s">
        <v>103</v>
      </c>
      <c r="F5344" s="5"/>
      <c r="G5344" s="58">
        <v>562</v>
      </c>
      <c r="H5344" s="70" t="str">
        <f t="shared" si="117"/>
        <v xml:space="preserve"> </v>
      </c>
      <c r="I5344" s="12">
        <v>9.4306049822060007</v>
      </c>
      <c r="J5344" s="4">
        <v>21.886120996441001</v>
      </c>
      <c r="K5344" s="4">
        <v>86.476868327402002</v>
      </c>
      <c r="L5344" s="4">
        <v>40.569395017794001</v>
      </c>
      <c r="M5344" s="4">
        <v>23.131672597864998</v>
      </c>
      <c r="N5344" s="4">
        <v>4.0925266903909998</v>
      </c>
      <c r="O5344" s="4">
        <v>10.85409252669</v>
      </c>
      <c r="P5344" s="4">
        <v>10.142348754447999</v>
      </c>
      <c r="Q5344" s="4">
        <v>6.5836298932380002</v>
      </c>
      <c r="R5344" s="4">
        <v>3.55871886121</v>
      </c>
      <c r="S5344" s="4">
        <v>89.145907473310004</v>
      </c>
      <c r="T5344" s="13">
        <v>28.46975088968</v>
      </c>
    </row>
    <row r="5345" spans="3:20" x14ac:dyDescent="0.2">
      <c r="C5345" s="90"/>
      <c r="D5345" s="87"/>
      <c r="E5345" s="1" t="s">
        <v>104</v>
      </c>
      <c r="F5345" s="2"/>
      <c r="G5345" s="59">
        <v>1221</v>
      </c>
      <c r="H5345" s="71" t="str">
        <f t="shared" si="117"/>
        <v xml:space="preserve"> </v>
      </c>
      <c r="I5345" s="11">
        <v>5.7330057330060002</v>
      </c>
      <c r="J5345" s="3">
        <v>15.151515151515</v>
      </c>
      <c r="K5345" s="3">
        <v>80.343980343979993</v>
      </c>
      <c r="L5345" s="3">
        <v>31.941031941032001</v>
      </c>
      <c r="M5345" s="3">
        <v>17.690417690417998</v>
      </c>
      <c r="N5345" s="3">
        <v>1.146601146601</v>
      </c>
      <c r="O5345" s="3">
        <v>7.043407043407</v>
      </c>
      <c r="P5345" s="3">
        <v>6.0606060606060002</v>
      </c>
      <c r="Q5345" s="3">
        <v>12.530712530713</v>
      </c>
      <c r="R5345" s="3">
        <v>3.8493038493039999</v>
      </c>
      <c r="S5345" s="3">
        <v>82.882882882882996</v>
      </c>
      <c r="T5345" s="8">
        <v>20.39312039312</v>
      </c>
    </row>
    <row r="5346" spans="3:20" x14ac:dyDescent="0.2">
      <c r="C5346" s="90"/>
      <c r="D5346" s="87"/>
      <c r="E5346" s="1" t="s">
        <v>105</v>
      </c>
      <c r="F5346" s="2"/>
      <c r="G5346" s="59">
        <v>430</v>
      </c>
      <c r="H5346" s="71" t="str">
        <f t="shared" si="117"/>
        <v xml:space="preserve"> </v>
      </c>
      <c r="I5346" s="11">
        <v>3.0232558139529999</v>
      </c>
      <c r="J5346" s="3">
        <v>7.2093023255809996</v>
      </c>
      <c r="K5346" s="3">
        <v>64.186046511628007</v>
      </c>
      <c r="L5346" s="3">
        <v>16.279069767442</v>
      </c>
      <c r="M5346" s="3">
        <v>9.5348837209300008</v>
      </c>
      <c r="N5346" s="3">
        <v>0.46511627907000003</v>
      </c>
      <c r="O5346" s="3">
        <v>3.720930232558</v>
      </c>
      <c r="P5346" s="3">
        <v>3.255813953488</v>
      </c>
      <c r="Q5346" s="3">
        <v>26.976744186047</v>
      </c>
      <c r="R5346" s="3">
        <v>5.8139534883720003</v>
      </c>
      <c r="S5346" s="3">
        <v>66.279069767441996</v>
      </c>
      <c r="T5346" s="8">
        <v>11.860465116279</v>
      </c>
    </row>
    <row r="5347" spans="3:20" x14ac:dyDescent="0.2">
      <c r="C5347" s="90"/>
      <c r="D5347" s="87"/>
      <c r="E5347" s="1" t="s">
        <v>106</v>
      </c>
      <c r="F5347" s="2"/>
      <c r="G5347" s="59">
        <v>63</v>
      </c>
      <c r="H5347" s="71" t="str">
        <f t="shared" si="117"/>
        <v xml:space="preserve"> </v>
      </c>
      <c r="I5347" s="11">
        <v>1.587301587302</v>
      </c>
      <c r="J5347" s="3">
        <v>1.587301587302</v>
      </c>
      <c r="K5347" s="3">
        <v>30.158730158729998</v>
      </c>
      <c r="L5347" s="3">
        <v>9.5238095238099998</v>
      </c>
      <c r="M5347" s="3">
        <v>7.9365079365079998</v>
      </c>
      <c r="N5347" s="7">
        <v>0</v>
      </c>
      <c r="O5347" s="7">
        <v>0</v>
      </c>
      <c r="P5347" s="7">
        <v>0</v>
      </c>
      <c r="Q5347" s="3">
        <v>50.793650793650997</v>
      </c>
      <c r="R5347" s="3">
        <v>14.285714285714</v>
      </c>
      <c r="S5347" s="3">
        <v>34.920634920635003</v>
      </c>
      <c r="T5347" s="8">
        <v>7.9365079365079998</v>
      </c>
    </row>
    <row r="5348" spans="3:20" x14ac:dyDescent="0.2">
      <c r="C5348" s="90"/>
      <c r="D5348" s="87"/>
      <c r="E5348" s="1" t="s">
        <v>22</v>
      </c>
      <c r="F5348" s="2"/>
      <c r="G5348" s="59">
        <v>159</v>
      </c>
      <c r="H5348" s="71" t="str">
        <f t="shared" si="117"/>
        <v xml:space="preserve"> </v>
      </c>
      <c r="I5348" s="11">
        <v>2.5157232704400001</v>
      </c>
      <c r="J5348" s="3">
        <v>5.660377358491</v>
      </c>
      <c r="K5348" s="3">
        <v>61.635220125785999</v>
      </c>
      <c r="L5348" s="3">
        <v>15.723270440252</v>
      </c>
      <c r="M5348" s="3">
        <v>7.547169811321</v>
      </c>
      <c r="N5348" s="3">
        <v>1.2578616352200001</v>
      </c>
      <c r="O5348" s="3">
        <v>3.1446540880499998</v>
      </c>
      <c r="P5348" s="3">
        <v>0.62893081761000003</v>
      </c>
      <c r="Q5348" s="3">
        <v>16.352201257861999</v>
      </c>
      <c r="R5348" s="3">
        <v>20.754716981131999</v>
      </c>
      <c r="S5348" s="3">
        <v>62.893081761006002</v>
      </c>
      <c r="T5348" s="8">
        <v>8.8050314465409993</v>
      </c>
    </row>
    <row r="5349" spans="3:20" x14ac:dyDescent="0.2">
      <c r="C5349" s="90"/>
      <c r="D5349" s="87"/>
      <c r="E5349" s="1" t="s">
        <v>107</v>
      </c>
      <c r="F5349" s="2"/>
      <c r="G5349" s="59">
        <v>1783</v>
      </c>
      <c r="H5349" s="71" t="str">
        <f t="shared" si="117"/>
        <v xml:space="preserve"> </v>
      </c>
      <c r="I5349" s="11">
        <v>6.8984856982610001</v>
      </c>
      <c r="J5349" s="3">
        <v>17.274256870443001</v>
      </c>
      <c r="K5349" s="3">
        <v>82.277061132922</v>
      </c>
      <c r="L5349" s="3">
        <v>34.660684240045001</v>
      </c>
      <c r="M5349" s="3">
        <v>19.405496354459</v>
      </c>
      <c r="N5349" s="3">
        <v>2.0751542344359999</v>
      </c>
      <c r="O5349" s="3">
        <v>8.2445316881659991</v>
      </c>
      <c r="P5349" s="3">
        <v>7.3471676948960001</v>
      </c>
      <c r="Q5349" s="3">
        <v>10.656197420079</v>
      </c>
      <c r="R5349" s="3">
        <v>3.757711721817</v>
      </c>
      <c r="S5349" s="3">
        <v>84.856982613572995</v>
      </c>
      <c r="T5349" s="8">
        <v>22.938867077958001</v>
      </c>
    </row>
    <row r="5350" spans="3:20" x14ac:dyDescent="0.2">
      <c r="C5350" s="90"/>
      <c r="D5350" s="87"/>
      <c r="E5350" s="1" t="s">
        <v>108</v>
      </c>
      <c r="F5350" s="2"/>
      <c r="G5350" s="59">
        <v>493</v>
      </c>
      <c r="H5350" s="71" t="str">
        <f t="shared" si="117"/>
        <v xml:space="preserve"> </v>
      </c>
      <c r="I5350" s="11">
        <v>2.8397565922919998</v>
      </c>
      <c r="J5350" s="3">
        <v>6.4908722109530004</v>
      </c>
      <c r="K5350" s="3">
        <v>59.837728194725997</v>
      </c>
      <c r="L5350" s="3">
        <v>15.415821501013999</v>
      </c>
      <c r="M5350" s="3">
        <v>9.3306288032450002</v>
      </c>
      <c r="N5350" s="3">
        <v>0.40567951318500001</v>
      </c>
      <c r="O5350" s="3">
        <v>3.2454361054769998</v>
      </c>
      <c r="P5350" s="3">
        <v>2.8397565922919998</v>
      </c>
      <c r="Q5350" s="3">
        <v>30.020283975659002</v>
      </c>
      <c r="R5350" s="3">
        <v>6.8965517241379999</v>
      </c>
      <c r="S5350" s="3">
        <v>62.271805273833998</v>
      </c>
      <c r="T5350" s="8">
        <v>11.359026369167999</v>
      </c>
    </row>
    <row r="5351" spans="3:20" x14ac:dyDescent="0.2">
      <c r="C5351" s="91" t="s">
        <v>109</v>
      </c>
      <c r="D5351" s="86" t="s">
        <v>17</v>
      </c>
      <c r="E5351" s="6" t="s">
        <v>110</v>
      </c>
      <c r="F5351" s="5"/>
      <c r="G5351" s="58">
        <v>551</v>
      </c>
      <c r="H5351" s="70" t="str">
        <f t="shared" si="117"/>
        <v xml:space="preserve"> </v>
      </c>
      <c r="I5351" s="12">
        <v>8.8929219600730001</v>
      </c>
      <c r="J5351" s="4">
        <v>23.774954627949</v>
      </c>
      <c r="K5351" s="4">
        <v>84.210526315788996</v>
      </c>
      <c r="L5351" s="4">
        <v>41.742286751361</v>
      </c>
      <c r="M5351" s="4">
        <v>23.593466424681999</v>
      </c>
      <c r="N5351" s="4">
        <v>3.085299455535</v>
      </c>
      <c r="O5351" s="4">
        <v>10.889292196007</v>
      </c>
      <c r="P5351" s="4">
        <v>9.8003629764069995</v>
      </c>
      <c r="Q5351" s="4">
        <v>9.6188747731399999</v>
      </c>
      <c r="R5351" s="4">
        <v>3.085299455535</v>
      </c>
      <c r="S5351" s="4">
        <v>86.206896551724</v>
      </c>
      <c r="T5351" s="13">
        <v>26.678765880217998</v>
      </c>
    </row>
    <row r="5352" spans="3:20" ht="24" x14ac:dyDescent="0.2">
      <c r="C5352" s="90"/>
      <c r="D5352" s="87"/>
      <c r="E5352" s="1" t="s">
        <v>111</v>
      </c>
      <c r="F5352" s="2"/>
      <c r="G5352" s="59">
        <v>298</v>
      </c>
      <c r="H5352" s="71" t="str">
        <f t="shared" si="117"/>
        <v xml:space="preserve"> </v>
      </c>
      <c r="I5352" s="11">
        <v>13.087248322148</v>
      </c>
      <c r="J5352" s="3">
        <v>34.563758389261999</v>
      </c>
      <c r="K5352" s="3">
        <v>85.906040268455996</v>
      </c>
      <c r="L5352" s="3">
        <v>60.067114093960001</v>
      </c>
      <c r="M5352" s="3">
        <v>30.536912751677999</v>
      </c>
      <c r="N5352" s="3">
        <v>6.7114093959729999</v>
      </c>
      <c r="O5352" s="3">
        <v>16.107382550335998</v>
      </c>
      <c r="P5352" s="3">
        <v>14.093959731544</v>
      </c>
      <c r="Q5352" s="3">
        <v>6.3758389261739996</v>
      </c>
      <c r="R5352" s="3">
        <v>2.6845637583889999</v>
      </c>
      <c r="S5352" s="3">
        <v>90.268456375838994</v>
      </c>
      <c r="T5352" s="8">
        <v>36.912751677852</v>
      </c>
    </row>
    <row r="5353" spans="3:20" ht="24" x14ac:dyDescent="0.2">
      <c r="C5353" s="90"/>
      <c r="D5353" s="87"/>
      <c r="E5353" s="1" t="s">
        <v>112</v>
      </c>
      <c r="F5353" s="2"/>
      <c r="G5353" s="59">
        <v>954</v>
      </c>
      <c r="H5353" s="71" t="str">
        <f t="shared" si="117"/>
        <v xml:space="preserve"> </v>
      </c>
      <c r="I5353" s="11">
        <v>8.4905660377360004</v>
      </c>
      <c r="J5353" s="3">
        <v>21.278825995807001</v>
      </c>
      <c r="K5353" s="3">
        <v>88.888888888888999</v>
      </c>
      <c r="L5353" s="3">
        <v>42.557651991614001</v>
      </c>
      <c r="M5353" s="3">
        <v>25.052410901468001</v>
      </c>
      <c r="N5353" s="3">
        <v>2.5157232704400001</v>
      </c>
      <c r="O5353" s="3">
        <v>9.7484276729559998</v>
      </c>
      <c r="P5353" s="3">
        <v>9.0146750524110004</v>
      </c>
      <c r="Q5353" s="3">
        <v>4.7169811320750004</v>
      </c>
      <c r="R5353" s="3">
        <v>3.0398322851150001</v>
      </c>
      <c r="S5353" s="3">
        <v>91.509433962263998</v>
      </c>
      <c r="T5353" s="8">
        <v>28.511530398323</v>
      </c>
    </row>
    <row r="5354" spans="3:20" x14ac:dyDescent="0.2">
      <c r="C5354" s="90"/>
      <c r="D5354" s="87"/>
      <c r="E5354" s="1" t="s">
        <v>113</v>
      </c>
      <c r="F5354" s="2"/>
      <c r="G5354" s="59">
        <v>616</v>
      </c>
      <c r="H5354" s="71" t="str">
        <f t="shared" si="117"/>
        <v xml:space="preserve"> </v>
      </c>
      <c r="I5354" s="11">
        <v>9.4155844155840001</v>
      </c>
      <c r="J5354" s="3">
        <v>21.103896103895998</v>
      </c>
      <c r="K5354" s="3">
        <v>84.090909090908994</v>
      </c>
      <c r="L5354" s="3">
        <v>40.909090909090999</v>
      </c>
      <c r="M5354" s="3">
        <v>23.051948051947999</v>
      </c>
      <c r="N5354" s="3">
        <v>2.4350649350650002</v>
      </c>
      <c r="O5354" s="3">
        <v>10.064935064935</v>
      </c>
      <c r="P5354" s="3">
        <v>8.9285714285710007</v>
      </c>
      <c r="Q5354" s="3">
        <v>9.2532467532469997</v>
      </c>
      <c r="R5354" s="3">
        <v>3.896103896104</v>
      </c>
      <c r="S5354" s="3">
        <v>86.525974025973994</v>
      </c>
      <c r="T5354" s="8">
        <v>26.461038961039002</v>
      </c>
    </row>
    <row r="5355" spans="3:20" x14ac:dyDescent="0.2">
      <c r="C5355" s="90"/>
      <c r="D5355" s="87"/>
      <c r="E5355" s="1" t="s">
        <v>114</v>
      </c>
      <c r="F5355" s="2"/>
      <c r="G5355" s="59">
        <v>986</v>
      </c>
      <c r="H5355" s="71" t="str">
        <f t="shared" si="117"/>
        <v xml:space="preserve"> </v>
      </c>
      <c r="I5355" s="11">
        <v>7.0993914807299996</v>
      </c>
      <c r="J5355" s="3">
        <v>15.618661257606</v>
      </c>
      <c r="K5355" s="3">
        <v>85.496957403650995</v>
      </c>
      <c r="L5355" s="3">
        <v>32.758620689654997</v>
      </c>
      <c r="M5355" s="3">
        <v>19.776876267748001</v>
      </c>
      <c r="N5355" s="3">
        <v>1.8255578093310001</v>
      </c>
      <c r="O5355" s="3">
        <v>7.3022312373230003</v>
      </c>
      <c r="P5355" s="3">
        <v>7.2008113590259999</v>
      </c>
      <c r="Q5355" s="3">
        <v>9.7363083164299997</v>
      </c>
      <c r="R5355" s="3">
        <v>3.1440162271809999</v>
      </c>
      <c r="S5355" s="3">
        <v>86.713995943205006</v>
      </c>
      <c r="T5355" s="8">
        <v>22.515212981744</v>
      </c>
    </row>
    <row r="5356" spans="3:20" ht="24" x14ac:dyDescent="0.2">
      <c r="C5356" s="90"/>
      <c r="D5356" s="87"/>
      <c r="E5356" s="1" t="s">
        <v>115</v>
      </c>
      <c r="F5356" s="2"/>
      <c r="G5356" s="59">
        <v>938</v>
      </c>
      <c r="H5356" s="71" t="str">
        <f t="shared" si="117"/>
        <v xml:space="preserve"> </v>
      </c>
      <c r="I5356" s="11">
        <v>8.8486140724949998</v>
      </c>
      <c r="J5356" s="3">
        <v>16.844349680171</v>
      </c>
      <c r="K5356" s="3">
        <v>89.125799573560997</v>
      </c>
      <c r="L5356" s="3">
        <v>35.820895522388</v>
      </c>
      <c r="M5356" s="3">
        <v>21.215351812367</v>
      </c>
      <c r="N5356" s="3">
        <v>1.9189765458420001</v>
      </c>
      <c r="O5356" s="3">
        <v>8.2089552238810004</v>
      </c>
      <c r="P5356" s="3">
        <v>7.3560767590619998</v>
      </c>
      <c r="Q5356" s="3">
        <v>6.9296375266519998</v>
      </c>
      <c r="R5356" s="3">
        <v>2.5586353944560001</v>
      </c>
      <c r="S5356" s="3">
        <v>90.191897654583997</v>
      </c>
      <c r="T5356" s="8">
        <v>24.413646055436999</v>
      </c>
    </row>
    <row r="5357" spans="3:20" ht="24" x14ac:dyDescent="0.2">
      <c r="C5357" s="90"/>
      <c r="D5357" s="87"/>
      <c r="E5357" s="1" t="s">
        <v>116</v>
      </c>
      <c r="F5357" s="2"/>
      <c r="G5357" s="59">
        <v>771</v>
      </c>
      <c r="H5357" s="71" t="str">
        <f t="shared" si="117"/>
        <v xml:space="preserve"> </v>
      </c>
      <c r="I5357" s="11">
        <v>6.3553826199739998</v>
      </c>
      <c r="J5357" s="3">
        <v>11.932555123217</v>
      </c>
      <c r="K5357" s="3">
        <v>78.728923476004994</v>
      </c>
      <c r="L5357" s="3">
        <v>28.274967574578</v>
      </c>
      <c r="M5357" s="3">
        <v>17.250324254214998</v>
      </c>
      <c r="N5357" s="3">
        <v>1.426718547341</v>
      </c>
      <c r="O5357" s="3">
        <v>7.0038910505840004</v>
      </c>
      <c r="P5357" s="3">
        <v>5.3177691309990003</v>
      </c>
      <c r="Q5357" s="3">
        <v>14.915693904020999</v>
      </c>
      <c r="R5357" s="3">
        <v>5.0583657587550004</v>
      </c>
      <c r="S5357" s="3">
        <v>79.766536964981</v>
      </c>
      <c r="T5357" s="8">
        <v>20.233463035019</v>
      </c>
    </row>
    <row r="5358" spans="3:20" ht="24" x14ac:dyDescent="0.2">
      <c r="C5358" s="90"/>
      <c r="D5358" s="87"/>
      <c r="E5358" s="1" t="s">
        <v>117</v>
      </c>
      <c r="F5358" s="2"/>
      <c r="G5358" s="59">
        <v>223</v>
      </c>
      <c r="H5358" s="71" t="str">
        <f t="shared" si="117"/>
        <v xml:space="preserve"> </v>
      </c>
      <c r="I5358" s="11">
        <v>16.591928251121001</v>
      </c>
      <c r="J5358" s="3">
        <v>26.905829596413</v>
      </c>
      <c r="K5358" s="3">
        <v>84.304932735425993</v>
      </c>
      <c r="L5358" s="3">
        <v>35.874439461883</v>
      </c>
      <c r="M5358" s="3">
        <v>24.663677130044999</v>
      </c>
      <c r="N5358" s="3">
        <v>3.139013452915</v>
      </c>
      <c r="O5358" s="3">
        <v>8.5201793721969992</v>
      </c>
      <c r="P5358" s="3">
        <v>10.762331838565</v>
      </c>
      <c r="Q5358" s="3">
        <v>8.9686098654710005</v>
      </c>
      <c r="R5358" s="3">
        <v>3.139013452915</v>
      </c>
      <c r="S5358" s="3">
        <v>87.443946188341002</v>
      </c>
      <c r="T5358" s="8">
        <v>26.008968609865001</v>
      </c>
    </row>
    <row r="5359" spans="3:20" x14ac:dyDescent="0.2">
      <c r="C5359" s="90"/>
      <c r="D5359" s="87"/>
      <c r="E5359" s="1" t="s">
        <v>118</v>
      </c>
      <c r="F5359" s="2"/>
      <c r="G5359" s="59">
        <v>710</v>
      </c>
      <c r="H5359" s="71" t="str">
        <f t="shared" si="117"/>
        <v xml:space="preserve"> </v>
      </c>
      <c r="I5359" s="11">
        <v>7.0422535211269999</v>
      </c>
      <c r="J5359" s="3">
        <v>21.549295774648002</v>
      </c>
      <c r="K5359" s="3">
        <v>88.732394366196999</v>
      </c>
      <c r="L5359" s="3">
        <v>46.197183098591999</v>
      </c>
      <c r="M5359" s="3">
        <v>24.647887323944001</v>
      </c>
      <c r="N5359" s="3">
        <v>2.8169014084509998</v>
      </c>
      <c r="O5359" s="3">
        <v>11.690140845069999</v>
      </c>
      <c r="P5359" s="3">
        <v>10.422535211268</v>
      </c>
      <c r="Q5359" s="3">
        <v>6.0563380281689998</v>
      </c>
      <c r="R5359" s="3">
        <v>2.5352112676059999</v>
      </c>
      <c r="S5359" s="3">
        <v>91.126760563380003</v>
      </c>
      <c r="T5359" s="8">
        <v>29.436619718309998</v>
      </c>
    </row>
    <row r="5360" spans="3:20" x14ac:dyDescent="0.2">
      <c r="C5360" s="90"/>
      <c r="D5360" s="87"/>
      <c r="E5360" s="1" t="s">
        <v>119</v>
      </c>
      <c r="F5360" s="2"/>
      <c r="G5360" s="59">
        <v>565</v>
      </c>
      <c r="H5360" s="71" t="str">
        <f t="shared" si="117"/>
        <v xml:space="preserve"> </v>
      </c>
      <c r="I5360" s="11">
        <v>10.088495575221</v>
      </c>
      <c r="J5360" s="3">
        <v>19.292035398229999</v>
      </c>
      <c r="K5360" s="3">
        <v>88.672566371681</v>
      </c>
      <c r="L5360" s="3">
        <v>38.407079646017998</v>
      </c>
      <c r="M5360" s="3">
        <v>24.955752212389001</v>
      </c>
      <c r="N5360" s="3">
        <v>2.654867256637</v>
      </c>
      <c r="O5360" s="3">
        <v>8.8495575221239999</v>
      </c>
      <c r="P5360" s="3">
        <v>9.5575221238939996</v>
      </c>
      <c r="Q5360" s="3">
        <v>6.5486725663719998</v>
      </c>
      <c r="R5360" s="3">
        <v>2.4778761061950001</v>
      </c>
      <c r="S5360" s="3">
        <v>90.442477876105997</v>
      </c>
      <c r="T5360" s="8">
        <v>26.902654867256999</v>
      </c>
    </row>
    <row r="5361" spans="3:20" x14ac:dyDescent="0.2">
      <c r="C5361" s="90"/>
      <c r="D5361" s="87"/>
      <c r="E5361" s="1" t="s">
        <v>120</v>
      </c>
      <c r="F5361" s="2"/>
      <c r="G5361" s="59">
        <v>443</v>
      </c>
      <c r="H5361" s="71" t="str">
        <f t="shared" si="117"/>
        <v xml:space="preserve"> </v>
      </c>
      <c r="I5361" s="11">
        <v>7.4492099322799996</v>
      </c>
      <c r="J5361" s="3">
        <v>19.638826185102001</v>
      </c>
      <c r="K5361" s="3">
        <v>86.681715575620998</v>
      </c>
      <c r="L5361" s="3">
        <v>38.374717832957003</v>
      </c>
      <c r="M5361" s="3">
        <v>22.799097065462998</v>
      </c>
      <c r="N5361" s="3">
        <v>3.6117381489840001</v>
      </c>
      <c r="O5361" s="3">
        <v>12.189616252822001</v>
      </c>
      <c r="P5361" s="3">
        <v>9.4808126410840003</v>
      </c>
      <c r="Q5361" s="3">
        <v>7.4492099322799996</v>
      </c>
      <c r="R5361" s="3">
        <v>3.6117381489840001</v>
      </c>
      <c r="S5361" s="3">
        <v>88.713318284424005</v>
      </c>
      <c r="T5361" s="8">
        <v>27.088036117381002</v>
      </c>
    </row>
    <row r="5362" spans="3:20" x14ac:dyDescent="0.2">
      <c r="C5362" s="90"/>
      <c r="D5362" s="87"/>
      <c r="E5362" s="1" t="s">
        <v>121</v>
      </c>
      <c r="F5362" s="2"/>
      <c r="G5362" s="59">
        <v>977</v>
      </c>
      <c r="H5362" s="71" t="str">
        <f t="shared" si="117"/>
        <v xml:space="preserve"> </v>
      </c>
      <c r="I5362" s="11">
        <v>6.5506653019450001</v>
      </c>
      <c r="J5362" s="3">
        <v>15.762538382804999</v>
      </c>
      <c r="K5362" s="3">
        <v>82.804503582395</v>
      </c>
      <c r="L5362" s="3">
        <v>34.800409416580997</v>
      </c>
      <c r="M5362" s="3">
        <v>22.108495394062999</v>
      </c>
      <c r="N5362" s="3">
        <v>2.4564994882289999</v>
      </c>
      <c r="O5362" s="3">
        <v>8.8024564994880006</v>
      </c>
      <c r="P5362" s="3">
        <v>7.574206755374</v>
      </c>
      <c r="Q5362" s="3">
        <v>11.463664278403</v>
      </c>
      <c r="R5362" s="3">
        <v>3.5823950870010002</v>
      </c>
      <c r="S5362" s="3">
        <v>84.544524053223995</v>
      </c>
      <c r="T5362" s="8">
        <v>24.974411463664001</v>
      </c>
    </row>
    <row r="5363" spans="3:20" x14ac:dyDescent="0.2">
      <c r="C5363" s="90"/>
      <c r="D5363" s="87"/>
      <c r="E5363" s="1" t="s">
        <v>122</v>
      </c>
      <c r="F5363" s="2"/>
      <c r="G5363" s="59">
        <v>179</v>
      </c>
      <c r="H5363" s="71" t="str">
        <f t="shared" si="117"/>
        <v xml:space="preserve"> </v>
      </c>
      <c r="I5363" s="11">
        <v>11.731843575418999</v>
      </c>
      <c r="J5363" s="3">
        <v>24.022346368714999</v>
      </c>
      <c r="K5363" s="3">
        <v>81.005586592179</v>
      </c>
      <c r="L5363" s="3">
        <v>35.754189944133998</v>
      </c>
      <c r="M5363" s="3">
        <v>25.698324022346</v>
      </c>
      <c r="N5363" s="3">
        <v>4.4692737430170002</v>
      </c>
      <c r="O5363" s="3">
        <v>8.3798882681559999</v>
      </c>
      <c r="P5363" s="3">
        <v>11.173184357542</v>
      </c>
      <c r="Q5363" s="3">
        <v>12.849162011173</v>
      </c>
      <c r="R5363" s="3">
        <v>5.0279329608939998</v>
      </c>
      <c r="S5363" s="3">
        <v>81.564245810055994</v>
      </c>
      <c r="T5363" s="8">
        <v>27.374301675978</v>
      </c>
    </row>
    <row r="5364" spans="3:20" x14ac:dyDescent="0.2">
      <c r="C5364" s="90"/>
      <c r="D5364" s="87"/>
      <c r="E5364" s="1" t="s">
        <v>32</v>
      </c>
      <c r="F5364" s="2"/>
      <c r="G5364" s="59">
        <v>22</v>
      </c>
      <c r="H5364" s="71" t="str">
        <f t="shared" si="117"/>
        <v>*</v>
      </c>
      <c r="I5364" s="11">
        <v>9.0909090909089993</v>
      </c>
      <c r="J5364" s="3">
        <v>31.818181818182001</v>
      </c>
      <c r="K5364" s="3">
        <v>68.181818181818002</v>
      </c>
      <c r="L5364" s="3">
        <v>45.454545454544999</v>
      </c>
      <c r="M5364" s="3">
        <v>22.727272727273</v>
      </c>
      <c r="N5364" s="3">
        <v>13.636363636364001</v>
      </c>
      <c r="O5364" s="3">
        <v>27.272727272727</v>
      </c>
      <c r="P5364" s="3">
        <v>13.636363636364001</v>
      </c>
      <c r="Q5364" s="3">
        <v>4.5454545454549997</v>
      </c>
      <c r="R5364" s="3">
        <v>9.0909090909089993</v>
      </c>
      <c r="S5364" s="3">
        <v>86.363636363636004</v>
      </c>
      <c r="T5364" s="8">
        <v>40.909090909090999</v>
      </c>
    </row>
    <row r="5365" spans="3:20" x14ac:dyDescent="0.2">
      <c r="C5365" s="90"/>
      <c r="D5365" s="87"/>
      <c r="E5365" s="1" t="s">
        <v>22</v>
      </c>
      <c r="F5365" s="2"/>
      <c r="G5365" s="59">
        <v>13</v>
      </c>
      <c r="H5365" s="71" t="str">
        <f t="shared" si="117"/>
        <v>*</v>
      </c>
      <c r="I5365" s="11">
        <v>7.6923076923079998</v>
      </c>
      <c r="J5365" s="3">
        <v>7.6923076923079998</v>
      </c>
      <c r="K5365" s="3">
        <v>69.230769230768999</v>
      </c>
      <c r="L5365" s="3">
        <v>38.461538461537998</v>
      </c>
      <c r="M5365" s="3">
        <v>7.6923076923079998</v>
      </c>
      <c r="N5365" s="7">
        <v>0</v>
      </c>
      <c r="O5365" s="3">
        <v>7.6923076923079998</v>
      </c>
      <c r="P5365" s="7">
        <v>0</v>
      </c>
      <c r="Q5365" s="3">
        <v>23.076923076922998</v>
      </c>
      <c r="R5365" s="7">
        <v>0</v>
      </c>
      <c r="S5365" s="3">
        <v>76.923076923077005</v>
      </c>
      <c r="T5365" s="8">
        <v>15.384615384615</v>
      </c>
    </row>
    <row r="5366" spans="3:20" ht="24" x14ac:dyDescent="0.2">
      <c r="C5366" s="91" t="s">
        <v>123</v>
      </c>
      <c r="D5366" s="86" t="s">
        <v>17</v>
      </c>
      <c r="E5366" s="6" t="s">
        <v>124</v>
      </c>
      <c r="F5366" s="5"/>
      <c r="G5366" s="58">
        <v>55</v>
      </c>
      <c r="H5366" s="70" t="str">
        <f t="shared" si="117"/>
        <v xml:space="preserve"> </v>
      </c>
      <c r="I5366" s="12">
        <v>5.4545454545450003</v>
      </c>
      <c r="J5366" s="4">
        <v>16.363636363636001</v>
      </c>
      <c r="K5366" s="4">
        <v>83.636363636363996</v>
      </c>
      <c r="L5366" s="4">
        <v>40</v>
      </c>
      <c r="M5366" s="4">
        <v>18.181818181817999</v>
      </c>
      <c r="N5366" s="4">
        <v>3.636363636364</v>
      </c>
      <c r="O5366" s="4">
        <v>9.0909090909089993</v>
      </c>
      <c r="P5366" s="4">
        <v>9.0909090909089993</v>
      </c>
      <c r="Q5366" s="4">
        <v>5.4545454545450003</v>
      </c>
      <c r="R5366" s="4">
        <v>7.2727272727269998</v>
      </c>
      <c r="S5366" s="4">
        <v>87.272727272726996</v>
      </c>
      <c r="T5366" s="13">
        <v>20</v>
      </c>
    </row>
    <row r="5367" spans="3:20" ht="24" x14ac:dyDescent="0.2">
      <c r="C5367" s="92"/>
      <c r="D5367" s="87"/>
      <c r="E5367" s="1" t="s">
        <v>125</v>
      </c>
      <c r="F5367" s="2"/>
      <c r="G5367" s="59">
        <v>205</v>
      </c>
      <c r="H5367" s="71" t="str">
        <f t="shared" si="117"/>
        <v xml:space="preserve"> </v>
      </c>
      <c r="I5367" s="11">
        <v>6.3414634146340001</v>
      </c>
      <c r="J5367" s="3">
        <v>16.585365853658999</v>
      </c>
      <c r="K5367" s="3">
        <v>82.926829268293005</v>
      </c>
      <c r="L5367" s="3">
        <v>33.658536585366001</v>
      </c>
      <c r="M5367" s="3">
        <v>22.439024390244001</v>
      </c>
      <c r="N5367" s="3">
        <v>3.90243902439</v>
      </c>
      <c r="O5367" s="3">
        <v>10.243902439024</v>
      </c>
      <c r="P5367" s="3">
        <v>9.2682926829269991</v>
      </c>
      <c r="Q5367" s="3">
        <v>10.731707317073001</v>
      </c>
      <c r="R5367" s="3">
        <v>3.90243902439</v>
      </c>
      <c r="S5367" s="3">
        <v>83.902439024390006</v>
      </c>
      <c r="T5367" s="8">
        <v>24.390243902439</v>
      </c>
    </row>
    <row r="5368" spans="3:20" ht="24" x14ac:dyDescent="0.2">
      <c r="C5368" s="92"/>
      <c r="D5368" s="87"/>
      <c r="E5368" s="1" t="s">
        <v>126</v>
      </c>
      <c r="F5368" s="2"/>
      <c r="G5368" s="59">
        <v>114</v>
      </c>
      <c r="H5368" s="71" t="str">
        <f t="shared" si="117"/>
        <v xml:space="preserve"> </v>
      </c>
      <c r="I5368" s="11">
        <v>16.666666666666998</v>
      </c>
      <c r="J5368" s="3">
        <v>21.929824561404001</v>
      </c>
      <c r="K5368" s="3">
        <v>87.719298245613999</v>
      </c>
      <c r="L5368" s="3">
        <v>31.578947368421002</v>
      </c>
      <c r="M5368" s="3">
        <v>22.807017543859999</v>
      </c>
      <c r="N5368" s="3">
        <v>4.3859649122809996</v>
      </c>
      <c r="O5368" s="3">
        <v>7.8947368421049999</v>
      </c>
      <c r="P5368" s="3">
        <v>11.403508771929999</v>
      </c>
      <c r="Q5368" s="3">
        <v>7.0175438596489998</v>
      </c>
      <c r="R5368" s="3">
        <v>1.7543859649119999</v>
      </c>
      <c r="S5368" s="3">
        <v>91.228070175439001</v>
      </c>
      <c r="T5368" s="8">
        <v>23.684210526316001</v>
      </c>
    </row>
    <row r="5369" spans="3:20" ht="24" x14ac:dyDescent="0.2">
      <c r="C5369" s="92"/>
      <c r="D5369" s="87"/>
      <c r="E5369" s="1" t="s">
        <v>127</v>
      </c>
      <c r="F5369" s="2"/>
      <c r="G5369" s="59">
        <v>187</v>
      </c>
      <c r="H5369" s="71" t="str">
        <f t="shared" si="117"/>
        <v xml:space="preserve"> </v>
      </c>
      <c r="I5369" s="11">
        <v>19.786096256684001</v>
      </c>
      <c r="J5369" s="3">
        <v>30.481283422459999</v>
      </c>
      <c r="K5369" s="3">
        <v>88.235294117647001</v>
      </c>
      <c r="L5369" s="3">
        <v>43.850267379679003</v>
      </c>
      <c r="M5369" s="3">
        <v>26.203208556149999</v>
      </c>
      <c r="N5369" s="3">
        <v>3.7433155080209999</v>
      </c>
      <c r="O5369" s="3">
        <v>10.160427807487</v>
      </c>
      <c r="P5369" s="3">
        <v>12.83422459893</v>
      </c>
      <c r="Q5369" s="3">
        <v>5.8823529411760003</v>
      </c>
      <c r="R5369" s="3">
        <v>3.7433155080209999</v>
      </c>
      <c r="S5369" s="3">
        <v>90.374331550801998</v>
      </c>
      <c r="T5369" s="8">
        <v>27.807486631016001</v>
      </c>
    </row>
    <row r="5370" spans="3:20" ht="24" x14ac:dyDescent="0.2">
      <c r="C5370" s="92"/>
      <c r="D5370" s="87"/>
      <c r="E5370" s="1" t="s">
        <v>128</v>
      </c>
      <c r="F5370" s="2"/>
      <c r="G5370" s="59">
        <v>1599</v>
      </c>
      <c r="H5370" s="71" t="str">
        <f t="shared" si="117"/>
        <v xml:space="preserve"> </v>
      </c>
      <c r="I5370" s="11">
        <v>6.8167604752970004</v>
      </c>
      <c r="J5370" s="3">
        <v>17.323327079424999</v>
      </c>
      <c r="K5370" s="3">
        <v>84.240150093809007</v>
      </c>
      <c r="L5370" s="3">
        <v>35.084427767355002</v>
      </c>
      <c r="M5370" s="3">
        <v>20.137585991245</v>
      </c>
      <c r="N5370" s="3">
        <v>2.2514071294560001</v>
      </c>
      <c r="O5370" s="3">
        <v>8.3176985616010004</v>
      </c>
      <c r="P5370" s="3">
        <v>7.1294559099440002</v>
      </c>
      <c r="Q5370" s="3">
        <v>8.880550343965</v>
      </c>
      <c r="R5370" s="3">
        <v>3.9399624765480001</v>
      </c>
      <c r="S5370" s="3">
        <v>86.616635397123005</v>
      </c>
      <c r="T5370" s="8">
        <v>23.327079424640001</v>
      </c>
    </row>
    <row r="5371" spans="3:20" ht="24" x14ac:dyDescent="0.2">
      <c r="C5371" s="92"/>
      <c r="D5371" s="87"/>
      <c r="E5371" s="1" t="s">
        <v>129</v>
      </c>
      <c r="F5371" s="2"/>
      <c r="G5371" s="59">
        <v>1199</v>
      </c>
      <c r="H5371" s="71" t="str">
        <f t="shared" si="117"/>
        <v xml:space="preserve"> </v>
      </c>
      <c r="I5371" s="11">
        <v>6.8390325271060002</v>
      </c>
      <c r="J5371" s="3">
        <v>16.430358632192998</v>
      </c>
      <c r="K5371" s="3">
        <v>85.821517931610003</v>
      </c>
      <c r="L5371" s="3">
        <v>34.278565471226003</v>
      </c>
      <c r="M5371" s="3">
        <v>19.683069224354</v>
      </c>
      <c r="N5371" s="3">
        <v>1.834862385321</v>
      </c>
      <c r="O5371" s="3">
        <v>8.5904920767309996</v>
      </c>
      <c r="P5371" s="3">
        <v>7.422852376981</v>
      </c>
      <c r="Q5371" s="3">
        <v>8.3402835696410005</v>
      </c>
      <c r="R5371" s="3">
        <v>3.669724770642</v>
      </c>
      <c r="S5371" s="3">
        <v>87.489574645537999</v>
      </c>
      <c r="T5371" s="8">
        <v>23.436196830692001</v>
      </c>
    </row>
    <row r="5372" spans="3:20" ht="24" x14ac:dyDescent="0.2">
      <c r="C5372" s="92"/>
      <c r="D5372" s="87"/>
      <c r="E5372" s="1" t="s">
        <v>130</v>
      </c>
      <c r="F5372" s="2"/>
      <c r="G5372" s="59">
        <v>950</v>
      </c>
      <c r="H5372" s="71" t="str">
        <f t="shared" si="117"/>
        <v xml:space="preserve"> </v>
      </c>
      <c r="I5372" s="11">
        <v>6.1052631578950001</v>
      </c>
      <c r="J5372" s="3">
        <v>17.578947368421002</v>
      </c>
      <c r="K5372" s="3">
        <v>83.684210526315994</v>
      </c>
      <c r="L5372" s="3">
        <v>34.526315789473998</v>
      </c>
      <c r="M5372" s="3">
        <v>21.263157894736999</v>
      </c>
      <c r="N5372" s="3">
        <v>2.1052631578950001</v>
      </c>
      <c r="O5372" s="3">
        <v>8.7368421052629994</v>
      </c>
      <c r="P5372" s="3">
        <v>7.5789473684209998</v>
      </c>
      <c r="Q5372" s="3">
        <v>11.157894736842</v>
      </c>
      <c r="R5372" s="3">
        <v>3.2631578947370001</v>
      </c>
      <c r="S5372" s="3">
        <v>84.947368421053</v>
      </c>
      <c r="T5372" s="8">
        <v>24.315789473683999</v>
      </c>
    </row>
    <row r="5373" spans="3:20" x14ac:dyDescent="0.2">
      <c r="C5373" s="92"/>
      <c r="D5373" s="87"/>
      <c r="E5373" s="1" t="s">
        <v>131</v>
      </c>
      <c r="F5373" s="2"/>
      <c r="G5373" s="59">
        <v>424</v>
      </c>
      <c r="H5373" s="71" t="str">
        <f t="shared" si="117"/>
        <v xml:space="preserve"> </v>
      </c>
      <c r="I5373" s="11">
        <v>6.1320754716980002</v>
      </c>
      <c r="J5373" s="3">
        <v>18.160377358491001</v>
      </c>
      <c r="K5373" s="3">
        <v>85.849056603774002</v>
      </c>
      <c r="L5373" s="3">
        <v>36.320754716981</v>
      </c>
      <c r="M5373" s="3">
        <v>20.990566037735999</v>
      </c>
      <c r="N5373" s="3">
        <v>2.3584905660379998</v>
      </c>
      <c r="O5373" s="3">
        <v>7.7830188679249996</v>
      </c>
      <c r="P5373" s="3">
        <v>7.0754716981129997</v>
      </c>
      <c r="Q5373" s="3">
        <v>9.1981132075469993</v>
      </c>
      <c r="R5373" s="3">
        <v>3.5377358490569999</v>
      </c>
      <c r="S5373" s="3">
        <v>87.264150943396004</v>
      </c>
      <c r="T5373" s="8">
        <v>23.113207547169999</v>
      </c>
    </row>
    <row r="5374" spans="3:20" ht="24" x14ac:dyDescent="0.2">
      <c r="C5374" s="92"/>
      <c r="D5374" s="87"/>
      <c r="E5374" s="1" t="s">
        <v>132</v>
      </c>
      <c r="F5374" s="2"/>
      <c r="G5374" s="59">
        <v>213</v>
      </c>
      <c r="H5374" s="71" t="str">
        <f t="shared" si="117"/>
        <v xml:space="preserve"> </v>
      </c>
      <c r="I5374" s="11">
        <v>6.5727699530520001</v>
      </c>
      <c r="J5374" s="3">
        <v>13.615023474178001</v>
      </c>
      <c r="K5374" s="3">
        <v>78.403755868545005</v>
      </c>
      <c r="L5374" s="3">
        <v>35.680751173708998</v>
      </c>
      <c r="M5374" s="3">
        <v>17.370892018778999</v>
      </c>
      <c r="N5374" s="3">
        <v>1.8779342723000001</v>
      </c>
      <c r="O5374" s="3">
        <v>8.9201877934270009</v>
      </c>
      <c r="P5374" s="3">
        <v>9.3896713615019998</v>
      </c>
      <c r="Q5374" s="3">
        <v>15.492957746479</v>
      </c>
      <c r="R5374" s="3">
        <v>1.8779342723000001</v>
      </c>
      <c r="S5374" s="3">
        <v>81.690140845070005</v>
      </c>
      <c r="T5374" s="8">
        <v>21.12676056338</v>
      </c>
    </row>
    <row r="5375" spans="3:20" ht="24" x14ac:dyDescent="0.2">
      <c r="C5375" s="92"/>
      <c r="D5375" s="87"/>
      <c r="E5375" s="1" t="s">
        <v>133</v>
      </c>
      <c r="F5375" s="2"/>
      <c r="G5375" s="59">
        <v>214</v>
      </c>
      <c r="H5375" s="71" t="str">
        <f t="shared" si="117"/>
        <v xml:space="preserve"> </v>
      </c>
      <c r="I5375" s="11">
        <v>7.9439252336450004</v>
      </c>
      <c r="J5375" s="3">
        <v>8.8785046728969998</v>
      </c>
      <c r="K5375" s="3">
        <v>71.962616822429993</v>
      </c>
      <c r="L5375" s="3">
        <v>18.691588785046999</v>
      </c>
      <c r="M5375" s="3">
        <v>12.149532710280001</v>
      </c>
      <c r="N5375" s="3">
        <v>2.3364485981310001</v>
      </c>
      <c r="O5375" s="3">
        <v>3.7383177570089998</v>
      </c>
      <c r="P5375" s="3">
        <v>2.3364485981310001</v>
      </c>
      <c r="Q5375" s="3">
        <v>18.691588785046999</v>
      </c>
      <c r="R5375" s="3">
        <v>7.4766355140189997</v>
      </c>
      <c r="S5375" s="3">
        <v>73.364485981307993</v>
      </c>
      <c r="T5375" s="8">
        <v>14.485981308411001</v>
      </c>
    </row>
    <row r="5376" spans="3:20" ht="24" x14ac:dyDescent="0.2">
      <c r="C5376" s="92"/>
      <c r="D5376" s="87"/>
      <c r="E5376" s="1" t="s">
        <v>134</v>
      </c>
      <c r="F5376" s="2"/>
      <c r="G5376" s="59">
        <v>15</v>
      </c>
      <c r="H5376" s="71" t="str">
        <f t="shared" si="117"/>
        <v>*</v>
      </c>
      <c r="I5376" s="11">
        <v>6.666666666667</v>
      </c>
      <c r="J5376" s="3">
        <v>13.333333333333</v>
      </c>
      <c r="K5376" s="3">
        <v>40</v>
      </c>
      <c r="L5376" s="3">
        <v>6.666666666667</v>
      </c>
      <c r="M5376" s="3">
        <v>6.666666666667</v>
      </c>
      <c r="N5376" s="3">
        <v>6.666666666667</v>
      </c>
      <c r="O5376" s="3">
        <v>6.666666666667</v>
      </c>
      <c r="P5376" s="3">
        <v>6.666666666667</v>
      </c>
      <c r="Q5376" s="3">
        <v>46.666666666666998</v>
      </c>
      <c r="R5376" s="3">
        <v>13.333333333333</v>
      </c>
      <c r="S5376" s="3">
        <v>40</v>
      </c>
      <c r="T5376" s="8">
        <v>6.666666666667</v>
      </c>
    </row>
    <row r="5377" spans="2:20" ht="24" x14ac:dyDescent="0.2">
      <c r="C5377" s="92"/>
      <c r="D5377" s="87"/>
      <c r="E5377" s="1" t="s">
        <v>135</v>
      </c>
      <c r="F5377" s="2"/>
      <c r="G5377" s="59">
        <v>587</v>
      </c>
      <c r="H5377" s="71" t="str">
        <f t="shared" si="117"/>
        <v xml:space="preserve"> </v>
      </c>
      <c r="I5377" s="11">
        <v>10.391822827939</v>
      </c>
      <c r="J5377" s="3">
        <v>22.827938671209999</v>
      </c>
      <c r="K5377" s="3">
        <v>94.548551959113993</v>
      </c>
      <c r="L5377" s="3">
        <v>41.908006814309999</v>
      </c>
      <c r="M5377" s="3">
        <v>30.15332197615</v>
      </c>
      <c r="N5377" s="3">
        <v>2.8960817717210001</v>
      </c>
      <c r="O5377" s="3">
        <v>10.391822827939</v>
      </c>
      <c r="P5377" s="3">
        <v>10.221465076661</v>
      </c>
      <c r="Q5377" s="3">
        <v>3.0664395229979999</v>
      </c>
      <c r="R5377" s="3">
        <v>1.3628620102210001</v>
      </c>
      <c r="S5377" s="3">
        <v>95.400340715503006</v>
      </c>
      <c r="T5377" s="8">
        <v>32.197614991481998</v>
      </c>
    </row>
    <row r="5378" spans="2:20" x14ac:dyDescent="0.2">
      <c r="C5378" s="92"/>
      <c r="D5378" s="87"/>
      <c r="E5378" s="1" t="s">
        <v>136</v>
      </c>
      <c r="F5378" s="2"/>
      <c r="G5378" s="59">
        <v>63</v>
      </c>
      <c r="H5378" s="71" t="str">
        <f t="shared" si="117"/>
        <v xml:space="preserve"> </v>
      </c>
      <c r="I5378" s="11">
        <v>9.5238095238099998</v>
      </c>
      <c r="J5378" s="3">
        <v>22.222222222222001</v>
      </c>
      <c r="K5378" s="3">
        <v>66.666666666666998</v>
      </c>
      <c r="L5378" s="3">
        <v>49.206349206349003</v>
      </c>
      <c r="M5378" s="3">
        <v>22.222222222222001</v>
      </c>
      <c r="N5378" s="3">
        <v>11.111111111111001</v>
      </c>
      <c r="O5378" s="3">
        <v>15.873015873016</v>
      </c>
      <c r="P5378" s="3">
        <v>12.698412698413</v>
      </c>
      <c r="Q5378" s="3">
        <v>20.634920634920999</v>
      </c>
      <c r="R5378" s="3">
        <v>7.9365079365079998</v>
      </c>
      <c r="S5378" s="3">
        <v>71.428571428571004</v>
      </c>
      <c r="T5378" s="8">
        <v>30.158730158729998</v>
      </c>
    </row>
    <row r="5379" spans="2:20" x14ac:dyDescent="0.2">
      <c r="C5379" s="92"/>
      <c r="D5379" s="87"/>
      <c r="E5379" s="1" t="s">
        <v>137</v>
      </c>
      <c r="F5379" s="2"/>
      <c r="G5379" s="59">
        <v>290</v>
      </c>
      <c r="H5379" s="71" t="str">
        <f t="shared" si="117"/>
        <v xml:space="preserve"> </v>
      </c>
      <c r="I5379" s="11">
        <v>3.1034482758620001</v>
      </c>
      <c r="J5379" s="3">
        <v>7.2413793103449997</v>
      </c>
      <c r="K5379" s="3">
        <v>50</v>
      </c>
      <c r="L5379" s="3">
        <v>13.103448275862</v>
      </c>
      <c r="M5379" s="3">
        <v>5.1724137931029999</v>
      </c>
      <c r="N5379" s="3">
        <v>0.34482758620699999</v>
      </c>
      <c r="O5379" s="3">
        <v>1.7241379310339999</v>
      </c>
      <c r="P5379" s="3">
        <v>2.413793103448</v>
      </c>
      <c r="Q5379" s="3">
        <v>36.896551724138</v>
      </c>
      <c r="R5379" s="3">
        <v>7.5862068965520004</v>
      </c>
      <c r="S5379" s="3">
        <v>54.482758620689999</v>
      </c>
      <c r="T5379" s="8">
        <v>6.8965517241379999</v>
      </c>
    </row>
    <row r="5380" spans="2:20" x14ac:dyDescent="0.2">
      <c r="C5380" s="92"/>
      <c r="D5380" s="87"/>
      <c r="E5380" s="1" t="s">
        <v>22</v>
      </c>
      <c r="F5380" s="2"/>
      <c r="G5380" s="59">
        <v>42</v>
      </c>
      <c r="H5380" s="71" t="str">
        <f t="shared" si="117"/>
        <v>*</v>
      </c>
      <c r="I5380" s="26">
        <v>0</v>
      </c>
      <c r="J5380" s="7">
        <v>0</v>
      </c>
      <c r="K5380" s="3">
        <v>38.095238095238003</v>
      </c>
      <c r="L5380" s="3">
        <v>2.3809523809519999</v>
      </c>
      <c r="M5380" s="3">
        <v>2.3809523809519999</v>
      </c>
      <c r="N5380" s="3">
        <v>2.3809523809519999</v>
      </c>
      <c r="O5380" s="7">
        <v>0</v>
      </c>
      <c r="P5380" s="3">
        <v>2.3809523809519999</v>
      </c>
      <c r="Q5380" s="3">
        <v>19.047619047619001</v>
      </c>
      <c r="R5380" s="3">
        <v>42.857142857143003</v>
      </c>
      <c r="S5380" s="3">
        <v>38.095238095238003</v>
      </c>
      <c r="T5380" s="8">
        <v>2.3809523809519999</v>
      </c>
    </row>
    <row r="5381" spans="2:20" ht="24" x14ac:dyDescent="0.2">
      <c r="C5381" s="92"/>
      <c r="D5381" s="87"/>
      <c r="E5381" s="1" t="s">
        <v>138</v>
      </c>
      <c r="F5381" s="2"/>
      <c r="G5381" s="59">
        <v>246</v>
      </c>
      <c r="H5381" s="71" t="str">
        <f t="shared" si="117"/>
        <v xml:space="preserve"> </v>
      </c>
      <c r="I5381" s="11">
        <v>5.6910569105690003</v>
      </c>
      <c r="J5381" s="3">
        <v>16.666666666666998</v>
      </c>
      <c r="K5381" s="3">
        <v>82.926829268293005</v>
      </c>
      <c r="L5381" s="3">
        <v>34.552845528455002</v>
      </c>
      <c r="M5381" s="3">
        <v>21.544715447154001</v>
      </c>
      <c r="N5381" s="3">
        <v>3.2520325203249998</v>
      </c>
      <c r="O5381" s="3">
        <v>10.162601626016</v>
      </c>
      <c r="P5381" s="3">
        <v>9.3495934959350002</v>
      </c>
      <c r="Q5381" s="3">
        <v>10.162601626016</v>
      </c>
      <c r="R5381" s="3">
        <v>4.065040650407</v>
      </c>
      <c r="S5381" s="3">
        <v>84.552845528454995</v>
      </c>
      <c r="T5381" s="8">
        <v>23.577235772358001</v>
      </c>
    </row>
    <row r="5382" spans="2:20" ht="24" x14ac:dyDescent="0.2">
      <c r="C5382" s="92"/>
      <c r="D5382" s="87"/>
      <c r="E5382" s="1" t="s">
        <v>139</v>
      </c>
      <c r="F5382" s="2"/>
      <c r="G5382" s="59">
        <v>248</v>
      </c>
      <c r="H5382" s="71" t="str">
        <f t="shared" ref="H5382:H5384" si="118">IF(G5382&lt;49,"*"," ")</f>
        <v xml:space="preserve"> </v>
      </c>
      <c r="I5382" s="11">
        <v>17.741935483871</v>
      </c>
      <c r="J5382" s="3">
        <v>26.612903225806001</v>
      </c>
      <c r="K5382" s="3">
        <v>87.903225806451999</v>
      </c>
      <c r="L5382" s="3">
        <v>40.322580645160997</v>
      </c>
      <c r="M5382" s="3">
        <v>24.596774193548001</v>
      </c>
      <c r="N5382" s="3">
        <v>3.6290322580650001</v>
      </c>
      <c r="O5382" s="3">
        <v>8.8709677419350008</v>
      </c>
      <c r="P5382" s="3">
        <v>11.290322580645</v>
      </c>
      <c r="Q5382" s="3">
        <v>6.0483870967740003</v>
      </c>
      <c r="R5382" s="3">
        <v>3.6290322580650001</v>
      </c>
      <c r="S5382" s="3">
        <v>90.322580645160997</v>
      </c>
      <c r="T5382" s="8">
        <v>26.209677419355</v>
      </c>
    </row>
    <row r="5383" spans="2:20" ht="24" x14ac:dyDescent="0.2">
      <c r="C5383" s="92"/>
      <c r="D5383" s="87"/>
      <c r="E5383" s="1" t="s">
        <v>140</v>
      </c>
      <c r="F5383" s="2"/>
      <c r="G5383" s="59">
        <v>1582</v>
      </c>
      <c r="H5383" s="71" t="str">
        <f t="shared" si="118"/>
        <v xml:space="preserve"> </v>
      </c>
      <c r="I5383" s="11">
        <v>6.4475347661190003</v>
      </c>
      <c r="J5383" s="3">
        <v>15.992414664981</v>
      </c>
      <c r="K5383" s="3">
        <v>84.260429835650996</v>
      </c>
      <c r="L5383" s="3">
        <v>33.375474083439002</v>
      </c>
      <c r="M5383" s="3">
        <v>19.21618204804</v>
      </c>
      <c r="N5383" s="3">
        <v>1.9595448798990001</v>
      </c>
      <c r="O5383" s="3">
        <v>8.2806573957020007</v>
      </c>
      <c r="P5383" s="3">
        <v>7.0796460176989999</v>
      </c>
      <c r="Q5383" s="3">
        <v>9.8609355246519996</v>
      </c>
      <c r="R5383" s="3">
        <v>3.7294563843240001</v>
      </c>
      <c r="S5383" s="3">
        <v>85.903919089759995</v>
      </c>
      <c r="T5383" s="8">
        <v>22.819216182047999</v>
      </c>
    </row>
    <row r="5384" spans="2:20" ht="24" x14ac:dyDescent="0.2">
      <c r="C5384" s="93"/>
      <c r="D5384" s="88"/>
      <c r="E5384" s="27" t="s">
        <v>141</v>
      </c>
      <c r="F5384" s="30"/>
      <c r="G5384" s="60">
        <v>414</v>
      </c>
      <c r="H5384" s="72" t="str">
        <f t="shared" si="118"/>
        <v xml:space="preserve"> </v>
      </c>
      <c r="I5384" s="35">
        <v>6.7632850241550004</v>
      </c>
      <c r="J5384" s="16">
        <v>10.869565217390999</v>
      </c>
      <c r="K5384" s="16">
        <v>73.429951690820999</v>
      </c>
      <c r="L5384" s="16">
        <v>26.086956521739001</v>
      </c>
      <c r="M5384" s="16">
        <v>14.251207729469</v>
      </c>
      <c r="N5384" s="16">
        <v>1.9323671497579999</v>
      </c>
      <c r="O5384" s="16">
        <v>5.7971014492749999</v>
      </c>
      <c r="P5384" s="16">
        <v>5.7971014492749999</v>
      </c>
      <c r="Q5384" s="16">
        <v>18.357487922705001</v>
      </c>
      <c r="R5384" s="16">
        <v>5.3140096618359998</v>
      </c>
      <c r="S5384" s="16">
        <v>75.603864734300004</v>
      </c>
      <c r="T5384" s="36">
        <v>16.908212560386001</v>
      </c>
    </row>
    <row r="5385" spans="2:20" x14ac:dyDescent="0.2">
      <c r="G5385" s="61"/>
      <c r="H5385" s="73"/>
    </row>
    <row r="5386" spans="2:20" x14ac:dyDescent="0.2">
      <c r="B5386" s="22" t="str">
        <f xml:space="preserve"> HYPERLINK("#'目次'!B46", "[40]")</f>
        <v>[40]</v>
      </c>
      <c r="C5386" s="17" t="s">
        <v>439</v>
      </c>
      <c r="G5386" s="61"/>
      <c r="H5386" s="73"/>
    </row>
    <row r="5387" spans="2:20" x14ac:dyDescent="0.2">
      <c r="C5387" s="46" t="s">
        <v>440</v>
      </c>
      <c r="G5387" s="61"/>
      <c r="H5387" s="73"/>
    </row>
    <row r="5388" spans="2:20" x14ac:dyDescent="0.2">
      <c r="G5388" s="61"/>
      <c r="H5388" s="73"/>
    </row>
    <row r="5389" spans="2:20" x14ac:dyDescent="0.2">
      <c r="C5389" s="17" t="s">
        <v>12</v>
      </c>
      <c r="G5389" s="61"/>
      <c r="H5389" s="73"/>
    </row>
    <row r="5390" spans="2:20" ht="60" x14ac:dyDescent="0.2">
      <c r="C5390" s="82"/>
      <c r="D5390" s="83"/>
      <c r="E5390" s="83"/>
      <c r="F5390" s="83"/>
      <c r="G5390" s="55" t="s">
        <v>13</v>
      </c>
      <c r="H5390" s="68"/>
      <c r="I5390" s="20" t="s">
        <v>441</v>
      </c>
      <c r="J5390" s="10" t="s">
        <v>442</v>
      </c>
      <c r="K5390" s="10" t="s">
        <v>443</v>
      </c>
      <c r="L5390" s="10" t="s">
        <v>444</v>
      </c>
      <c r="M5390" s="10" t="s">
        <v>445</v>
      </c>
      <c r="N5390" s="10" t="s">
        <v>446</v>
      </c>
      <c r="O5390" s="10" t="s">
        <v>32</v>
      </c>
      <c r="P5390" s="23" t="s">
        <v>22</v>
      </c>
    </row>
    <row r="5391" spans="2:20" x14ac:dyDescent="0.2">
      <c r="C5391" s="84"/>
      <c r="D5391" s="85"/>
      <c r="E5391" s="85"/>
      <c r="F5391" s="85"/>
      <c r="G5391" s="56"/>
      <c r="H5391" s="69"/>
      <c r="I5391" s="24"/>
      <c r="J5391" s="9"/>
      <c r="K5391" s="9"/>
      <c r="L5391" s="9"/>
      <c r="M5391" s="9"/>
      <c r="N5391" s="9"/>
      <c r="O5391" s="9"/>
      <c r="P5391" s="21"/>
    </row>
    <row r="5392" spans="2:20" x14ac:dyDescent="0.2">
      <c r="C5392" s="28"/>
      <c r="D5392" s="29"/>
      <c r="E5392" s="32" t="s">
        <v>13</v>
      </c>
      <c r="F5392" s="31"/>
      <c r="G5392" s="57">
        <v>364</v>
      </c>
      <c r="H5392" s="66" t="str">
        <f t="shared" ref="H5392:H5455" si="119">IF(G5392&lt;49,"*"," ")</f>
        <v xml:space="preserve"> </v>
      </c>
      <c r="I5392" s="15">
        <v>50.824175824176002</v>
      </c>
      <c r="J5392" s="15">
        <v>55.494505494504999</v>
      </c>
      <c r="K5392" s="15">
        <v>4.9450549450550003</v>
      </c>
      <c r="L5392" s="15">
        <v>9.3406593406590002</v>
      </c>
      <c r="M5392" s="15">
        <v>19.505494505495001</v>
      </c>
      <c r="N5392" s="15">
        <v>13.461538461538</v>
      </c>
      <c r="O5392" s="15">
        <v>8.5164835164839996</v>
      </c>
      <c r="P5392" s="34">
        <v>3.2967032967029999</v>
      </c>
    </row>
    <row r="5393" spans="3:16" x14ac:dyDescent="0.2">
      <c r="C5393" s="89" t="s">
        <v>16</v>
      </c>
      <c r="D5393" s="86" t="s">
        <v>17</v>
      </c>
      <c r="E5393" s="6" t="s">
        <v>18</v>
      </c>
      <c r="F5393" s="5"/>
      <c r="G5393" s="58">
        <v>32</v>
      </c>
      <c r="H5393" s="70" t="str">
        <f t="shared" si="119"/>
        <v>*</v>
      </c>
      <c r="I5393" s="12">
        <v>71.875</v>
      </c>
      <c r="J5393" s="4">
        <v>37.5</v>
      </c>
      <c r="K5393" s="25">
        <v>0</v>
      </c>
      <c r="L5393" s="25">
        <v>0</v>
      </c>
      <c r="M5393" s="4">
        <v>6.25</v>
      </c>
      <c r="N5393" s="4">
        <v>3.125</v>
      </c>
      <c r="O5393" s="4">
        <v>6.25</v>
      </c>
      <c r="P5393" s="33">
        <v>0</v>
      </c>
    </row>
    <row r="5394" spans="3:16" x14ac:dyDescent="0.2">
      <c r="C5394" s="90"/>
      <c r="D5394" s="87"/>
      <c r="E5394" s="1" t="s">
        <v>19</v>
      </c>
      <c r="F5394" s="2"/>
      <c r="G5394" s="59">
        <v>221</v>
      </c>
      <c r="H5394" s="71" t="str">
        <f t="shared" si="119"/>
        <v xml:space="preserve"> </v>
      </c>
      <c r="I5394" s="11">
        <v>52.488687782805002</v>
      </c>
      <c r="J5394" s="3">
        <v>53.393665158371</v>
      </c>
      <c r="K5394" s="3">
        <v>4.9773755656110001</v>
      </c>
      <c r="L5394" s="3">
        <v>9.0497737556560001</v>
      </c>
      <c r="M5394" s="3">
        <v>16.289592760181002</v>
      </c>
      <c r="N5394" s="3">
        <v>14.027149321267</v>
      </c>
      <c r="O5394" s="3">
        <v>8.1447963800899998</v>
      </c>
      <c r="P5394" s="8">
        <v>3.6199095022619998</v>
      </c>
    </row>
    <row r="5395" spans="3:16" x14ac:dyDescent="0.2">
      <c r="C5395" s="90"/>
      <c r="D5395" s="87"/>
      <c r="E5395" s="1" t="s">
        <v>20</v>
      </c>
      <c r="F5395" s="2"/>
      <c r="G5395" s="59">
        <v>72</v>
      </c>
      <c r="H5395" s="71" t="str">
        <f t="shared" si="119"/>
        <v xml:space="preserve"> </v>
      </c>
      <c r="I5395" s="11">
        <v>45.833333333333002</v>
      </c>
      <c r="J5395" s="3">
        <v>66.666666666666998</v>
      </c>
      <c r="K5395" s="3">
        <v>6.9444444444439997</v>
      </c>
      <c r="L5395" s="3">
        <v>11.111111111111001</v>
      </c>
      <c r="M5395" s="3">
        <v>29.166666666666998</v>
      </c>
      <c r="N5395" s="3">
        <v>8.333333333333</v>
      </c>
      <c r="O5395" s="3">
        <v>9.7222222222219994</v>
      </c>
      <c r="P5395" s="8">
        <v>2.7777777777780002</v>
      </c>
    </row>
    <row r="5396" spans="3:16" x14ac:dyDescent="0.2">
      <c r="C5396" s="90"/>
      <c r="D5396" s="87"/>
      <c r="E5396" s="1" t="s">
        <v>21</v>
      </c>
      <c r="F5396" s="2"/>
      <c r="G5396" s="59">
        <v>31</v>
      </c>
      <c r="H5396" s="71" t="str">
        <f t="shared" si="119"/>
        <v>*</v>
      </c>
      <c r="I5396" s="11">
        <v>29.032258064516</v>
      </c>
      <c r="J5396" s="3">
        <v>64.516129032257993</v>
      </c>
      <c r="K5396" s="3">
        <v>6.4516129032259997</v>
      </c>
      <c r="L5396" s="3">
        <v>16.129032258064999</v>
      </c>
      <c r="M5396" s="3">
        <v>32.258064516128997</v>
      </c>
      <c r="N5396" s="3">
        <v>32.258064516128997</v>
      </c>
      <c r="O5396" s="3">
        <v>12.903225806451999</v>
      </c>
      <c r="P5396" s="8">
        <v>6.4516129032259997</v>
      </c>
    </row>
    <row r="5397" spans="3:16" x14ac:dyDescent="0.2">
      <c r="C5397" s="90"/>
      <c r="D5397" s="87"/>
      <c r="E5397" s="1" t="s">
        <v>22</v>
      </c>
      <c r="F5397" s="2"/>
      <c r="G5397" s="59">
        <v>8</v>
      </c>
      <c r="H5397" s="71" t="str">
        <f t="shared" si="119"/>
        <v>*</v>
      </c>
      <c r="I5397" s="11">
        <v>50</v>
      </c>
      <c r="J5397" s="3">
        <v>50</v>
      </c>
      <c r="K5397" s="7">
        <v>0</v>
      </c>
      <c r="L5397" s="3">
        <v>12.5</v>
      </c>
      <c r="M5397" s="3">
        <v>25</v>
      </c>
      <c r="N5397" s="3">
        <v>12.5</v>
      </c>
      <c r="O5397" s="7">
        <v>0</v>
      </c>
      <c r="P5397" s="14">
        <v>0</v>
      </c>
    </row>
    <row r="5398" spans="3:16" x14ac:dyDescent="0.2">
      <c r="C5398" s="91" t="s">
        <v>23</v>
      </c>
      <c r="D5398" s="86" t="s">
        <v>17</v>
      </c>
      <c r="E5398" s="6" t="s">
        <v>24</v>
      </c>
      <c r="F5398" s="5"/>
      <c r="G5398" s="58">
        <v>41</v>
      </c>
      <c r="H5398" s="70" t="str">
        <f t="shared" si="119"/>
        <v>*</v>
      </c>
      <c r="I5398" s="12">
        <v>53.658536585366001</v>
      </c>
      <c r="J5398" s="4">
        <v>65.853658536585002</v>
      </c>
      <c r="K5398" s="4">
        <v>2.4390243902440001</v>
      </c>
      <c r="L5398" s="4">
        <v>7.3170731707319998</v>
      </c>
      <c r="M5398" s="4">
        <v>14.634146341463</v>
      </c>
      <c r="N5398" s="4">
        <v>14.634146341463</v>
      </c>
      <c r="O5398" s="4">
        <v>7.3170731707319998</v>
      </c>
      <c r="P5398" s="13">
        <v>7.3170731707319998</v>
      </c>
    </row>
    <row r="5399" spans="3:16" x14ac:dyDescent="0.2">
      <c r="C5399" s="90"/>
      <c r="D5399" s="87"/>
      <c r="E5399" s="1" t="s">
        <v>25</v>
      </c>
      <c r="F5399" s="2"/>
      <c r="G5399" s="59">
        <v>35</v>
      </c>
      <c r="H5399" s="71" t="str">
        <f t="shared" si="119"/>
        <v>*</v>
      </c>
      <c r="I5399" s="11">
        <v>68.571428571428996</v>
      </c>
      <c r="J5399" s="3">
        <v>65.714285714286007</v>
      </c>
      <c r="K5399" s="7">
        <v>0</v>
      </c>
      <c r="L5399" s="3">
        <v>2.8571428571430002</v>
      </c>
      <c r="M5399" s="3">
        <v>14.285714285714</v>
      </c>
      <c r="N5399" s="3">
        <v>17.142857142857</v>
      </c>
      <c r="O5399" s="3">
        <v>5.7142857142860004</v>
      </c>
      <c r="P5399" s="8">
        <v>5.7142857142860004</v>
      </c>
    </row>
    <row r="5400" spans="3:16" ht="24" x14ac:dyDescent="0.2">
      <c r="C5400" s="90"/>
      <c r="D5400" s="87"/>
      <c r="E5400" s="1" t="s">
        <v>26</v>
      </c>
      <c r="F5400" s="2"/>
      <c r="G5400" s="59">
        <v>55</v>
      </c>
      <c r="H5400" s="71" t="str">
        <f t="shared" si="119"/>
        <v xml:space="preserve"> </v>
      </c>
      <c r="I5400" s="11">
        <v>56.363636363635997</v>
      </c>
      <c r="J5400" s="3">
        <v>56.363636363635997</v>
      </c>
      <c r="K5400" s="3">
        <v>7.2727272727269998</v>
      </c>
      <c r="L5400" s="3">
        <v>5.4545454545450003</v>
      </c>
      <c r="M5400" s="3">
        <v>16.363636363636001</v>
      </c>
      <c r="N5400" s="3">
        <v>9.0909090909089993</v>
      </c>
      <c r="O5400" s="3">
        <v>7.2727272727269998</v>
      </c>
      <c r="P5400" s="8">
        <v>7.2727272727269998</v>
      </c>
    </row>
    <row r="5401" spans="3:16" ht="24" x14ac:dyDescent="0.2">
      <c r="C5401" s="90"/>
      <c r="D5401" s="87"/>
      <c r="E5401" s="1" t="s">
        <v>27</v>
      </c>
      <c r="F5401" s="2"/>
      <c r="G5401" s="59">
        <v>26</v>
      </c>
      <c r="H5401" s="71" t="str">
        <f t="shared" si="119"/>
        <v>*</v>
      </c>
      <c r="I5401" s="11">
        <v>69.230769230768999</v>
      </c>
      <c r="J5401" s="3">
        <v>57.692307692307999</v>
      </c>
      <c r="K5401" s="3">
        <v>7.6923076923079998</v>
      </c>
      <c r="L5401" s="3">
        <v>7.6923076923079998</v>
      </c>
      <c r="M5401" s="3">
        <v>26.923076923077002</v>
      </c>
      <c r="N5401" s="3">
        <v>11.538461538462</v>
      </c>
      <c r="O5401" s="3">
        <v>3.8461538461539999</v>
      </c>
      <c r="P5401" s="8">
        <v>7.6923076923079998</v>
      </c>
    </row>
    <row r="5402" spans="3:16" x14ac:dyDescent="0.2">
      <c r="C5402" s="90"/>
      <c r="D5402" s="87"/>
      <c r="E5402" s="1" t="s">
        <v>28</v>
      </c>
      <c r="F5402" s="2"/>
      <c r="G5402" s="59">
        <v>22</v>
      </c>
      <c r="H5402" s="71" t="str">
        <f t="shared" si="119"/>
        <v>*</v>
      </c>
      <c r="I5402" s="11">
        <v>54.545454545455001</v>
      </c>
      <c r="J5402" s="3">
        <v>63.636363636364003</v>
      </c>
      <c r="K5402" s="3">
        <v>9.0909090909089993</v>
      </c>
      <c r="L5402" s="3">
        <v>4.5454545454549997</v>
      </c>
      <c r="M5402" s="3">
        <v>22.727272727273</v>
      </c>
      <c r="N5402" s="3">
        <v>4.5454545454549997</v>
      </c>
      <c r="O5402" s="7">
        <v>0</v>
      </c>
      <c r="P5402" s="8">
        <v>9.0909090909089993</v>
      </c>
    </row>
    <row r="5403" spans="3:16" x14ac:dyDescent="0.2">
      <c r="C5403" s="90"/>
      <c r="D5403" s="87"/>
      <c r="E5403" s="1" t="s">
        <v>29</v>
      </c>
      <c r="F5403" s="2"/>
      <c r="G5403" s="59">
        <v>150</v>
      </c>
      <c r="H5403" s="71" t="str">
        <f t="shared" si="119"/>
        <v xml:space="preserve"> </v>
      </c>
      <c r="I5403" s="11">
        <v>56</v>
      </c>
      <c r="J5403" s="3">
        <v>57.333333333333002</v>
      </c>
      <c r="K5403" s="3">
        <v>5.333333333333</v>
      </c>
      <c r="L5403" s="3">
        <v>9.333333333333</v>
      </c>
      <c r="M5403" s="3">
        <v>18</v>
      </c>
      <c r="N5403" s="3">
        <v>12</v>
      </c>
      <c r="O5403" s="3">
        <v>7.333333333333</v>
      </c>
      <c r="P5403" s="8">
        <v>4</v>
      </c>
    </row>
    <row r="5404" spans="3:16" x14ac:dyDescent="0.2">
      <c r="C5404" s="90"/>
      <c r="D5404" s="87"/>
      <c r="E5404" s="1" t="s">
        <v>30</v>
      </c>
      <c r="F5404" s="2"/>
      <c r="G5404" s="59">
        <v>159</v>
      </c>
      <c r="H5404" s="71" t="str">
        <f t="shared" si="119"/>
        <v xml:space="preserve"> </v>
      </c>
      <c r="I5404" s="11">
        <v>56.603773584906001</v>
      </c>
      <c r="J5404" s="3">
        <v>58.490566037736002</v>
      </c>
      <c r="K5404" s="3">
        <v>4.4025157232699996</v>
      </c>
      <c r="L5404" s="3">
        <v>12.578616352200999</v>
      </c>
      <c r="M5404" s="3">
        <v>20.754716981131999</v>
      </c>
      <c r="N5404" s="3">
        <v>14.465408805031</v>
      </c>
      <c r="O5404" s="3">
        <v>8.1761006289309996</v>
      </c>
      <c r="P5404" s="8">
        <v>2.5157232704400001</v>
      </c>
    </row>
    <row r="5405" spans="3:16" x14ac:dyDescent="0.2">
      <c r="C5405" s="90"/>
      <c r="D5405" s="87"/>
      <c r="E5405" s="1" t="s">
        <v>31</v>
      </c>
      <c r="F5405" s="2"/>
      <c r="G5405" s="59">
        <v>273</v>
      </c>
      <c r="H5405" s="71" t="str">
        <f t="shared" si="119"/>
        <v xml:space="preserve"> </v>
      </c>
      <c r="I5405" s="11">
        <v>54.578754578755003</v>
      </c>
      <c r="J5405" s="3">
        <v>56.410256410255997</v>
      </c>
      <c r="K5405" s="3">
        <v>5.4945054945049998</v>
      </c>
      <c r="L5405" s="3">
        <v>10.622710622711001</v>
      </c>
      <c r="M5405" s="3">
        <v>21.611721611722</v>
      </c>
      <c r="N5405" s="3">
        <v>13.919413919414</v>
      </c>
      <c r="O5405" s="3">
        <v>7.6923076923079998</v>
      </c>
      <c r="P5405" s="8">
        <v>2.9304029304029999</v>
      </c>
    </row>
    <row r="5406" spans="3:16" x14ac:dyDescent="0.2">
      <c r="C5406" s="90"/>
      <c r="D5406" s="87"/>
      <c r="E5406" s="1" t="s">
        <v>32</v>
      </c>
      <c r="F5406" s="2"/>
      <c r="G5406" s="59">
        <v>31</v>
      </c>
      <c r="H5406" s="71" t="str">
        <f t="shared" si="119"/>
        <v>*</v>
      </c>
      <c r="I5406" s="11">
        <v>51.612903225806001</v>
      </c>
      <c r="J5406" s="3">
        <v>38.709677419355003</v>
      </c>
      <c r="K5406" s="7">
        <v>0</v>
      </c>
      <c r="L5406" s="7">
        <v>0</v>
      </c>
      <c r="M5406" s="3">
        <v>16.129032258064999</v>
      </c>
      <c r="N5406" s="3">
        <v>16.129032258064999</v>
      </c>
      <c r="O5406" s="3">
        <v>12.903225806451999</v>
      </c>
      <c r="P5406" s="8">
        <v>6.4516129032259997</v>
      </c>
    </row>
    <row r="5407" spans="3:16" x14ac:dyDescent="0.2">
      <c r="C5407" s="90"/>
      <c r="D5407" s="87"/>
      <c r="E5407" s="1" t="s">
        <v>22</v>
      </c>
      <c r="F5407" s="2"/>
      <c r="G5407" s="59">
        <v>9</v>
      </c>
      <c r="H5407" s="71" t="str">
        <f t="shared" si="119"/>
        <v>*</v>
      </c>
      <c r="I5407" s="11">
        <v>33.333333333333002</v>
      </c>
      <c r="J5407" s="3">
        <v>66.666666666666998</v>
      </c>
      <c r="K5407" s="3">
        <v>11.111111111111001</v>
      </c>
      <c r="L5407" s="3">
        <v>11.111111111111001</v>
      </c>
      <c r="M5407" s="3">
        <v>33.333333333333002</v>
      </c>
      <c r="N5407" s="3">
        <v>22.222222222222001</v>
      </c>
      <c r="O5407" s="7">
        <v>0</v>
      </c>
      <c r="P5407" s="14">
        <v>0</v>
      </c>
    </row>
    <row r="5408" spans="3:16" x14ac:dyDescent="0.2">
      <c r="C5408" s="91" t="s">
        <v>33</v>
      </c>
      <c r="D5408" s="86" t="s">
        <v>17</v>
      </c>
      <c r="E5408" s="6" t="s">
        <v>34</v>
      </c>
      <c r="F5408" s="5"/>
      <c r="G5408" s="58">
        <v>6</v>
      </c>
      <c r="H5408" s="70" t="str">
        <f t="shared" si="119"/>
        <v>*</v>
      </c>
      <c r="I5408" s="12">
        <v>66.666666666666998</v>
      </c>
      <c r="J5408" s="4">
        <v>50</v>
      </c>
      <c r="K5408" s="4">
        <v>16.666666666666998</v>
      </c>
      <c r="L5408" s="25">
        <v>0</v>
      </c>
      <c r="M5408" s="25">
        <v>0</v>
      </c>
      <c r="N5408" s="25">
        <v>0</v>
      </c>
      <c r="O5408" s="25">
        <v>0</v>
      </c>
      <c r="P5408" s="33">
        <v>0</v>
      </c>
    </row>
    <row r="5409" spans="3:16" x14ac:dyDescent="0.2">
      <c r="C5409" s="90"/>
      <c r="D5409" s="87"/>
      <c r="E5409" s="1" t="s">
        <v>35</v>
      </c>
      <c r="F5409" s="2"/>
      <c r="G5409" s="59">
        <v>94</v>
      </c>
      <c r="H5409" s="71" t="str">
        <f t="shared" si="119"/>
        <v xml:space="preserve"> </v>
      </c>
      <c r="I5409" s="11">
        <v>67.021276595744993</v>
      </c>
      <c r="J5409" s="3">
        <v>56.382978723404001</v>
      </c>
      <c r="K5409" s="3">
        <v>5.3191489361700004</v>
      </c>
      <c r="L5409" s="3">
        <v>8.5106382978719992</v>
      </c>
      <c r="M5409" s="3">
        <v>12.765957446809001</v>
      </c>
      <c r="N5409" s="3">
        <v>9.574468085106</v>
      </c>
      <c r="O5409" s="3">
        <v>4.2553191489359996</v>
      </c>
      <c r="P5409" s="8">
        <v>3.1914893617020001</v>
      </c>
    </row>
    <row r="5410" spans="3:16" x14ac:dyDescent="0.2">
      <c r="C5410" s="90"/>
      <c r="D5410" s="87"/>
      <c r="E5410" s="1" t="s">
        <v>36</v>
      </c>
      <c r="F5410" s="2"/>
      <c r="G5410" s="59">
        <v>118</v>
      </c>
      <c r="H5410" s="71" t="str">
        <f t="shared" si="119"/>
        <v xml:space="preserve"> </v>
      </c>
      <c r="I5410" s="11">
        <v>50</v>
      </c>
      <c r="J5410" s="3">
        <v>50</v>
      </c>
      <c r="K5410" s="3">
        <v>4.2372881355930003</v>
      </c>
      <c r="L5410" s="3">
        <v>7.6271186440680001</v>
      </c>
      <c r="M5410" s="3">
        <v>19.491525423729001</v>
      </c>
      <c r="N5410" s="3">
        <v>12.71186440678</v>
      </c>
      <c r="O5410" s="3">
        <v>12.71186440678</v>
      </c>
      <c r="P5410" s="8">
        <v>3.3898305084749998</v>
      </c>
    </row>
    <row r="5411" spans="3:16" ht="24" x14ac:dyDescent="0.2">
      <c r="C5411" s="90"/>
      <c r="D5411" s="87"/>
      <c r="E5411" s="1" t="s">
        <v>37</v>
      </c>
      <c r="F5411" s="2"/>
      <c r="G5411" s="59">
        <v>77</v>
      </c>
      <c r="H5411" s="71" t="str">
        <f t="shared" si="119"/>
        <v xml:space="preserve"> </v>
      </c>
      <c r="I5411" s="11">
        <v>42.857142857143003</v>
      </c>
      <c r="J5411" s="3">
        <v>62.337662337662003</v>
      </c>
      <c r="K5411" s="3">
        <v>3.896103896104</v>
      </c>
      <c r="L5411" s="3">
        <v>14.285714285714</v>
      </c>
      <c r="M5411" s="3">
        <v>24.675324675325001</v>
      </c>
      <c r="N5411" s="3">
        <v>18.181818181817999</v>
      </c>
      <c r="O5411" s="3">
        <v>7.792207792208</v>
      </c>
      <c r="P5411" s="8">
        <v>1.298701298701</v>
      </c>
    </row>
    <row r="5412" spans="3:16" x14ac:dyDescent="0.2">
      <c r="C5412" s="90"/>
      <c r="D5412" s="87"/>
      <c r="E5412" s="1" t="s">
        <v>38</v>
      </c>
      <c r="F5412" s="2"/>
      <c r="G5412" s="59">
        <v>62</v>
      </c>
      <c r="H5412" s="71" t="str">
        <f t="shared" si="119"/>
        <v xml:space="preserve"> </v>
      </c>
      <c r="I5412" s="11">
        <v>38.709677419355003</v>
      </c>
      <c r="J5412" s="3">
        <v>56.451612903226</v>
      </c>
      <c r="K5412" s="3">
        <v>6.4516129032259997</v>
      </c>
      <c r="L5412" s="3">
        <v>9.6774193548389995</v>
      </c>
      <c r="M5412" s="3">
        <v>24.193548387097</v>
      </c>
      <c r="N5412" s="3">
        <v>16.129032258064999</v>
      </c>
      <c r="O5412" s="3">
        <v>9.6774193548389995</v>
      </c>
      <c r="P5412" s="8">
        <v>6.4516129032259997</v>
      </c>
    </row>
    <row r="5413" spans="3:16" x14ac:dyDescent="0.2">
      <c r="C5413" s="90"/>
      <c r="D5413" s="87"/>
      <c r="E5413" s="1" t="s">
        <v>22</v>
      </c>
      <c r="F5413" s="2"/>
      <c r="G5413" s="59">
        <v>7</v>
      </c>
      <c r="H5413" s="71" t="str">
        <f t="shared" si="119"/>
        <v>*</v>
      </c>
      <c r="I5413" s="11">
        <v>28.571428571428999</v>
      </c>
      <c r="J5413" s="3">
        <v>57.142857142856997</v>
      </c>
      <c r="K5413" s="7">
        <v>0</v>
      </c>
      <c r="L5413" s="7">
        <v>0</v>
      </c>
      <c r="M5413" s="3">
        <v>28.571428571428999</v>
      </c>
      <c r="N5413" s="3">
        <v>14.285714285714</v>
      </c>
      <c r="O5413" s="7">
        <v>0</v>
      </c>
      <c r="P5413" s="14">
        <v>0</v>
      </c>
    </row>
    <row r="5414" spans="3:16" x14ac:dyDescent="0.2">
      <c r="C5414" s="91" t="s">
        <v>39</v>
      </c>
      <c r="D5414" s="86" t="s">
        <v>17</v>
      </c>
      <c r="E5414" s="6" t="s">
        <v>40</v>
      </c>
      <c r="F5414" s="5"/>
      <c r="G5414" s="58">
        <v>22</v>
      </c>
      <c r="H5414" s="70" t="str">
        <f t="shared" si="119"/>
        <v>*</v>
      </c>
      <c r="I5414" s="12">
        <v>54.545454545455001</v>
      </c>
      <c r="J5414" s="4">
        <v>72.727272727273004</v>
      </c>
      <c r="K5414" s="4">
        <v>4.5454545454549997</v>
      </c>
      <c r="L5414" s="4">
        <v>13.636363636364001</v>
      </c>
      <c r="M5414" s="4">
        <v>4.5454545454549997</v>
      </c>
      <c r="N5414" s="4">
        <v>9.0909090909089993</v>
      </c>
      <c r="O5414" s="4">
        <v>13.636363636364001</v>
      </c>
      <c r="P5414" s="33">
        <v>0</v>
      </c>
    </row>
    <row r="5415" spans="3:16" ht="24" x14ac:dyDescent="0.2">
      <c r="C5415" s="90"/>
      <c r="D5415" s="87"/>
      <c r="E5415" s="1" t="s">
        <v>41</v>
      </c>
      <c r="F5415" s="2"/>
      <c r="G5415" s="59">
        <v>113</v>
      </c>
      <c r="H5415" s="71" t="str">
        <f t="shared" si="119"/>
        <v xml:space="preserve"> </v>
      </c>
      <c r="I5415" s="11">
        <v>57.522123893805002</v>
      </c>
      <c r="J5415" s="3">
        <v>51.327433628319</v>
      </c>
      <c r="K5415" s="3">
        <v>5.3097345132739999</v>
      </c>
      <c r="L5415" s="3">
        <v>7.0796460176989999</v>
      </c>
      <c r="M5415" s="3">
        <v>22.123893805310001</v>
      </c>
      <c r="N5415" s="3">
        <v>8.8495575221239999</v>
      </c>
      <c r="O5415" s="3">
        <v>6.194690265487</v>
      </c>
      <c r="P5415" s="8">
        <v>3.53982300885</v>
      </c>
    </row>
    <row r="5416" spans="3:16" x14ac:dyDescent="0.2">
      <c r="C5416" s="90"/>
      <c r="D5416" s="87"/>
      <c r="E5416" s="1" t="s">
        <v>42</v>
      </c>
      <c r="F5416" s="2"/>
      <c r="G5416" s="59">
        <v>189</v>
      </c>
      <c r="H5416" s="71" t="str">
        <f t="shared" si="119"/>
        <v xml:space="preserve"> </v>
      </c>
      <c r="I5416" s="11">
        <v>46.560846560846997</v>
      </c>
      <c r="J5416" s="3">
        <v>55.555555555555998</v>
      </c>
      <c r="K5416" s="3">
        <v>5.2910052910049998</v>
      </c>
      <c r="L5416" s="3">
        <v>11.111111111111001</v>
      </c>
      <c r="M5416" s="3">
        <v>20.105820105820001</v>
      </c>
      <c r="N5416" s="3">
        <v>16.931216931217001</v>
      </c>
      <c r="O5416" s="3">
        <v>8.4656084656079997</v>
      </c>
      <c r="P5416" s="8">
        <v>3.1746031746029999</v>
      </c>
    </row>
    <row r="5417" spans="3:16" x14ac:dyDescent="0.2">
      <c r="C5417" s="90"/>
      <c r="D5417" s="87"/>
      <c r="E5417" s="1" t="s">
        <v>43</v>
      </c>
      <c r="F5417" s="2"/>
      <c r="G5417" s="59">
        <v>29</v>
      </c>
      <c r="H5417" s="71" t="str">
        <f t="shared" si="119"/>
        <v>*</v>
      </c>
      <c r="I5417" s="11">
        <v>55.172413793102997</v>
      </c>
      <c r="J5417" s="3">
        <v>58.620689655172001</v>
      </c>
      <c r="K5417" s="3">
        <v>3.4482758620689999</v>
      </c>
      <c r="L5417" s="3">
        <v>6.8965517241379999</v>
      </c>
      <c r="M5417" s="3">
        <v>13.793103448276</v>
      </c>
      <c r="N5417" s="3">
        <v>13.793103448276</v>
      </c>
      <c r="O5417" s="3">
        <v>13.793103448276</v>
      </c>
      <c r="P5417" s="8">
        <v>3.4482758620689999</v>
      </c>
    </row>
    <row r="5418" spans="3:16" x14ac:dyDescent="0.2">
      <c r="C5418" s="90"/>
      <c r="D5418" s="87"/>
      <c r="E5418" s="1" t="s">
        <v>22</v>
      </c>
      <c r="F5418" s="2"/>
      <c r="G5418" s="59">
        <v>11</v>
      </c>
      <c r="H5418" s="71" t="str">
        <f t="shared" si="119"/>
        <v>*</v>
      </c>
      <c r="I5418" s="11">
        <v>36.363636363635997</v>
      </c>
      <c r="J5418" s="3">
        <v>54.545454545455001</v>
      </c>
      <c r="K5418" s="7">
        <v>0</v>
      </c>
      <c r="L5418" s="7">
        <v>0</v>
      </c>
      <c r="M5418" s="3">
        <v>27.272727272727</v>
      </c>
      <c r="N5418" s="3">
        <v>9.0909090909089993</v>
      </c>
      <c r="O5418" s="3">
        <v>9.0909090909089993</v>
      </c>
      <c r="P5418" s="8">
        <v>9.0909090909089993</v>
      </c>
    </row>
    <row r="5419" spans="3:16" x14ac:dyDescent="0.2">
      <c r="C5419" s="91" t="s">
        <v>44</v>
      </c>
      <c r="D5419" s="86" t="s">
        <v>17</v>
      </c>
      <c r="E5419" s="6" t="s">
        <v>45</v>
      </c>
      <c r="F5419" s="5"/>
      <c r="G5419" s="58">
        <v>119</v>
      </c>
      <c r="H5419" s="70" t="str">
        <f t="shared" si="119"/>
        <v xml:space="preserve"> </v>
      </c>
      <c r="I5419" s="12">
        <v>52.100840336133999</v>
      </c>
      <c r="J5419" s="4">
        <v>58.823529411765001</v>
      </c>
      <c r="K5419" s="4">
        <v>4.2016806722690001</v>
      </c>
      <c r="L5419" s="4">
        <v>7.5630252100839996</v>
      </c>
      <c r="M5419" s="4">
        <v>19.327731092436998</v>
      </c>
      <c r="N5419" s="4">
        <v>13.445378151261</v>
      </c>
      <c r="O5419" s="4">
        <v>5.8823529411760003</v>
      </c>
      <c r="P5419" s="13">
        <v>1.680672268908</v>
      </c>
    </row>
    <row r="5420" spans="3:16" x14ac:dyDescent="0.2">
      <c r="C5420" s="90"/>
      <c r="D5420" s="87"/>
      <c r="E5420" s="1" t="s">
        <v>46</v>
      </c>
      <c r="F5420" s="2"/>
      <c r="G5420" s="59">
        <v>123</v>
      </c>
      <c r="H5420" s="71" t="str">
        <f t="shared" si="119"/>
        <v xml:space="preserve"> </v>
      </c>
      <c r="I5420" s="11">
        <v>56.910569105691003</v>
      </c>
      <c r="J5420" s="3">
        <v>52.032520325203002</v>
      </c>
      <c r="K5420" s="3">
        <v>6.5040650406499996</v>
      </c>
      <c r="L5420" s="3">
        <v>13.008130081300999</v>
      </c>
      <c r="M5420" s="3">
        <v>24.390243902439</v>
      </c>
      <c r="N5420" s="3">
        <v>9.7560975609760003</v>
      </c>
      <c r="O5420" s="3">
        <v>8.130081300813</v>
      </c>
      <c r="P5420" s="8">
        <v>2.4390243902440001</v>
      </c>
    </row>
    <row r="5421" spans="3:16" x14ac:dyDescent="0.2">
      <c r="C5421" s="90"/>
      <c r="D5421" s="87"/>
      <c r="E5421" s="1" t="s">
        <v>47</v>
      </c>
      <c r="F5421" s="2"/>
      <c r="G5421" s="59">
        <v>42</v>
      </c>
      <c r="H5421" s="71" t="str">
        <f t="shared" si="119"/>
        <v>*</v>
      </c>
      <c r="I5421" s="11">
        <v>52.380952380952003</v>
      </c>
      <c r="J5421" s="3">
        <v>54.761904761905001</v>
      </c>
      <c r="K5421" s="3">
        <v>7.1428571428570002</v>
      </c>
      <c r="L5421" s="3">
        <v>11.904761904761999</v>
      </c>
      <c r="M5421" s="3">
        <v>21.428571428571001</v>
      </c>
      <c r="N5421" s="3">
        <v>16.666666666666998</v>
      </c>
      <c r="O5421" s="3">
        <v>11.904761904761999</v>
      </c>
      <c r="P5421" s="8">
        <v>7.1428571428570002</v>
      </c>
    </row>
    <row r="5422" spans="3:16" x14ac:dyDescent="0.2">
      <c r="C5422" s="90"/>
      <c r="D5422" s="87"/>
      <c r="E5422" s="1" t="s">
        <v>48</v>
      </c>
      <c r="F5422" s="2"/>
      <c r="G5422" s="59">
        <v>73</v>
      </c>
      <c r="H5422" s="71" t="str">
        <f t="shared" si="119"/>
        <v xml:space="preserve"> </v>
      </c>
      <c r="I5422" s="11">
        <v>38.356164383562003</v>
      </c>
      <c r="J5422" s="3">
        <v>56.164383561644001</v>
      </c>
      <c r="K5422" s="3">
        <v>2.7397260273969999</v>
      </c>
      <c r="L5422" s="3">
        <v>5.4794520547949999</v>
      </c>
      <c r="M5422" s="3">
        <v>12.328767123287999</v>
      </c>
      <c r="N5422" s="3">
        <v>17.808219178081998</v>
      </c>
      <c r="O5422" s="3">
        <v>12.328767123287999</v>
      </c>
      <c r="P5422" s="8">
        <v>5.4794520547949999</v>
      </c>
    </row>
    <row r="5423" spans="3:16" x14ac:dyDescent="0.2">
      <c r="C5423" s="90"/>
      <c r="D5423" s="87"/>
      <c r="E5423" s="1" t="s">
        <v>22</v>
      </c>
      <c r="F5423" s="2"/>
      <c r="G5423" s="59">
        <v>7</v>
      </c>
      <c r="H5423" s="71" t="str">
        <f t="shared" si="119"/>
        <v>*</v>
      </c>
      <c r="I5423" s="11">
        <v>42.857142857143003</v>
      </c>
      <c r="J5423" s="3">
        <v>57.142857142856997</v>
      </c>
      <c r="K5423" s="7">
        <v>0</v>
      </c>
      <c r="L5423" s="7">
        <v>0</v>
      </c>
      <c r="M5423" s="7">
        <v>0</v>
      </c>
      <c r="N5423" s="3">
        <v>14.285714285714</v>
      </c>
      <c r="O5423" s="7">
        <v>0</v>
      </c>
      <c r="P5423" s="14">
        <v>0</v>
      </c>
    </row>
    <row r="5424" spans="3:16" ht="24" x14ac:dyDescent="0.2">
      <c r="C5424" s="91" t="s">
        <v>49</v>
      </c>
      <c r="D5424" s="86" t="s">
        <v>17</v>
      </c>
      <c r="E5424" s="6" t="s">
        <v>50</v>
      </c>
      <c r="F5424" s="5"/>
      <c r="G5424" s="58">
        <v>0</v>
      </c>
      <c r="H5424" s="70" t="str">
        <f t="shared" si="119"/>
        <v>*</v>
      </c>
      <c r="I5424" s="45">
        <v>0</v>
      </c>
      <c r="J5424" s="25">
        <v>0</v>
      </c>
      <c r="K5424" s="25">
        <v>0</v>
      </c>
      <c r="L5424" s="25">
        <v>0</v>
      </c>
      <c r="M5424" s="25">
        <v>0</v>
      </c>
      <c r="N5424" s="25">
        <v>0</v>
      </c>
      <c r="O5424" s="25">
        <v>0</v>
      </c>
      <c r="P5424" s="33">
        <v>0</v>
      </c>
    </row>
    <row r="5425" spans="3:16" ht="36" x14ac:dyDescent="0.2">
      <c r="C5425" s="90"/>
      <c r="D5425" s="87"/>
      <c r="E5425" s="1" t="s">
        <v>51</v>
      </c>
      <c r="F5425" s="2"/>
      <c r="G5425" s="59">
        <v>0</v>
      </c>
      <c r="H5425" s="71" t="str">
        <f t="shared" si="119"/>
        <v>*</v>
      </c>
      <c r="I5425" s="26">
        <v>0</v>
      </c>
      <c r="J5425" s="7">
        <v>0</v>
      </c>
      <c r="K5425" s="7">
        <v>0</v>
      </c>
      <c r="L5425" s="7">
        <v>0</v>
      </c>
      <c r="M5425" s="7">
        <v>0</v>
      </c>
      <c r="N5425" s="7">
        <v>0</v>
      </c>
      <c r="O5425" s="7">
        <v>0</v>
      </c>
      <c r="P5425" s="14">
        <v>0</v>
      </c>
    </row>
    <row r="5426" spans="3:16" ht="48" x14ac:dyDescent="0.2">
      <c r="C5426" s="90"/>
      <c r="D5426" s="87"/>
      <c r="E5426" s="1" t="s">
        <v>52</v>
      </c>
      <c r="F5426" s="2"/>
      <c r="G5426" s="59">
        <v>0</v>
      </c>
      <c r="H5426" s="71" t="str">
        <f t="shared" si="119"/>
        <v>*</v>
      </c>
      <c r="I5426" s="26">
        <v>0</v>
      </c>
      <c r="J5426" s="7">
        <v>0</v>
      </c>
      <c r="K5426" s="7">
        <v>0</v>
      </c>
      <c r="L5426" s="7">
        <v>0</v>
      </c>
      <c r="M5426" s="7">
        <v>0</v>
      </c>
      <c r="N5426" s="7">
        <v>0</v>
      </c>
      <c r="O5426" s="7">
        <v>0</v>
      </c>
      <c r="P5426" s="14">
        <v>0</v>
      </c>
    </row>
    <row r="5427" spans="3:16" ht="24" x14ac:dyDescent="0.2">
      <c r="C5427" s="90"/>
      <c r="D5427" s="87"/>
      <c r="E5427" s="1" t="s">
        <v>53</v>
      </c>
      <c r="F5427" s="2"/>
      <c r="G5427" s="59">
        <v>0</v>
      </c>
      <c r="H5427" s="71" t="str">
        <f t="shared" si="119"/>
        <v>*</v>
      </c>
      <c r="I5427" s="26">
        <v>0</v>
      </c>
      <c r="J5427" s="7">
        <v>0</v>
      </c>
      <c r="K5427" s="7">
        <v>0</v>
      </c>
      <c r="L5427" s="7">
        <v>0</v>
      </c>
      <c r="M5427" s="7">
        <v>0</v>
      </c>
      <c r="N5427" s="7">
        <v>0</v>
      </c>
      <c r="O5427" s="7">
        <v>0</v>
      </c>
      <c r="P5427" s="14">
        <v>0</v>
      </c>
    </row>
    <row r="5428" spans="3:16" ht="48" x14ac:dyDescent="0.2">
      <c r="C5428" s="90"/>
      <c r="D5428" s="87"/>
      <c r="E5428" s="1" t="s">
        <v>54</v>
      </c>
      <c r="F5428" s="2"/>
      <c r="G5428" s="59">
        <v>0</v>
      </c>
      <c r="H5428" s="71" t="str">
        <f t="shared" si="119"/>
        <v>*</v>
      </c>
      <c r="I5428" s="26">
        <v>0</v>
      </c>
      <c r="J5428" s="7">
        <v>0</v>
      </c>
      <c r="K5428" s="7">
        <v>0</v>
      </c>
      <c r="L5428" s="7">
        <v>0</v>
      </c>
      <c r="M5428" s="7">
        <v>0</v>
      </c>
      <c r="N5428" s="7">
        <v>0</v>
      </c>
      <c r="O5428" s="7">
        <v>0</v>
      </c>
      <c r="P5428" s="14">
        <v>0</v>
      </c>
    </row>
    <row r="5429" spans="3:16" ht="36" x14ac:dyDescent="0.2">
      <c r="C5429" s="90"/>
      <c r="D5429" s="87"/>
      <c r="E5429" s="1" t="s">
        <v>55</v>
      </c>
      <c r="F5429" s="2"/>
      <c r="G5429" s="59">
        <v>0</v>
      </c>
      <c r="H5429" s="71" t="str">
        <f t="shared" si="119"/>
        <v>*</v>
      </c>
      <c r="I5429" s="26">
        <v>0</v>
      </c>
      <c r="J5429" s="7">
        <v>0</v>
      </c>
      <c r="K5429" s="7">
        <v>0</v>
      </c>
      <c r="L5429" s="7">
        <v>0</v>
      </c>
      <c r="M5429" s="7">
        <v>0</v>
      </c>
      <c r="N5429" s="7">
        <v>0</v>
      </c>
      <c r="O5429" s="7">
        <v>0</v>
      </c>
      <c r="P5429" s="14">
        <v>0</v>
      </c>
    </row>
    <row r="5430" spans="3:16" ht="36" x14ac:dyDescent="0.2">
      <c r="C5430" s="90"/>
      <c r="D5430" s="87"/>
      <c r="E5430" s="1" t="s">
        <v>56</v>
      </c>
      <c r="F5430" s="2"/>
      <c r="G5430" s="59">
        <v>0</v>
      </c>
      <c r="H5430" s="71" t="str">
        <f t="shared" si="119"/>
        <v>*</v>
      </c>
      <c r="I5430" s="26">
        <v>0</v>
      </c>
      <c r="J5430" s="7">
        <v>0</v>
      </c>
      <c r="K5430" s="7">
        <v>0</v>
      </c>
      <c r="L5430" s="7">
        <v>0</v>
      </c>
      <c r="M5430" s="7">
        <v>0</v>
      </c>
      <c r="N5430" s="7">
        <v>0</v>
      </c>
      <c r="O5430" s="7">
        <v>0</v>
      </c>
      <c r="P5430" s="14">
        <v>0</v>
      </c>
    </row>
    <row r="5431" spans="3:16" ht="36" x14ac:dyDescent="0.2">
      <c r="C5431" s="90"/>
      <c r="D5431" s="87"/>
      <c r="E5431" s="1" t="s">
        <v>57</v>
      </c>
      <c r="F5431" s="2"/>
      <c r="G5431" s="59">
        <v>0</v>
      </c>
      <c r="H5431" s="71" t="str">
        <f t="shared" si="119"/>
        <v>*</v>
      </c>
      <c r="I5431" s="26">
        <v>0</v>
      </c>
      <c r="J5431" s="7">
        <v>0</v>
      </c>
      <c r="K5431" s="7">
        <v>0</v>
      </c>
      <c r="L5431" s="7">
        <v>0</v>
      </c>
      <c r="M5431" s="7">
        <v>0</v>
      </c>
      <c r="N5431" s="7">
        <v>0</v>
      </c>
      <c r="O5431" s="7">
        <v>0</v>
      </c>
      <c r="P5431" s="14">
        <v>0</v>
      </c>
    </row>
    <row r="5432" spans="3:16" x14ac:dyDescent="0.2">
      <c r="C5432" s="90"/>
      <c r="D5432" s="87"/>
      <c r="E5432" s="1" t="s">
        <v>58</v>
      </c>
      <c r="F5432" s="2"/>
      <c r="G5432" s="59">
        <v>364</v>
      </c>
      <c r="H5432" s="71" t="str">
        <f t="shared" si="119"/>
        <v xml:space="preserve"> </v>
      </c>
      <c r="I5432" s="11">
        <v>50.824175824176002</v>
      </c>
      <c r="J5432" s="3">
        <v>55.494505494504999</v>
      </c>
      <c r="K5432" s="3">
        <v>4.9450549450550003</v>
      </c>
      <c r="L5432" s="3">
        <v>9.3406593406590002</v>
      </c>
      <c r="M5432" s="3">
        <v>19.505494505495001</v>
      </c>
      <c r="N5432" s="3">
        <v>13.461538461538</v>
      </c>
      <c r="O5432" s="3">
        <v>8.5164835164839996</v>
      </c>
      <c r="P5432" s="8">
        <v>3.2967032967029999</v>
      </c>
    </row>
    <row r="5433" spans="3:16" x14ac:dyDescent="0.2">
      <c r="C5433" s="90"/>
      <c r="D5433" s="87"/>
      <c r="E5433" s="1" t="s">
        <v>22</v>
      </c>
      <c r="F5433" s="2"/>
      <c r="G5433" s="59">
        <v>0</v>
      </c>
      <c r="H5433" s="71" t="str">
        <f t="shared" si="119"/>
        <v>*</v>
      </c>
      <c r="I5433" s="26">
        <v>0</v>
      </c>
      <c r="J5433" s="7">
        <v>0</v>
      </c>
      <c r="K5433" s="7">
        <v>0</v>
      </c>
      <c r="L5433" s="7">
        <v>0</v>
      </c>
      <c r="M5433" s="7">
        <v>0</v>
      </c>
      <c r="N5433" s="7">
        <v>0</v>
      </c>
      <c r="O5433" s="7">
        <v>0</v>
      </c>
      <c r="P5433" s="14">
        <v>0</v>
      </c>
    </row>
    <row r="5434" spans="3:16" ht="24" x14ac:dyDescent="0.2">
      <c r="C5434" s="90"/>
      <c r="D5434" s="87"/>
      <c r="E5434" s="1" t="s">
        <v>59</v>
      </c>
      <c r="F5434" s="2"/>
      <c r="G5434" s="59">
        <v>0</v>
      </c>
      <c r="H5434" s="71" t="str">
        <f t="shared" si="119"/>
        <v>*</v>
      </c>
      <c r="I5434" s="26">
        <v>0</v>
      </c>
      <c r="J5434" s="7">
        <v>0</v>
      </c>
      <c r="K5434" s="7">
        <v>0</v>
      </c>
      <c r="L5434" s="7">
        <v>0</v>
      </c>
      <c r="M5434" s="7">
        <v>0</v>
      </c>
      <c r="N5434" s="7">
        <v>0</v>
      </c>
      <c r="O5434" s="7">
        <v>0</v>
      </c>
      <c r="P5434" s="14">
        <v>0</v>
      </c>
    </row>
    <row r="5435" spans="3:16" ht="24" x14ac:dyDescent="0.2">
      <c r="C5435" s="90"/>
      <c r="D5435" s="87"/>
      <c r="E5435" s="1" t="s">
        <v>60</v>
      </c>
      <c r="F5435" s="2"/>
      <c r="G5435" s="59">
        <v>0</v>
      </c>
      <c r="H5435" s="71" t="str">
        <f t="shared" si="119"/>
        <v>*</v>
      </c>
      <c r="I5435" s="26">
        <v>0</v>
      </c>
      <c r="J5435" s="7">
        <v>0</v>
      </c>
      <c r="K5435" s="7">
        <v>0</v>
      </c>
      <c r="L5435" s="7">
        <v>0</v>
      </c>
      <c r="M5435" s="7">
        <v>0</v>
      </c>
      <c r="N5435" s="7">
        <v>0</v>
      </c>
      <c r="O5435" s="7">
        <v>0</v>
      </c>
      <c r="P5435" s="14">
        <v>0</v>
      </c>
    </row>
    <row r="5436" spans="3:16" ht="24" x14ac:dyDescent="0.2">
      <c r="C5436" s="91" t="s">
        <v>61</v>
      </c>
      <c r="D5436" s="86" t="s">
        <v>17</v>
      </c>
      <c r="E5436" s="6" t="s">
        <v>62</v>
      </c>
      <c r="F5436" s="5"/>
      <c r="G5436" s="58">
        <v>18</v>
      </c>
      <c r="H5436" s="70" t="str">
        <f t="shared" si="119"/>
        <v>*</v>
      </c>
      <c r="I5436" s="12">
        <v>55.555555555555998</v>
      </c>
      <c r="J5436" s="4">
        <v>72.222222222222001</v>
      </c>
      <c r="K5436" s="25">
        <v>0</v>
      </c>
      <c r="L5436" s="4">
        <v>11.111111111111001</v>
      </c>
      <c r="M5436" s="25">
        <v>0</v>
      </c>
      <c r="N5436" s="4">
        <v>11.111111111111001</v>
      </c>
      <c r="O5436" s="4">
        <v>5.5555555555560003</v>
      </c>
      <c r="P5436" s="33">
        <v>0</v>
      </c>
    </row>
    <row r="5437" spans="3:16" ht="24" x14ac:dyDescent="0.2">
      <c r="C5437" s="90"/>
      <c r="D5437" s="87"/>
      <c r="E5437" s="1" t="s">
        <v>63</v>
      </c>
      <c r="F5437" s="2"/>
      <c r="G5437" s="59">
        <v>39</v>
      </c>
      <c r="H5437" s="71" t="str">
        <f t="shared" si="119"/>
        <v>*</v>
      </c>
      <c r="I5437" s="11">
        <v>53.846153846154003</v>
      </c>
      <c r="J5437" s="3">
        <v>61.538461538462002</v>
      </c>
      <c r="K5437" s="3">
        <v>2.564102564103</v>
      </c>
      <c r="L5437" s="3">
        <v>15.384615384615</v>
      </c>
      <c r="M5437" s="3">
        <v>15.384615384615</v>
      </c>
      <c r="N5437" s="3">
        <v>10.25641025641</v>
      </c>
      <c r="O5437" s="3">
        <v>10.25641025641</v>
      </c>
      <c r="P5437" s="14">
        <v>0</v>
      </c>
    </row>
    <row r="5438" spans="3:16" ht="36" x14ac:dyDescent="0.2">
      <c r="C5438" s="90"/>
      <c r="D5438" s="87"/>
      <c r="E5438" s="1" t="s">
        <v>64</v>
      </c>
      <c r="F5438" s="2"/>
      <c r="G5438" s="59">
        <v>8</v>
      </c>
      <c r="H5438" s="71" t="str">
        <f t="shared" si="119"/>
        <v>*</v>
      </c>
      <c r="I5438" s="11">
        <v>50</v>
      </c>
      <c r="J5438" s="3">
        <v>75</v>
      </c>
      <c r="K5438" s="7">
        <v>0</v>
      </c>
      <c r="L5438" s="3">
        <v>25</v>
      </c>
      <c r="M5438" s="3">
        <v>12.5</v>
      </c>
      <c r="N5438" s="7">
        <v>0</v>
      </c>
      <c r="O5438" s="3">
        <v>12.5</v>
      </c>
      <c r="P5438" s="14">
        <v>0</v>
      </c>
    </row>
    <row r="5439" spans="3:16" ht="36" x14ac:dyDescent="0.2">
      <c r="C5439" s="90"/>
      <c r="D5439" s="87"/>
      <c r="E5439" s="1" t="s">
        <v>65</v>
      </c>
      <c r="F5439" s="2"/>
      <c r="G5439" s="59">
        <v>7</v>
      </c>
      <c r="H5439" s="71" t="str">
        <f t="shared" si="119"/>
        <v>*</v>
      </c>
      <c r="I5439" s="11">
        <v>71.428571428571004</v>
      </c>
      <c r="J5439" s="3">
        <v>85.714285714286007</v>
      </c>
      <c r="K5439" s="7">
        <v>0</v>
      </c>
      <c r="L5439" s="7">
        <v>0</v>
      </c>
      <c r="M5439" s="7">
        <v>0</v>
      </c>
      <c r="N5439" s="7">
        <v>0</v>
      </c>
      <c r="O5439" s="7">
        <v>0</v>
      </c>
      <c r="P5439" s="14">
        <v>0</v>
      </c>
    </row>
    <row r="5440" spans="3:16" ht="36" x14ac:dyDescent="0.2">
      <c r="C5440" s="90"/>
      <c r="D5440" s="87"/>
      <c r="E5440" s="1" t="s">
        <v>66</v>
      </c>
      <c r="F5440" s="2"/>
      <c r="G5440" s="59">
        <v>10</v>
      </c>
      <c r="H5440" s="71" t="str">
        <f t="shared" si="119"/>
        <v>*</v>
      </c>
      <c r="I5440" s="11">
        <v>70</v>
      </c>
      <c r="J5440" s="3">
        <v>60</v>
      </c>
      <c r="K5440" s="7">
        <v>0</v>
      </c>
      <c r="L5440" s="3">
        <v>20</v>
      </c>
      <c r="M5440" s="3">
        <v>30</v>
      </c>
      <c r="N5440" s="3">
        <v>10</v>
      </c>
      <c r="O5440" s="3">
        <v>20</v>
      </c>
      <c r="P5440" s="14">
        <v>0</v>
      </c>
    </row>
    <row r="5441" spans="3:16" ht="24" x14ac:dyDescent="0.2">
      <c r="C5441" s="90"/>
      <c r="D5441" s="87"/>
      <c r="E5441" s="1" t="s">
        <v>67</v>
      </c>
      <c r="F5441" s="2"/>
      <c r="G5441" s="59">
        <v>9</v>
      </c>
      <c r="H5441" s="71" t="str">
        <f t="shared" si="119"/>
        <v>*</v>
      </c>
      <c r="I5441" s="11">
        <v>55.555555555555998</v>
      </c>
      <c r="J5441" s="3">
        <v>55.555555555555998</v>
      </c>
      <c r="K5441" s="3">
        <v>11.111111111111001</v>
      </c>
      <c r="L5441" s="3">
        <v>11.111111111111001</v>
      </c>
      <c r="M5441" s="3">
        <v>11.111111111111001</v>
      </c>
      <c r="N5441" s="7">
        <v>0</v>
      </c>
      <c r="O5441" s="7">
        <v>0</v>
      </c>
      <c r="P5441" s="14">
        <v>0</v>
      </c>
    </row>
    <row r="5442" spans="3:16" ht="24" x14ac:dyDescent="0.2">
      <c r="C5442" s="90"/>
      <c r="D5442" s="87"/>
      <c r="E5442" s="1" t="s">
        <v>68</v>
      </c>
      <c r="F5442" s="2"/>
      <c r="G5442" s="59">
        <v>5</v>
      </c>
      <c r="H5442" s="71" t="str">
        <f t="shared" si="119"/>
        <v>*</v>
      </c>
      <c r="I5442" s="11">
        <v>40</v>
      </c>
      <c r="J5442" s="3">
        <v>80</v>
      </c>
      <c r="K5442" s="7">
        <v>0</v>
      </c>
      <c r="L5442" s="7">
        <v>0</v>
      </c>
      <c r="M5442" s="7">
        <v>0</v>
      </c>
      <c r="N5442" s="7">
        <v>0</v>
      </c>
      <c r="O5442" s="3">
        <v>20</v>
      </c>
      <c r="P5442" s="14">
        <v>0</v>
      </c>
    </row>
    <row r="5443" spans="3:16" ht="24" x14ac:dyDescent="0.2">
      <c r="C5443" s="90"/>
      <c r="D5443" s="87"/>
      <c r="E5443" s="1" t="s">
        <v>69</v>
      </c>
      <c r="F5443" s="2"/>
      <c r="G5443" s="59">
        <v>2</v>
      </c>
      <c r="H5443" s="71" t="str">
        <f t="shared" si="119"/>
        <v>*</v>
      </c>
      <c r="I5443" s="11">
        <v>100</v>
      </c>
      <c r="J5443" s="3">
        <v>50</v>
      </c>
      <c r="K5443" s="7">
        <v>0</v>
      </c>
      <c r="L5443" s="7">
        <v>0</v>
      </c>
      <c r="M5443" s="7">
        <v>0</v>
      </c>
      <c r="N5443" s="7">
        <v>0</v>
      </c>
      <c r="O5443" s="7">
        <v>0</v>
      </c>
      <c r="P5443" s="14">
        <v>0</v>
      </c>
    </row>
    <row r="5444" spans="3:16" ht="24" x14ac:dyDescent="0.2">
      <c r="C5444" s="90"/>
      <c r="D5444" s="87"/>
      <c r="E5444" s="1" t="s">
        <v>70</v>
      </c>
      <c r="F5444" s="2"/>
      <c r="G5444" s="59">
        <v>21</v>
      </c>
      <c r="H5444" s="71" t="str">
        <f t="shared" si="119"/>
        <v>*</v>
      </c>
      <c r="I5444" s="11">
        <v>66.666666666666998</v>
      </c>
      <c r="J5444" s="3">
        <v>57.142857142856997</v>
      </c>
      <c r="K5444" s="7">
        <v>0</v>
      </c>
      <c r="L5444" s="3">
        <v>9.5238095238099998</v>
      </c>
      <c r="M5444" s="3">
        <v>28.571428571428999</v>
      </c>
      <c r="N5444" s="7">
        <v>0</v>
      </c>
      <c r="O5444" s="7">
        <v>0</v>
      </c>
      <c r="P5444" s="14">
        <v>0</v>
      </c>
    </row>
    <row r="5445" spans="3:16" x14ac:dyDescent="0.2">
      <c r="C5445" s="90"/>
      <c r="D5445" s="87"/>
      <c r="E5445" s="1" t="s">
        <v>32</v>
      </c>
      <c r="F5445" s="2"/>
      <c r="G5445" s="59">
        <v>9</v>
      </c>
      <c r="H5445" s="71" t="str">
        <f t="shared" si="119"/>
        <v>*</v>
      </c>
      <c r="I5445" s="11">
        <v>55.555555555555998</v>
      </c>
      <c r="J5445" s="3">
        <v>22.222222222222001</v>
      </c>
      <c r="K5445" s="7">
        <v>0</v>
      </c>
      <c r="L5445" s="7">
        <v>0</v>
      </c>
      <c r="M5445" s="3">
        <v>22.222222222222001</v>
      </c>
      <c r="N5445" s="3">
        <v>22.222222222222001</v>
      </c>
      <c r="O5445" s="3">
        <v>22.222222222222001</v>
      </c>
      <c r="P5445" s="14">
        <v>0</v>
      </c>
    </row>
    <row r="5446" spans="3:16" ht="24" x14ac:dyDescent="0.2">
      <c r="C5446" s="90"/>
      <c r="D5446" s="87"/>
      <c r="E5446" s="1" t="s">
        <v>71</v>
      </c>
      <c r="F5446" s="2"/>
      <c r="G5446" s="59">
        <v>92</v>
      </c>
      <c r="H5446" s="71" t="str">
        <f t="shared" si="119"/>
        <v xml:space="preserve"> </v>
      </c>
      <c r="I5446" s="11">
        <v>54.347826086956999</v>
      </c>
      <c r="J5446" s="3">
        <v>57.608695652173999</v>
      </c>
      <c r="K5446" s="3">
        <v>2.1739130434780001</v>
      </c>
      <c r="L5446" s="3">
        <v>11.95652173913</v>
      </c>
      <c r="M5446" s="3">
        <v>17.391304347826001</v>
      </c>
      <c r="N5446" s="3">
        <v>9.7826086956519998</v>
      </c>
      <c r="O5446" s="3">
        <v>8.6956521739130004</v>
      </c>
      <c r="P5446" s="14">
        <v>0</v>
      </c>
    </row>
    <row r="5447" spans="3:16" ht="24" x14ac:dyDescent="0.2">
      <c r="C5447" s="90"/>
      <c r="D5447" s="87"/>
      <c r="E5447" s="1" t="s">
        <v>72</v>
      </c>
      <c r="F5447" s="2"/>
      <c r="G5447" s="59">
        <v>231</v>
      </c>
      <c r="H5447" s="71" t="str">
        <f t="shared" si="119"/>
        <v xml:space="preserve"> </v>
      </c>
      <c r="I5447" s="11">
        <v>51.082251082250998</v>
      </c>
      <c r="J5447" s="3">
        <v>56.709956709956998</v>
      </c>
      <c r="K5447" s="3">
        <v>5.1948051948050002</v>
      </c>
      <c r="L5447" s="3">
        <v>8.2251082251080003</v>
      </c>
      <c r="M5447" s="3">
        <v>20.346320346319999</v>
      </c>
      <c r="N5447" s="3">
        <v>13.852813852814</v>
      </c>
      <c r="O5447" s="3">
        <v>9.0909090909089993</v>
      </c>
      <c r="P5447" s="8">
        <v>1.731601731602</v>
      </c>
    </row>
    <row r="5448" spans="3:16" x14ac:dyDescent="0.2">
      <c r="C5448" s="90"/>
      <c r="D5448" s="87"/>
      <c r="E5448" s="1" t="s">
        <v>22</v>
      </c>
      <c r="F5448" s="2"/>
      <c r="G5448" s="59">
        <v>41</v>
      </c>
      <c r="H5448" s="71" t="str">
        <f t="shared" si="119"/>
        <v>*</v>
      </c>
      <c r="I5448" s="11">
        <v>41.463414634145998</v>
      </c>
      <c r="J5448" s="3">
        <v>43.902439024389999</v>
      </c>
      <c r="K5448" s="3">
        <v>9.7560975609760003</v>
      </c>
      <c r="L5448" s="3">
        <v>9.7560975609760003</v>
      </c>
      <c r="M5448" s="3">
        <v>19.512195121950999</v>
      </c>
      <c r="N5448" s="3">
        <v>19.512195121950999</v>
      </c>
      <c r="O5448" s="3">
        <v>4.8780487804880002</v>
      </c>
      <c r="P5448" s="8">
        <v>19.512195121950999</v>
      </c>
    </row>
    <row r="5449" spans="3:16" x14ac:dyDescent="0.2">
      <c r="C5449" s="91" t="s">
        <v>73</v>
      </c>
      <c r="D5449" s="86" t="s">
        <v>17</v>
      </c>
      <c r="E5449" s="6" t="s">
        <v>74</v>
      </c>
      <c r="F5449" s="5"/>
      <c r="G5449" s="58">
        <v>31</v>
      </c>
      <c r="H5449" s="70" t="str">
        <f t="shared" si="119"/>
        <v>*</v>
      </c>
      <c r="I5449" s="12">
        <v>61.290322580644997</v>
      </c>
      <c r="J5449" s="4">
        <v>45.161290322581003</v>
      </c>
      <c r="K5449" s="4">
        <v>9.6774193548389995</v>
      </c>
      <c r="L5449" s="4">
        <v>6.4516129032259997</v>
      </c>
      <c r="M5449" s="4">
        <v>19.354838709677001</v>
      </c>
      <c r="N5449" s="4">
        <v>9.6774193548389995</v>
      </c>
      <c r="O5449" s="25">
        <v>0</v>
      </c>
      <c r="P5449" s="33">
        <v>0</v>
      </c>
    </row>
    <row r="5450" spans="3:16" x14ac:dyDescent="0.2">
      <c r="C5450" s="90"/>
      <c r="D5450" s="87"/>
      <c r="E5450" s="1" t="s">
        <v>75</v>
      </c>
      <c r="F5450" s="2"/>
      <c r="G5450" s="59">
        <v>47</v>
      </c>
      <c r="H5450" s="71" t="str">
        <f t="shared" si="119"/>
        <v>*</v>
      </c>
      <c r="I5450" s="11">
        <v>55.319148936170002</v>
      </c>
      <c r="J5450" s="3">
        <v>51.063829787233999</v>
      </c>
      <c r="K5450" s="3">
        <v>4.2553191489359996</v>
      </c>
      <c r="L5450" s="3">
        <v>10.638297872340001</v>
      </c>
      <c r="M5450" s="3">
        <v>21.276595744681</v>
      </c>
      <c r="N5450" s="3">
        <v>17.021276595745</v>
      </c>
      <c r="O5450" s="7">
        <v>0</v>
      </c>
      <c r="P5450" s="8">
        <v>2.1276595744679998</v>
      </c>
    </row>
    <row r="5451" spans="3:16" x14ac:dyDescent="0.2">
      <c r="C5451" s="90"/>
      <c r="D5451" s="87"/>
      <c r="E5451" s="1" t="s">
        <v>76</v>
      </c>
      <c r="F5451" s="2"/>
      <c r="G5451" s="59">
        <v>2</v>
      </c>
      <c r="H5451" s="71" t="str">
        <f t="shared" si="119"/>
        <v>*</v>
      </c>
      <c r="I5451" s="11">
        <v>50</v>
      </c>
      <c r="J5451" s="3">
        <v>100</v>
      </c>
      <c r="K5451" s="7">
        <v>0</v>
      </c>
      <c r="L5451" s="3">
        <v>100</v>
      </c>
      <c r="M5451" s="7">
        <v>0</v>
      </c>
      <c r="N5451" s="7">
        <v>0</v>
      </c>
      <c r="O5451" s="7">
        <v>0</v>
      </c>
      <c r="P5451" s="14">
        <v>0</v>
      </c>
    </row>
    <row r="5452" spans="3:16" x14ac:dyDescent="0.2">
      <c r="C5452" s="90"/>
      <c r="D5452" s="87"/>
      <c r="E5452" s="1" t="s">
        <v>77</v>
      </c>
      <c r="F5452" s="2"/>
      <c r="G5452" s="59">
        <v>20</v>
      </c>
      <c r="H5452" s="71" t="str">
        <f t="shared" si="119"/>
        <v>*</v>
      </c>
      <c r="I5452" s="11">
        <v>55</v>
      </c>
      <c r="J5452" s="3">
        <v>75</v>
      </c>
      <c r="K5452" s="3">
        <v>5</v>
      </c>
      <c r="L5452" s="3">
        <v>15</v>
      </c>
      <c r="M5452" s="3">
        <v>10</v>
      </c>
      <c r="N5452" s="3">
        <v>20</v>
      </c>
      <c r="O5452" s="3">
        <v>5</v>
      </c>
      <c r="P5452" s="14">
        <v>0</v>
      </c>
    </row>
    <row r="5453" spans="3:16" ht="24" x14ac:dyDescent="0.2">
      <c r="C5453" s="90"/>
      <c r="D5453" s="87"/>
      <c r="E5453" s="1" t="s">
        <v>78</v>
      </c>
      <c r="F5453" s="2"/>
      <c r="G5453" s="59">
        <v>24</v>
      </c>
      <c r="H5453" s="71" t="str">
        <f t="shared" si="119"/>
        <v>*</v>
      </c>
      <c r="I5453" s="11">
        <v>54.166666666666998</v>
      </c>
      <c r="J5453" s="3">
        <v>62.5</v>
      </c>
      <c r="K5453" s="3">
        <v>4.166666666667</v>
      </c>
      <c r="L5453" s="3">
        <v>16.666666666666998</v>
      </c>
      <c r="M5453" s="3">
        <v>20.833333333333002</v>
      </c>
      <c r="N5453" s="3">
        <v>25</v>
      </c>
      <c r="O5453" s="3">
        <v>12.5</v>
      </c>
      <c r="P5453" s="14">
        <v>0</v>
      </c>
    </row>
    <row r="5454" spans="3:16" ht="24" x14ac:dyDescent="0.2">
      <c r="C5454" s="90"/>
      <c r="D5454" s="87"/>
      <c r="E5454" s="1" t="s">
        <v>79</v>
      </c>
      <c r="F5454" s="2"/>
      <c r="G5454" s="59">
        <v>9</v>
      </c>
      <c r="H5454" s="71" t="str">
        <f t="shared" si="119"/>
        <v>*</v>
      </c>
      <c r="I5454" s="11">
        <v>88.888888888888999</v>
      </c>
      <c r="J5454" s="3">
        <v>55.555555555555998</v>
      </c>
      <c r="K5454" s="7">
        <v>0</v>
      </c>
      <c r="L5454" s="7">
        <v>0</v>
      </c>
      <c r="M5454" s="3">
        <v>11.111111111111001</v>
      </c>
      <c r="N5454" s="3">
        <v>11.111111111111001</v>
      </c>
      <c r="O5454" s="7">
        <v>0</v>
      </c>
      <c r="P5454" s="14">
        <v>0</v>
      </c>
    </row>
    <row r="5455" spans="3:16" ht="24" x14ac:dyDescent="0.2">
      <c r="C5455" s="90"/>
      <c r="D5455" s="87"/>
      <c r="E5455" s="1" t="s">
        <v>80</v>
      </c>
      <c r="F5455" s="2"/>
      <c r="G5455" s="59">
        <v>1</v>
      </c>
      <c r="H5455" s="71" t="str">
        <f t="shared" si="119"/>
        <v>*</v>
      </c>
      <c r="I5455" s="11">
        <v>100</v>
      </c>
      <c r="J5455" s="7">
        <v>0</v>
      </c>
      <c r="K5455" s="7">
        <v>0</v>
      </c>
      <c r="L5455" s="7">
        <v>0</v>
      </c>
      <c r="M5455" s="7">
        <v>0</v>
      </c>
      <c r="N5455" s="7">
        <v>0</v>
      </c>
      <c r="O5455" s="7">
        <v>0</v>
      </c>
      <c r="P5455" s="14">
        <v>0</v>
      </c>
    </row>
    <row r="5456" spans="3:16" ht="24" x14ac:dyDescent="0.2">
      <c r="C5456" s="90"/>
      <c r="D5456" s="87"/>
      <c r="E5456" s="1" t="s">
        <v>81</v>
      </c>
      <c r="F5456" s="2"/>
      <c r="G5456" s="59">
        <v>10</v>
      </c>
      <c r="H5456" s="71" t="str">
        <f t="shared" ref="H5456:H5519" si="120">IF(G5456&lt;49,"*"," ")</f>
        <v>*</v>
      </c>
      <c r="I5456" s="11">
        <v>40</v>
      </c>
      <c r="J5456" s="3">
        <v>50</v>
      </c>
      <c r="K5456" s="3">
        <v>10</v>
      </c>
      <c r="L5456" s="3">
        <v>10</v>
      </c>
      <c r="M5456" s="3">
        <v>20</v>
      </c>
      <c r="N5456" s="3">
        <v>10</v>
      </c>
      <c r="O5456" s="3">
        <v>10</v>
      </c>
      <c r="P5456" s="14">
        <v>0</v>
      </c>
    </row>
    <row r="5457" spans="3:16" ht="24" x14ac:dyDescent="0.2">
      <c r="C5457" s="90"/>
      <c r="D5457" s="87"/>
      <c r="E5457" s="1" t="s">
        <v>82</v>
      </c>
      <c r="F5457" s="2"/>
      <c r="G5457" s="59">
        <v>4</v>
      </c>
      <c r="H5457" s="71" t="str">
        <f t="shared" si="120"/>
        <v>*</v>
      </c>
      <c r="I5457" s="11">
        <v>50</v>
      </c>
      <c r="J5457" s="3">
        <v>100</v>
      </c>
      <c r="K5457" s="7">
        <v>0</v>
      </c>
      <c r="L5457" s="7">
        <v>0</v>
      </c>
      <c r="M5457" s="7">
        <v>0</v>
      </c>
      <c r="N5457" s="7">
        <v>0</v>
      </c>
      <c r="O5457" s="7">
        <v>0</v>
      </c>
      <c r="P5457" s="14">
        <v>0</v>
      </c>
    </row>
    <row r="5458" spans="3:16" x14ac:dyDescent="0.2">
      <c r="C5458" s="90"/>
      <c r="D5458" s="87"/>
      <c r="E5458" s="1" t="s">
        <v>83</v>
      </c>
      <c r="F5458" s="2"/>
      <c r="G5458" s="59">
        <v>4</v>
      </c>
      <c r="H5458" s="71" t="str">
        <f t="shared" si="120"/>
        <v>*</v>
      </c>
      <c r="I5458" s="11">
        <v>25</v>
      </c>
      <c r="J5458" s="3">
        <v>50</v>
      </c>
      <c r="K5458" s="7">
        <v>0</v>
      </c>
      <c r="L5458" s="7">
        <v>0</v>
      </c>
      <c r="M5458" s="3">
        <v>50</v>
      </c>
      <c r="N5458" s="7">
        <v>0</v>
      </c>
      <c r="O5458" s="7">
        <v>0</v>
      </c>
      <c r="P5458" s="14">
        <v>0</v>
      </c>
    </row>
    <row r="5459" spans="3:16" ht="24" x14ac:dyDescent="0.2">
      <c r="C5459" s="90"/>
      <c r="D5459" s="87"/>
      <c r="E5459" s="1" t="s">
        <v>84</v>
      </c>
      <c r="F5459" s="2"/>
      <c r="G5459" s="59">
        <v>10</v>
      </c>
      <c r="H5459" s="71" t="str">
        <f t="shared" si="120"/>
        <v>*</v>
      </c>
      <c r="I5459" s="11">
        <v>80</v>
      </c>
      <c r="J5459" s="3">
        <v>60</v>
      </c>
      <c r="K5459" s="3">
        <v>10</v>
      </c>
      <c r="L5459" s="3">
        <v>10</v>
      </c>
      <c r="M5459" s="3">
        <v>30</v>
      </c>
      <c r="N5459" s="3">
        <v>10</v>
      </c>
      <c r="O5459" s="7">
        <v>0</v>
      </c>
      <c r="P5459" s="14">
        <v>0</v>
      </c>
    </row>
    <row r="5460" spans="3:16" ht="24" x14ac:dyDescent="0.2">
      <c r="C5460" s="90"/>
      <c r="D5460" s="87"/>
      <c r="E5460" s="1" t="s">
        <v>85</v>
      </c>
      <c r="F5460" s="2"/>
      <c r="G5460" s="59">
        <v>3</v>
      </c>
      <c r="H5460" s="71" t="str">
        <f t="shared" si="120"/>
        <v>*</v>
      </c>
      <c r="I5460" s="11">
        <v>100</v>
      </c>
      <c r="J5460" s="3">
        <v>100</v>
      </c>
      <c r="K5460" s="7">
        <v>0</v>
      </c>
      <c r="L5460" s="7">
        <v>0</v>
      </c>
      <c r="M5460" s="7">
        <v>0</v>
      </c>
      <c r="N5460" s="7">
        <v>0</v>
      </c>
      <c r="O5460" s="7">
        <v>0</v>
      </c>
      <c r="P5460" s="14">
        <v>0</v>
      </c>
    </row>
    <row r="5461" spans="3:16" x14ac:dyDescent="0.2">
      <c r="C5461" s="90"/>
      <c r="D5461" s="87"/>
      <c r="E5461" s="1" t="s">
        <v>32</v>
      </c>
      <c r="F5461" s="2"/>
      <c r="G5461" s="59">
        <v>9</v>
      </c>
      <c r="H5461" s="71" t="str">
        <f t="shared" si="120"/>
        <v>*</v>
      </c>
      <c r="I5461" s="11">
        <v>44.444444444444002</v>
      </c>
      <c r="J5461" s="3">
        <v>44.444444444444002</v>
      </c>
      <c r="K5461" s="7">
        <v>0</v>
      </c>
      <c r="L5461" s="7">
        <v>0</v>
      </c>
      <c r="M5461" s="3">
        <v>11.111111111111001</v>
      </c>
      <c r="N5461" s="3">
        <v>11.111111111111001</v>
      </c>
      <c r="O5461" s="3">
        <v>33.333333333333002</v>
      </c>
      <c r="P5461" s="14">
        <v>0</v>
      </c>
    </row>
    <row r="5462" spans="3:16" ht="24" x14ac:dyDescent="0.2">
      <c r="C5462" s="90"/>
      <c r="D5462" s="87"/>
      <c r="E5462" s="1" t="s">
        <v>86</v>
      </c>
      <c r="F5462" s="2"/>
      <c r="G5462" s="59">
        <v>123</v>
      </c>
      <c r="H5462" s="71" t="str">
        <f t="shared" si="120"/>
        <v xml:space="preserve"> </v>
      </c>
      <c r="I5462" s="11">
        <v>55.284552845527998</v>
      </c>
      <c r="J5462" s="3">
        <v>53.658536585366001</v>
      </c>
      <c r="K5462" s="3">
        <v>6.5040650406499996</v>
      </c>
      <c r="L5462" s="3">
        <v>11.382113821138001</v>
      </c>
      <c r="M5462" s="3">
        <v>19.512195121950999</v>
      </c>
      <c r="N5462" s="3">
        <v>13.821138211381999</v>
      </c>
      <c r="O5462" s="3">
        <v>6.5040650406499996</v>
      </c>
      <c r="P5462" s="8">
        <v>0.81300813008100004</v>
      </c>
    </row>
    <row r="5463" spans="3:16" ht="24" x14ac:dyDescent="0.2">
      <c r="C5463" s="90"/>
      <c r="D5463" s="87"/>
      <c r="E5463" s="1" t="s">
        <v>87</v>
      </c>
      <c r="F5463" s="2"/>
      <c r="G5463" s="59">
        <v>29</v>
      </c>
      <c r="H5463" s="71" t="str">
        <f t="shared" si="120"/>
        <v>*</v>
      </c>
      <c r="I5463" s="11">
        <v>65.517241379309993</v>
      </c>
      <c r="J5463" s="3">
        <v>62.068965517240997</v>
      </c>
      <c r="K5463" s="3">
        <v>3.4482758620689999</v>
      </c>
      <c r="L5463" s="3">
        <v>6.8965517241379999</v>
      </c>
      <c r="M5463" s="3">
        <v>17.241379310345</v>
      </c>
      <c r="N5463" s="3">
        <v>17.241379310345</v>
      </c>
      <c r="O5463" s="3">
        <v>3.4482758620689999</v>
      </c>
      <c r="P5463" s="14">
        <v>0</v>
      </c>
    </row>
    <row r="5464" spans="3:16" ht="24" x14ac:dyDescent="0.2">
      <c r="C5464" s="90"/>
      <c r="D5464" s="87"/>
      <c r="E5464" s="1" t="s">
        <v>88</v>
      </c>
      <c r="F5464" s="2"/>
      <c r="G5464" s="59">
        <v>178</v>
      </c>
      <c r="H5464" s="71" t="str">
        <f t="shared" si="120"/>
        <v xml:space="preserve"> </v>
      </c>
      <c r="I5464" s="11">
        <v>48.314606741573002</v>
      </c>
      <c r="J5464" s="3">
        <v>58.988764044943998</v>
      </c>
      <c r="K5464" s="3">
        <v>3.9325842696629998</v>
      </c>
      <c r="L5464" s="3">
        <v>10.112359550561999</v>
      </c>
      <c r="M5464" s="3">
        <v>20.786516853933001</v>
      </c>
      <c r="N5464" s="3">
        <v>14.606741573034</v>
      </c>
      <c r="O5464" s="3">
        <v>10.674157303371</v>
      </c>
      <c r="P5464" s="8">
        <v>1.123595505618</v>
      </c>
    </row>
    <row r="5465" spans="3:16" x14ac:dyDescent="0.2">
      <c r="C5465" s="90"/>
      <c r="D5465" s="87"/>
      <c r="E5465" s="1" t="s">
        <v>22</v>
      </c>
      <c r="F5465" s="2"/>
      <c r="G5465" s="59">
        <v>34</v>
      </c>
      <c r="H5465" s="71" t="str">
        <f t="shared" si="120"/>
        <v>*</v>
      </c>
      <c r="I5465" s="11">
        <v>35.294117647058997</v>
      </c>
      <c r="J5465" s="3">
        <v>38.235294117647001</v>
      </c>
      <c r="K5465" s="3">
        <v>5.8823529411760003</v>
      </c>
      <c r="L5465" s="7">
        <v>0</v>
      </c>
      <c r="M5465" s="3">
        <v>14.705882352941</v>
      </c>
      <c r="N5465" s="3">
        <v>2.9411764705880001</v>
      </c>
      <c r="O5465" s="3">
        <v>8.8235294117649996</v>
      </c>
      <c r="P5465" s="8">
        <v>26.470588235293999</v>
      </c>
    </row>
    <row r="5466" spans="3:16" ht="24" x14ac:dyDescent="0.2">
      <c r="C5466" s="91" t="s">
        <v>89</v>
      </c>
      <c r="D5466" s="86" t="s">
        <v>17</v>
      </c>
      <c r="E5466" s="6" t="s">
        <v>90</v>
      </c>
      <c r="F5466" s="5"/>
      <c r="G5466" s="58">
        <v>8</v>
      </c>
      <c r="H5466" s="70" t="str">
        <f t="shared" si="120"/>
        <v>*</v>
      </c>
      <c r="I5466" s="12">
        <v>87.5</v>
      </c>
      <c r="J5466" s="4">
        <v>62.5</v>
      </c>
      <c r="K5466" s="25">
        <v>0</v>
      </c>
      <c r="L5466" s="25">
        <v>0</v>
      </c>
      <c r="M5466" s="4">
        <v>12.5</v>
      </c>
      <c r="N5466" s="4">
        <v>25</v>
      </c>
      <c r="O5466" s="25">
        <v>0</v>
      </c>
      <c r="P5466" s="33">
        <v>0</v>
      </c>
    </row>
    <row r="5467" spans="3:16" ht="48" x14ac:dyDescent="0.2">
      <c r="C5467" s="90"/>
      <c r="D5467" s="87"/>
      <c r="E5467" s="1" t="s">
        <v>91</v>
      </c>
      <c r="F5467" s="2"/>
      <c r="G5467" s="59">
        <v>7</v>
      </c>
      <c r="H5467" s="71" t="str">
        <f t="shared" si="120"/>
        <v>*</v>
      </c>
      <c r="I5467" s="11">
        <v>71.428571428571004</v>
      </c>
      <c r="J5467" s="3">
        <v>71.428571428571004</v>
      </c>
      <c r="K5467" s="3">
        <v>14.285714285714</v>
      </c>
      <c r="L5467" s="3">
        <v>28.571428571428999</v>
      </c>
      <c r="M5467" s="3">
        <v>28.571428571428999</v>
      </c>
      <c r="N5467" s="3">
        <v>28.571428571428999</v>
      </c>
      <c r="O5467" s="7">
        <v>0</v>
      </c>
      <c r="P5467" s="14">
        <v>0</v>
      </c>
    </row>
    <row r="5468" spans="3:16" ht="36" x14ac:dyDescent="0.2">
      <c r="C5468" s="90"/>
      <c r="D5468" s="87"/>
      <c r="E5468" s="1" t="s">
        <v>92</v>
      </c>
      <c r="F5468" s="2"/>
      <c r="G5468" s="59">
        <v>5</v>
      </c>
      <c r="H5468" s="71" t="str">
        <f t="shared" si="120"/>
        <v>*</v>
      </c>
      <c r="I5468" s="11">
        <v>100</v>
      </c>
      <c r="J5468" s="3">
        <v>80</v>
      </c>
      <c r="K5468" s="7">
        <v>0</v>
      </c>
      <c r="L5468" s="7">
        <v>0</v>
      </c>
      <c r="M5468" s="7">
        <v>0</v>
      </c>
      <c r="N5468" s="7">
        <v>0</v>
      </c>
      <c r="O5468" s="7">
        <v>0</v>
      </c>
      <c r="P5468" s="14">
        <v>0</v>
      </c>
    </row>
    <row r="5469" spans="3:16" ht="48" x14ac:dyDescent="0.2">
      <c r="C5469" s="90"/>
      <c r="D5469" s="87"/>
      <c r="E5469" s="1" t="s">
        <v>93</v>
      </c>
      <c r="F5469" s="2"/>
      <c r="G5469" s="59">
        <v>9</v>
      </c>
      <c r="H5469" s="71" t="str">
        <f t="shared" si="120"/>
        <v>*</v>
      </c>
      <c r="I5469" s="11">
        <v>33.333333333333002</v>
      </c>
      <c r="J5469" s="3">
        <v>44.444444444444002</v>
      </c>
      <c r="K5469" s="3">
        <v>11.111111111111001</v>
      </c>
      <c r="L5469" s="3">
        <v>11.111111111111001</v>
      </c>
      <c r="M5469" s="3">
        <v>22.222222222222001</v>
      </c>
      <c r="N5469" s="3">
        <v>33.333333333333002</v>
      </c>
      <c r="O5469" s="3">
        <v>22.222222222222001</v>
      </c>
      <c r="P5469" s="14">
        <v>0</v>
      </c>
    </row>
    <row r="5470" spans="3:16" x14ac:dyDescent="0.2">
      <c r="C5470" s="90"/>
      <c r="D5470" s="87"/>
      <c r="E5470" s="1" t="s">
        <v>94</v>
      </c>
      <c r="F5470" s="2"/>
      <c r="G5470" s="59">
        <v>1</v>
      </c>
      <c r="H5470" s="71" t="str">
        <f t="shared" si="120"/>
        <v>*</v>
      </c>
      <c r="I5470" s="11">
        <v>100</v>
      </c>
      <c r="J5470" s="3">
        <v>100</v>
      </c>
      <c r="K5470" s="7">
        <v>0</v>
      </c>
      <c r="L5470" s="7">
        <v>0</v>
      </c>
      <c r="M5470" s="3">
        <v>100</v>
      </c>
      <c r="N5470" s="7">
        <v>0</v>
      </c>
      <c r="O5470" s="7">
        <v>0</v>
      </c>
      <c r="P5470" s="14">
        <v>0</v>
      </c>
    </row>
    <row r="5471" spans="3:16" x14ac:dyDescent="0.2">
      <c r="C5471" s="90"/>
      <c r="D5471" s="87"/>
      <c r="E5471" s="1" t="s">
        <v>95</v>
      </c>
      <c r="F5471" s="2"/>
      <c r="G5471" s="59">
        <v>0</v>
      </c>
      <c r="H5471" s="71" t="str">
        <f t="shared" si="120"/>
        <v>*</v>
      </c>
      <c r="I5471" s="26">
        <v>0</v>
      </c>
      <c r="J5471" s="7">
        <v>0</v>
      </c>
      <c r="K5471" s="7">
        <v>0</v>
      </c>
      <c r="L5471" s="7">
        <v>0</v>
      </c>
      <c r="M5471" s="7">
        <v>0</v>
      </c>
      <c r="N5471" s="7">
        <v>0</v>
      </c>
      <c r="O5471" s="7">
        <v>0</v>
      </c>
      <c r="P5471" s="14">
        <v>0</v>
      </c>
    </row>
    <row r="5472" spans="3:16" x14ac:dyDescent="0.2">
      <c r="C5472" s="90"/>
      <c r="D5472" s="87"/>
      <c r="E5472" s="1" t="s">
        <v>32</v>
      </c>
      <c r="F5472" s="2"/>
      <c r="G5472" s="59">
        <v>7</v>
      </c>
      <c r="H5472" s="71" t="str">
        <f t="shared" si="120"/>
        <v>*</v>
      </c>
      <c r="I5472" s="11">
        <v>57.142857142856997</v>
      </c>
      <c r="J5472" s="3">
        <v>14.285714285714</v>
      </c>
      <c r="K5472" s="7">
        <v>0</v>
      </c>
      <c r="L5472" s="7">
        <v>0</v>
      </c>
      <c r="M5472" s="3">
        <v>28.571428571428999</v>
      </c>
      <c r="N5472" s="3">
        <v>14.285714285714</v>
      </c>
      <c r="O5472" s="3">
        <v>14.285714285714</v>
      </c>
      <c r="P5472" s="14">
        <v>0</v>
      </c>
    </row>
    <row r="5473" spans="3:16" ht="24" x14ac:dyDescent="0.2">
      <c r="C5473" s="90"/>
      <c r="D5473" s="87"/>
      <c r="E5473" s="1" t="s">
        <v>96</v>
      </c>
      <c r="F5473" s="2"/>
      <c r="G5473" s="59">
        <v>31</v>
      </c>
      <c r="H5473" s="71" t="str">
        <f t="shared" si="120"/>
        <v>*</v>
      </c>
      <c r="I5473" s="11">
        <v>64.516129032257993</v>
      </c>
      <c r="J5473" s="3">
        <v>51.612903225806001</v>
      </c>
      <c r="K5473" s="3">
        <v>6.4516129032259997</v>
      </c>
      <c r="L5473" s="3">
        <v>9.6774193548389995</v>
      </c>
      <c r="M5473" s="3">
        <v>25.806451612903</v>
      </c>
      <c r="N5473" s="3">
        <v>22.580645161290001</v>
      </c>
      <c r="O5473" s="3">
        <v>9.6774193548389995</v>
      </c>
      <c r="P5473" s="14">
        <v>0</v>
      </c>
    </row>
    <row r="5474" spans="3:16" ht="24" x14ac:dyDescent="0.2">
      <c r="C5474" s="90"/>
      <c r="D5474" s="87"/>
      <c r="E5474" s="1" t="s">
        <v>87</v>
      </c>
      <c r="F5474" s="2"/>
      <c r="G5474" s="59">
        <v>41</v>
      </c>
      <c r="H5474" s="71" t="str">
        <f t="shared" si="120"/>
        <v>*</v>
      </c>
      <c r="I5474" s="11">
        <v>51.219512195122</v>
      </c>
      <c r="J5474" s="3">
        <v>53.658536585366001</v>
      </c>
      <c r="K5474" s="3">
        <v>9.7560975609760003</v>
      </c>
      <c r="L5474" s="3">
        <v>14.634146341463</v>
      </c>
      <c r="M5474" s="3">
        <v>14.634146341463</v>
      </c>
      <c r="N5474" s="3">
        <v>7.3170731707319998</v>
      </c>
      <c r="O5474" s="3">
        <v>4.8780487804880002</v>
      </c>
      <c r="P5474" s="14">
        <v>0</v>
      </c>
    </row>
    <row r="5475" spans="3:16" ht="24" x14ac:dyDescent="0.2">
      <c r="C5475" s="90"/>
      <c r="D5475" s="87"/>
      <c r="E5475" s="1" t="s">
        <v>88</v>
      </c>
      <c r="F5475" s="2"/>
      <c r="G5475" s="59">
        <v>249</v>
      </c>
      <c r="H5475" s="71" t="str">
        <f t="shared" si="120"/>
        <v xml:space="preserve"> </v>
      </c>
      <c r="I5475" s="11">
        <v>51.405622489960002</v>
      </c>
      <c r="J5475" s="3">
        <v>60.240963855422002</v>
      </c>
      <c r="K5475" s="3">
        <v>4.0160642570279999</v>
      </c>
      <c r="L5475" s="3">
        <v>8.0321285140559997</v>
      </c>
      <c r="M5475" s="3">
        <v>20.080321285141</v>
      </c>
      <c r="N5475" s="3">
        <v>13.654618473896001</v>
      </c>
      <c r="O5475" s="3">
        <v>8.4337349397590007</v>
      </c>
      <c r="P5475" s="8">
        <v>1.204819277108</v>
      </c>
    </row>
    <row r="5476" spans="3:16" x14ac:dyDescent="0.2">
      <c r="C5476" s="90"/>
      <c r="D5476" s="87"/>
      <c r="E5476" s="1" t="s">
        <v>22</v>
      </c>
      <c r="F5476" s="2"/>
      <c r="G5476" s="59">
        <v>43</v>
      </c>
      <c r="H5476" s="71" t="str">
        <f t="shared" si="120"/>
        <v>*</v>
      </c>
      <c r="I5476" s="11">
        <v>37.209302325581</v>
      </c>
      <c r="J5476" s="3">
        <v>32.558139534883999</v>
      </c>
      <c r="K5476" s="3">
        <v>4.6511627906979998</v>
      </c>
      <c r="L5476" s="3">
        <v>11.627906976744001</v>
      </c>
      <c r="M5476" s="3">
        <v>16.279069767442</v>
      </c>
      <c r="N5476" s="3">
        <v>11.627906976744001</v>
      </c>
      <c r="O5476" s="3">
        <v>11.627906976744001</v>
      </c>
      <c r="P5476" s="8">
        <v>20.930232558139998</v>
      </c>
    </row>
    <row r="5477" spans="3:16" x14ac:dyDescent="0.2">
      <c r="C5477" s="91" t="s">
        <v>97</v>
      </c>
      <c r="D5477" s="86" t="s">
        <v>17</v>
      </c>
      <c r="E5477" s="6" t="s">
        <v>98</v>
      </c>
      <c r="F5477" s="5"/>
      <c r="G5477" s="58">
        <v>4</v>
      </c>
      <c r="H5477" s="70" t="str">
        <f t="shared" si="120"/>
        <v>*</v>
      </c>
      <c r="I5477" s="12">
        <v>25</v>
      </c>
      <c r="J5477" s="4">
        <v>75</v>
      </c>
      <c r="K5477" s="25">
        <v>0</v>
      </c>
      <c r="L5477" s="25">
        <v>0</v>
      </c>
      <c r="M5477" s="25">
        <v>0</v>
      </c>
      <c r="N5477" s="25">
        <v>0</v>
      </c>
      <c r="O5477" s="4">
        <v>50</v>
      </c>
      <c r="P5477" s="33">
        <v>0</v>
      </c>
    </row>
    <row r="5478" spans="3:16" x14ac:dyDescent="0.2">
      <c r="C5478" s="90"/>
      <c r="D5478" s="87"/>
      <c r="E5478" s="1" t="s">
        <v>99</v>
      </c>
      <c r="F5478" s="2"/>
      <c r="G5478" s="59">
        <v>32</v>
      </c>
      <c r="H5478" s="71" t="str">
        <f t="shared" si="120"/>
        <v>*</v>
      </c>
      <c r="I5478" s="11">
        <v>59.375</v>
      </c>
      <c r="J5478" s="3">
        <v>56.25</v>
      </c>
      <c r="K5478" s="3">
        <v>3.125</v>
      </c>
      <c r="L5478" s="3">
        <v>12.5</v>
      </c>
      <c r="M5478" s="3">
        <v>21.875</v>
      </c>
      <c r="N5478" s="3">
        <v>6.25</v>
      </c>
      <c r="O5478" s="7">
        <v>0</v>
      </c>
      <c r="P5478" s="14">
        <v>0</v>
      </c>
    </row>
    <row r="5479" spans="3:16" x14ac:dyDescent="0.2">
      <c r="C5479" s="90"/>
      <c r="D5479" s="87"/>
      <c r="E5479" s="1" t="s">
        <v>100</v>
      </c>
      <c r="F5479" s="2"/>
      <c r="G5479" s="59">
        <v>61</v>
      </c>
      <c r="H5479" s="71" t="str">
        <f t="shared" si="120"/>
        <v xml:space="preserve"> </v>
      </c>
      <c r="I5479" s="11">
        <v>52.459016393443001</v>
      </c>
      <c r="J5479" s="3">
        <v>60.655737704918003</v>
      </c>
      <c r="K5479" s="3">
        <v>4.918032786885</v>
      </c>
      <c r="L5479" s="3">
        <v>8.1967213114750006</v>
      </c>
      <c r="M5479" s="3">
        <v>24.590163934425998</v>
      </c>
      <c r="N5479" s="3">
        <v>14.754098360656</v>
      </c>
      <c r="O5479" s="3">
        <v>3.2786885245900002</v>
      </c>
      <c r="P5479" s="8">
        <v>1.6393442622950001</v>
      </c>
    </row>
    <row r="5480" spans="3:16" x14ac:dyDescent="0.2">
      <c r="C5480" s="90"/>
      <c r="D5480" s="87"/>
      <c r="E5480" s="1" t="s">
        <v>101</v>
      </c>
      <c r="F5480" s="2"/>
      <c r="G5480" s="59">
        <v>240</v>
      </c>
      <c r="H5480" s="71" t="str">
        <f t="shared" si="120"/>
        <v xml:space="preserve"> </v>
      </c>
      <c r="I5480" s="11">
        <v>51.666666666666998</v>
      </c>
      <c r="J5480" s="3">
        <v>57.5</v>
      </c>
      <c r="K5480" s="3">
        <v>5.416666666667</v>
      </c>
      <c r="L5480" s="3">
        <v>10.416666666667</v>
      </c>
      <c r="M5480" s="3">
        <v>18.75</v>
      </c>
      <c r="N5480" s="3">
        <v>14.166666666667</v>
      </c>
      <c r="O5480" s="3">
        <v>10.416666666667</v>
      </c>
      <c r="P5480" s="8">
        <v>0.41666666666699997</v>
      </c>
    </row>
    <row r="5481" spans="3:16" x14ac:dyDescent="0.2">
      <c r="C5481" s="90"/>
      <c r="D5481" s="87"/>
      <c r="E5481" s="1" t="s">
        <v>22</v>
      </c>
      <c r="F5481" s="2"/>
      <c r="G5481" s="59">
        <v>27</v>
      </c>
      <c r="H5481" s="71" t="str">
        <f t="shared" si="120"/>
        <v>*</v>
      </c>
      <c r="I5481" s="11">
        <v>33.333333333333002</v>
      </c>
      <c r="J5481" s="3">
        <v>22.222222222222001</v>
      </c>
      <c r="K5481" s="3">
        <v>3.7037037037039999</v>
      </c>
      <c r="L5481" s="7">
        <v>0</v>
      </c>
      <c r="M5481" s="3">
        <v>14.814814814815</v>
      </c>
      <c r="N5481" s="3">
        <v>14.814814814815</v>
      </c>
      <c r="O5481" s="3">
        <v>7.4074074074069998</v>
      </c>
      <c r="P5481" s="8">
        <v>37.037037037037003</v>
      </c>
    </row>
    <row r="5482" spans="3:16" x14ac:dyDescent="0.2">
      <c r="C5482" s="91" t="s">
        <v>102</v>
      </c>
      <c r="D5482" s="86" t="s">
        <v>17</v>
      </c>
      <c r="E5482" s="6" t="s">
        <v>103</v>
      </c>
      <c r="F5482" s="5"/>
      <c r="G5482" s="58">
        <v>37</v>
      </c>
      <c r="H5482" s="70" t="str">
        <f t="shared" si="120"/>
        <v>*</v>
      </c>
      <c r="I5482" s="12">
        <v>67.567567567568005</v>
      </c>
      <c r="J5482" s="4">
        <v>51.351351351350999</v>
      </c>
      <c r="K5482" s="25">
        <v>0</v>
      </c>
      <c r="L5482" s="25">
        <v>0</v>
      </c>
      <c r="M5482" s="4">
        <v>16.216216216216001</v>
      </c>
      <c r="N5482" s="4">
        <v>5.4054054054050003</v>
      </c>
      <c r="O5482" s="4">
        <v>5.4054054054050003</v>
      </c>
      <c r="P5482" s="33">
        <v>0</v>
      </c>
    </row>
    <row r="5483" spans="3:16" x14ac:dyDescent="0.2">
      <c r="C5483" s="90"/>
      <c r="D5483" s="87"/>
      <c r="E5483" s="1" t="s">
        <v>104</v>
      </c>
      <c r="F5483" s="2"/>
      <c r="G5483" s="59">
        <v>153</v>
      </c>
      <c r="H5483" s="71" t="str">
        <f t="shared" si="120"/>
        <v xml:space="preserve"> </v>
      </c>
      <c r="I5483" s="11">
        <v>52.287581699345999</v>
      </c>
      <c r="J5483" s="3">
        <v>58.823529411765001</v>
      </c>
      <c r="K5483" s="3">
        <v>3.2679738562090002</v>
      </c>
      <c r="L5483" s="3">
        <v>9.1503267973860005</v>
      </c>
      <c r="M5483" s="3">
        <v>20.261437908497001</v>
      </c>
      <c r="N5483" s="3">
        <v>15.032679738562001</v>
      </c>
      <c r="O5483" s="3">
        <v>9.1503267973860005</v>
      </c>
      <c r="P5483" s="8">
        <v>0.65359477124200005</v>
      </c>
    </row>
    <row r="5484" spans="3:16" x14ac:dyDescent="0.2">
      <c r="C5484" s="90"/>
      <c r="D5484" s="87"/>
      <c r="E5484" s="1" t="s">
        <v>105</v>
      </c>
      <c r="F5484" s="2"/>
      <c r="G5484" s="59">
        <v>116</v>
      </c>
      <c r="H5484" s="71" t="str">
        <f t="shared" si="120"/>
        <v xml:space="preserve"> </v>
      </c>
      <c r="I5484" s="11">
        <v>50</v>
      </c>
      <c r="J5484" s="3">
        <v>55.172413793102997</v>
      </c>
      <c r="K5484" s="3">
        <v>8.6206896551720007</v>
      </c>
      <c r="L5484" s="3">
        <v>15.517241379310001</v>
      </c>
      <c r="M5484" s="3">
        <v>22.413793103448</v>
      </c>
      <c r="N5484" s="3">
        <v>12.068965517241001</v>
      </c>
      <c r="O5484" s="3">
        <v>8.6206896551720007</v>
      </c>
      <c r="P5484" s="8">
        <v>1.7241379310339999</v>
      </c>
    </row>
    <row r="5485" spans="3:16" x14ac:dyDescent="0.2">
      <c r="C5485" s="90"/>
      <c r="D5485" s="87"/>
      <c r="E5485" s="1" t="s">
        <v>106</v>
      </c>
      <c r="F5485" s="2"/>
      <c r="G5485" s="59">
        <v>32</v>
      </c>
      <c r="H5485" s="71" t="str">
        <f t="shared" si="120"/>
        <v>*</v>
      </c>
      <c r="I5485" s="11">
        <v>46.875</v>
      </c>
      <c r="J5485" s="3">
        <v>59.375</v>
      </c>
      <c r="K5485" s="3">
        <v>6.25</v>
      </c>
      <c r="L5485" s="3">
        <v>6.25</v>
      </c>
      <c r="M5485" s="3">
        <v>18.75</v>
      </c>
      <c r="N5485" s="3">
        <v>21.875</v>
      </c>
      <c r="O5485" s="3">
        <v>9.375</v>
      </c>
      <c r="P5485" s="14">
        <v>0</v>
      </c>
    </row>
    <row r="5486" spans="3:16" x14ac:dyDescent="0.2">
      <c r="C5486" s="90"/>
      <c r="D5486" s="87"/>
      <c r="E5486" s="1" t="s">
        <v>22</v>
      </c>
      <c r="F5486" s="2"/>
      <c r="G5486" s="59">
        <v>26</v>
      </c>
      <c r="H5486" s="71" t="str">
        <f t="shared" si="120"/>
        <v>*</v>
      </c>
      <c r="I5486" s="11">
        <v>26.923076923077002</v>
      </c>
      <c r="J5486" s="3">
        <v>38.461538461537998</v>
      </c>
      <c r="K5486" s="3">
        <v>3.8461538461539999</v>
      </c>
      <c r="L5486" s="7">
        <v>0</v>
      </c>
      <c r="M5486" s="3">
        <v>7.6923076923079998</v>
      </c>
      <c r="N5486" s="3">
        <v>11.538461538462</v>
      </c>
      <c r="O5486" s="3">
        <v>7.6923076923079998</v>
      </c>
      <c r="P5486" s="8">
        <v>34.615384615384997</v>
      </c>
    </row>
    <row r="5487" spans="3:16" x14ac:dyDescent="0.2">
      <c r="C5487" s="90"/>
      <c r="D5487" s="87"/>
      <c r="E5487" s="1" t="s">
        <v>107</v>
      </c>
      <c r="F5487" s="2"/>
      <c r="G5487" s="59">
        <v>190</v>
      </c>
      <c r="H5487" s="71" t="str">
        <f t="shared" si="120"/>
        <v xml:space="preserve"> </v>
      </c>
      <c r="I5487" s="11">
        <v>55.263157894736999</v>
      </c>
      <c r="J5487" s="3">
        <v>57.368421052632002</v>
      </c>
      <c r="K5487" s="3">
        <v>2.6315789473679998</v>
      </c>
      <c r="L5487" s="3">
        <v>7.3684210526319998</v>
      </c>
      <c r="M5487" s="3">
        <v>19.473684210525999</v>
      </c>
      <c r="N5487" s="3">
        <v>13.157894736842</v>
      </c>
      <c r="O5487" s="3">
        <v>8.4210526315790002</v>
      </c>
      <c r="P5487" s="8">
        <v>0.52631578947400004</v>
      </c>
    </row>
    <row r="5488" spans="3:16" x14ac:dyDescent="0.2">
      <c r="C5488" s="90"/>
      <c r="D5488" s="87"/>
      <c r="E5488" s="1" t="s">
        <v>108</v>
      </c>
      <c r="F5488" s="2"/>
      <c r="G5488" s="59">
        <v>148</v>
      </c>
      <c r="H5488" s="71" t="str">
        <f t="shared" si="120"/>
        <v xml:space="preserve"> </v>
      </c>
      <c r="I5488" s="11">
        <v>49.324324324324003</v>
      </c>
      <c r="J5488" s="3">
        <v>56.081081081081003</v>
      </c>
      <c r="K5488" s="3">
        <v>8.1081081081080004</v>
      </c>
      <c r="L5488" s="3">
        <v>13.513513513514001</v>
      </c>
      <c r="M5488" s="3">
        <v>21.621621621622001</v>
      </c>
      <c r="N5488" s="3">
        <v>14.189189189188999</v>
      </c>
      <c r="O5488" s="3">
        <v>8.7837837837839992</v>
      </c>
      <c r="P5488" s="8">
        <v>1.351351351351</v>
      </c>
    </row>
    <row r="5489" spans="3:16" x14ac:dyDescent="0.2">
      <c r="C5489" s="91" t="s">
        <v>109</v>
      </c>
      <c r="D5489" s="86" t="s">
        <v>17</v>
      </c>
      <c r="E5489" s="6" t="s">
        <v>110</v>
      </c>
      <c r="F5489" s="5"/>
      <c r="G5489" s="58">
        <v>53</v>
      </c>
      <c r="H5489" s="70" t="str">
        <f t="shared" si="120"/>
        <v xml:space="preserve"> </v>
      </c>
      <c r="I5489" s="12">
        <v>60.377358490566003</v>
      </c>
      <c r="J5489" s="4">
        <v>52.830188679244998</v>
      </c>
      <c r="K5489" s="4">
        <v>1.88679245283</v>
      </c>
      <c r="L5489" s="4">
        <v>11.320754716981</v>
      </c>
      <c r="M5489" s="4">
        <v>16.981132075472001</v>
      </c>
      <c r="N5489" s="4">
        <v>7.547169811321</v>
      </c>
      <c r="O5489" s="4">
        <v>9.4339622641510008</v>
      </c>
      <c r="P5489" s="33">
        <v>0</v>
      </c>
    </row>
    <row r="5490" spans="3:16" ht="24" x14ac:dyDescent="0.2">
      <c r="C5490" s="90"/>
      <c r="D5490" s="87"/>
      <c r="E5490" s="1" t="s">
        <v>111</v>
      </c>
      <c r="F5490" s="2"/>
      <c r="G5490" s="59">
        <v>19</v>
      </c>
      <c r="H5490" s="71" t="str">
        <f t="shared" si="120"/>
        <v>*</v>
      </c>
      <c r="I5490" s="11">
        <v>73.684210526315994</v>
      </c>
      <c r="J5490" s="3">
        <v>47.368421052632002</v>
      </c>
      <c r="K5490" s="7">
        <v>0</v>
      </c>
      <c r="L5490" s="3">
        <v>15.789473684211</v>
      </c>
      <c r="M5490" s="3">
        <v>10.526315789473999</v>
      </c>
      <c r="N5490" s="3">
        <v>15.789473684211</v>
      </c>
      <c r="O5490" s="7">
        <v>0</v>
      </c>
      <c r="P5490" s="14">
        <v>0</v>
      </c>
    </row>
    <row r="5491" spans="3:16" ht="24" x14ac:dyDescent="0.2">
      <c r="C5491" s="90"/>
      <c r="D5491" s="87"/>
      <c r="E5491" s="1" t="s">
        <v>112</v>
      </c>
      <c r="F5491" s="2"/>
      <c r="G5491" s="59">
        <v>45</v>
      </c>
      <c r="H5491" s="71" t="str">
        <f t="shared" si="120"/>
        <v>*</v>
      </c>
      <c r="I5491" s="11">
        <v>51.111111111111001</v>
      </c>
      <c r="J5491" s="3">
        <v>60</v>
      </c>
      <c r="K5491" s="7">
        <v>0</v>
      </c>
      <c r="L5491" s="3">
        <v>11.111111111111001</v>
      </c>
      <c r="M5491" s="3">
        <v>8.8888888888889994</v>
      </c>
      <c r="N5491" s="3">
        <v>15.555555555555999</v>
      </c>
      <c r="O5491" s="3">
        <v>13.333333333333</v>
      </c>
      <c r="P5491" s="14">
        <v>0</v>
      </c>
    </row>
    <row r="5492" spans="3:16" x14ac:dyDescent="0.2">
      <c r="C5492" s="90"/>
      <c r="D5492" s="87"/>
      <c r="E5492" s="1" t="s">
        <v>113</v>
      </c>
      <c r="F5492" s="2"/>
      <c r="G5492" s="59">
        <v>57</v>
      </c>
      <c r="H5492" s="71" t="str">
        <f t="shared" si="120"/>
        <v xml:space="preserve"> </v>
      </c>
      <c r="I5492" s="11">
        <v>54.385964912280997</v>
      </c>
      <c r="J5492" s="3">
        <v>61.403508771929999</v>
      </c>
      <c r="K5492" s="3">
        <v>3.508771929825</v>
      </c>
      <c r="L5492" s="3">
        <v>8.7719298245609991</v>
      </c>
      <c r="M5492" s="3">
        <v>21.052631578947</v>
      </c>
      <c r="N5492" s="3">
        <v>12.280701754386</v>
      </c>
      <c r="O5492" s="3">
        <v>7.0175438596489998</v>
      </c>
      <c r="P5492" s="14">
        <v>0</v>
      </c>
    </row>
    <row r="5493" spans="3:16" x14ac:dyDescent="0.2">
      <c r="C5493" s="90"/>
      <c r="D5493" s="87"/>
      <c r="E5493" s="1" t="s">
        <v>114</v>
      </c>
      <c r="F5493" s="2"/>
      <c r="G5493" s="59">
        <v>96</v>
      </c>
      <c r="H5493" s="71" t="str">
        <f t="shared" si="120"/>
        <v xml:space="preserve"> </v>
      </c>
      <c r="I5493" s="11">
        <v>54.166666666666998</v>
      </c>
      <c r="J5493" s="3">
        <v>61.458333333333002</v>
      </c>
      <c r="K5493" s="3">
        <v>4.166666666667</v>
      </c>
      <c r="L5493" s="3">
        <v>7.291666666667</v>
      </c>
      <c r="M5493" s="3">
        <v>19.791666666666998</v>
      </c>
      <c r="N5493" s="3">
        <v>12.5</v>
      </c>
      <c r="O5493" s="3">
        <v>7.291666666667</v>
      </c>
      <c r="P5493" s="8">
        <v>1.041666666667</v>
      </c>
    </row>
    <row r="5494" spans="3:16" ht="24" x14ac:dyDescent="0.2">
      <c r="C5494" s="90"/>
      <c r="D5494" s="87"/>
      <c r="E5494" s="1" t="s">
        <v>115</v>
      </c>
      <c r="F5494" s="2"/>
      <c r="G5494" s="59">
        <v>65</v>
      </c>
      <c r="H5494" s="71" t="str">
        <f t="shared" si="120"/>
        <v xml:space="preserve"> </v>
      </c>
      <c r="I5494" s="11">
        <v>56.923076923076998</v>
      </c>
      <c r="J5494" s="3">
        <v>64.615384615384997</v>
      </c>
      <c r="K5494" s="3">
        <v>3.0769230769229998</v>
      </c>
      <c r="L5494" s="3">
        <v>9.2307692307690008</v>
      </c>
      <c r="M5494" s="3">
        <v>16.923076923077002</v>
      </c>
      <c r="N5494" s="3">
        <v>15.384615384615</v>
      </c>
      <c r="O5494" s="3">
        <v>4.6153846153850004</v>
      </c>
      <c r="P5494" s="8">
        <v>1.538461538462</v>
      </c>
    </row>
    <row r="5495" spans="3:16" ht="24" x14ac:dyDescent="0.2">
      <c r="C5495" s="90"/>
      <c r="D5495" s="87"/>
      <c r="E5495" s="1" t="s">
        <v>116</v>
      </c>
      <c r="F5495" s="2"/>
      <c r="G5495" s="59">
        <v>115</v>
      </c>
      <c r="H5495" s="71" t="str">
        <f t="shared" si="120"/>
        <v xml:space="preserve"> </v>
      </c>
      <c r="I5495" s="11">
        <v>53.913043478261002</v>
      </c>
      <c r="J5495" s="3">
        <v>53.913043478261002</v>
      </c>
      <c r="K5495" s="3">
        <v>2.6086956521740001</v>
      </c>
      <c r="L5495" s="3">
        <v>7.8260869565220004</v>
      </c>
      <c r="M5495" s="3">
        <v>25.217391304347998</v>
      </c>
      <c r="N5495" s="3">
        <v>12.173913043478001</v>
      </c>
      <c r="O5495" s="3">
        <v>10.434782608696</v>
      </c>
      <c r="P5495" s="8">
        <v>0.86956521739100001</v>
      </c>
    </row>
    <row r="5496" spans="3:16" ht="24" x14ac:dyDescent="0.2">
      <c r="C5496" s="90"/>
      <c r="D5496" s="87"/>
      <c r="E5496" s="1" t="s">
        <v>117</v>
      </c>
      <c r="F5496" s="2"/>
      <c r="G5496" s="59">
        <v>20</v>
      </c>
      <c r="H5496" s="71" t="str">
        <f t="shared" si="120"/>
        <v>*</v>
      </c>
      <c r="I5496" s="11">
        <v>70</v>
      </c>
      <c r="J5496" s="3">
        <v>55</v>
      </c>
      <c r="K5496" s="7">
        <v>0</v>
      </c>
      <c r="L5496" s="3">
        <v>20</v>
      </c>
      <c r="M5496" s="3">
        <v>35</v>
      </c>
      <c r="N5496" s="3">
        <v>15</v>
      </c>
      <c r="O5496" s="3">
        <v>5</v>
      </c>
      <c r="P5496" s="14">
        <v>0</v>
      </c>
    </row>
    <row r="5497" spans="3:16" x14ac:dyDescent="0.2">
      <c r="C5497" s="90"/>
      <c r="D5497" s="87"/>
      <c r="E5497" s="1" t="s">
        <v>118</v>
      </c>
      <c r="F5497" s="2"/>
      <c r="G5497" s="59">
        <v>43</v>
      </c>
      <c r="H5497" s="71" t="str">
        <f t="shared" si="120"/>
        <v>*</v>
      </c>
      <c r="I5497" s="11">
        <v>55.813953488372</v>
      </c>
      <c r="J5497" s="3">
        <v>67.441860465115994</v>
      </c>
      <c r="K5497" s="7">
        <v>0</v>
      </c>
      <c r="L5497" s="3">
        <v>6.9767441860470001</v>
      </c>
      <c r="M5497" s="3">
        <v>9.3023255813949994</v>
      </c>
      <c r="N5497" s="3">
        <v>20.930232558139998</v>
      </c>
      <c r="O5497" s="3">
        <v>6.9767441860470001</v>
      </c>
      <c r="P5497" s="8">
        <v>2.3255813953489999</v>
      </c>
    </row>
    <row r="5498" spans="3:16" x14ac:dyDescent="0.2">
      <c r="C5498" s="90"/>
      <c r="D5498" s="87"/>
      <c r="E5498" s="1" t="s">
        <v>119</v>
      </c>
      <c r="F5498" s="2"/>
      <c r="G5498" s="59">
        <v>37</v>
      </c>
      <c r="H5498" s="71" t="str">
        <f t="shared" si="120"/>
        <v>*</v>
      </c>
      <c r="I5498" s="11">
        <v>51.351351351350999</v>
      </c>
      <c r="J5498" s="3">
        <v>59.459459459458998</v>
      </c>
      <c r="K5498" s="3">
        <v>5.4054054054050003</v>
      </c>
      <c r="L5498" s="3">
        <v>13.513513513514001</v>
      </c>
      <c r="M5498" s="3">
        <v>27.027027027027</v>
      </c>
      <c r="N5498" s="3">
        <v>21.621621621622001</v>
      </c>
      <c r="O5498" s="3">
        <v>8.1081081081080004</v>
      </c>
      <c r="P5498" s="8">
        <v>2.7027027027030002</v>
      </c>
    </row>
    <row r="5499" spans="3:16" x14ac:dyDescent="0.2">
      <c r="C5499" s="90"/>
      <c r="D5499" s="87"/>
      <c r="E5499" s="1" t="s">
        <v>120</v>
      </c>
      <c r="F5499" s="2"/>
      <c r="G5499" s="59">
        <v>33</v>
      </c>
      <c r="H5499" s="71" t="str">
        <f t="shared" si="120"/>
        <v>*</v>
      </c>
      <c r="I5499" s="11">
        <v>51.515151515151999</v>
      </c>
      <c r="J5499" s="3">
        <v>66.666666666666998</v>
      </c>
      <c r="K5499" s="3">
        <v>3.0303030303030001</v>
      </c>
      <c r="L5499" s="3">
        <v>12.121212121212</v>
      </c>
      <c r="M5499" s="3">
        <v>36.363636363635997</v>
      </c>
      <c r="N5499" s="3">
        <v>24.242424242424001</v>
      </c>
      <c r="O5499" s="3">
        <v>6.0606060606060002</v>
      </c>
      <c r="P5499" s="14">
        <v>0</v>
      </c>
    </row>
    <row r="5500" spans="3:16" x14ac:dyDescent="0.2">
      <c r="C5500" s="90"/>
      <c r="D5500" s="87"/>
      <c r="E5500" s="1" t="s">
        <v>121</v>
      </c>
      <c r="F5500" s="2"/>
      <c r="G5500" s="59">
        <v>112</v>
      </c>
      <c r="H5500" s="71" t="str">
        <f t="shared" si="120"/>
        <v xml:space="preserve"> </v>
      </c>
      <c r="I5500" s="11">
        <v>58.035714285714</v>
      </c>
      <c r="J5500" s="3">
        <v>58.035714285714</v>
      </c>
      <c r="K5500" s="3">
        <v>2.6785714285709998</v>
      </c>
      <c r="L5500" s="3">
        <v>8.0357142857140005</v>
      </c>
      <c r="M5500" s="3">
        <v>17.857142857143</v>
      </c>
      <c r="N5500" s="3">
        <v>16.071428571428999</v>
      </c>
      <c r="O5500" s="3">
        <v>8.0357142857140005</v>
      </c>
      <c r="P5500" s="8">
        <v>0.89285714285700002</v>
      </c>
    </row>
    <row r="5501" spans="3:16" x14ac:dyDescent="0.2">
      <c r="C5501" s="90"/>
      <c r="D5501" s="87"/>
      <c r="E5501" s="1" t="s">
        <v>122</v>
      </c>
      <c r="F5501" s="2"/>
      <c r="G5501" s="59">
        <v>23</v>
      </c>
      <c r="H5501" s="71" t="str">
        <f t="shared" si="120"/>
        <v>*</v>
      </c>
      <c r="I5501" s="11">
        <v>60.869565217390999</v>
      </c>
      <c r="J5501" s="3">
        <v>73.913043478261002</v>
      </c>
      <c r="K5501" s="3">
        <v>4.3478260869570002</v>
      </c>
      <c r="L5501" s="3">
        <v>8.6956521739130004</v>
      </c>
      <c r="M5501" s="3">
        <v>26.086956521739001</v>
      </c>
      <c r="N5501" s="3">
        <v>17.391304347826001</v>
      </c>
      <c r="O5501" s="3">
        <v>4.3478260869570002</v>
      </c>
      <c r="P5501" s="14">
        <v>0</v>
      </c>
    </row>
    <row r="5502" spans="3:16" x14ac:dyDescent="0.2">
      <c r="C5502" s="90"/>
      <c r="D5502" s="87"/>
      <c r="E5502" s="1" t="s">
        <v>32</v>
      </c>
      <c r="F5502" s="2"/>
      <c r="G5502" s="59">
        <v>1</v>
      </c>
      <c r="H5502" s="71" t="str">
        <f t="shared" si="120"/>
        <v>*</v>
      </c>
      <c r="I5502" s="26">
        <v>0</v>
      </c>
      <c r="J5502" s="3">
        <v>100</v>
      </c>
      <c r="K5502" s="7">
        <v>0</v>
      </c>
      <c r="L5502" s="7">
        <v>0</v>
      </c>
      <c r="M5502" s="7">
        <v>0</v>
      </c>
      <c r="N5502" s="3">
        <v>100</v>
      </c>
      <c r="O5502" s="7">
        <v>0</v>
      </c>
      <c r="P5502" s="14">
        <v>0</v>
      </c>
    </row>
    <row r="5503" spans="3:16" x14ac:dyDescent="0.2">
      <c r="C5503" s="90"/>
      <c r="D5503" s="87"/>
      <c r="E5503" s="1" t="s">
        <v>22</v>
      </c>
      <c r="F5503" s="2"/>
      <c r="G5503" s="59">
        <v>3</v>
      </c>
      <c r="H5503" s="71" t="str">
        <f t="shared" si="120"/>
        <v>*</v>
      </c>
      <c r="I5503" s="11">
        <v>33.333333333333002</v>
      </c>
      <c r="J5503" s="3">
        <v>100</v>
      </c>
      <c r="K5503" s="3">
        <v>33.333333333333002</v>
      </c>
      <c r="L5503" s="7">
        <v>0</v>
      </c>
      <c r="M5503" s="3">
        <v>33.333333333333002</v>
      </c>
      <c r="N5503" s="7">
        <v>0</v>
      </c>
      <c r="O5503" s="7">
        <v>0</v>
      </c>
      <c r="P5503" s="14">
        <v>0</v>
      </c>
    </row>
    <row r="5504" spans="3:16" ht="24" x14ac:dyDescent="0.2">
      <c r="C5504" s="91" t="s">
        <v>123</v>
      </c>
      <c r="D5504" s="86" t="s">
        <v>17</v>
      </c>
      <c r="E5504" s="6" t="s">
        <v>124</v>
      </c>
      <c r="F5504" s="5"/>
      <c r="G5504" s="58">
        <v>3</v>
      </c>
      <c r="H5504" s="70" t="str">
        <f t="shared" si="120"/>
        <v>*</v>
      </c>
      <c r="I5504" s="12">
        <v>33.333333333333002</v>
      </c>
      <c r="J5504" s="4">
        <v>100</v>
      </c>
      <c r="K5504" s="25">
        <v>0</v>
      </c>
      <c r="L5504" s="25">
        <v>0</v>
      </c>
      <c r="M5504" s="4">
        <v>66.666666666666998</v>
      </c>
      <c r="N5504" s="25">
        <v>0</v>
      </c>
      <c r="O5504" s="25">
        <v>0</v>
      </c>
      <c r="P5504" s="33">
        <v>0</v>
      </c>
    </row>
    <row r="5505" spans="3:16" ht="24" x14ac:dyDescent="0.2">
      <c r="C5505" s="92"/>
      <c r="D5505" s="87"/>
      <c r="E5505" s="1" t="s">
        <v>125</v>
      </c>
      <c r="F5505" s="2"/>
      <c r="G5505" s="59">
        <v>22</v>
      </c>
      <c r="H5505" s="71" t="str">
        <f t="shared" si="120"/>
        <v>*</v>
      </c>
      <c r="I5505" s="11">
        <v>54.545454545455001</v>
      </c>
      <c r="J5505" s="3">
        <v>54.545454545455001</v>
      </c>
      <c r="K5505" s="3">
        <v>9.0909090909089993</v>
      </c>
      <c r="L5505" s="3">
        <v>22.727272727273</v>
      </c>
      <c r="M5505" s="3">
        <v>27.272727272727</v>
      </c>
      <c r="N5505" s="3">
        <v>9.0909090909089993</v>
      </c>
      <c r="O5505" s="3">
        <v>9.0909090909089993</v>
      </c>
      <c r="P5505" s="14">
        <v>0</v>
      </c>
    </row>
    <row r="5506" spans="3:16" ht="24" x14ac:dyDescent="0.2">
      <c r="C5506" s="92"/>
      <c r="D5506" s="87"/>
      <c r="E5506" s="1" t="s">
        <v>126</v>
      </c>
      <c r="F5506" s="2"/>
      <c r="G5506" s="59">
        <v>8</v>
      </c>
      <c r="H5506" s="71" t="str">
        <f t="shared" si="120"/>
        <v>*</v>
      </c>
      <c r="I5506" s="11">
        <v>62.5</v>
      </c>
      <c r="J5506" s="3">
        <v>75</v>
      </c>
      <c r="K5506" s="7">
        <v>0</v>
      </c>
      <c r="L5506" s="3">
        <v>12.5</v>
      </c>
      <c r="M5506" s="3">
        <v>37.5</v>
      </c>
      <c r="N5506" s="3">
        <v>37.5</v>
      </c>
      <c r="O5506" s="7">
        <v>0</v>
      </c>
      <c r="P5506" s="14">
        <v>0</v>
      </c>
    </row>
    <row r="5507" spans="3:16" ht="24" x14ac:dyDescent="0.2">
      <c r="C5507" s="92"/>
      <c r="D5507" s="87"/>
      <c r="E5507" s="1" t="s">
        <v>127</v>
      </c>
      <c r="F5507" s="2"/>
      <c r="G5507" s="59">
        <v>11</v>
      </c>
      <c r="H5507" s="71" t="str">
        <f t="shared" si="120"/>
        <v>*</v>
      </c>
      <c r="I5507" s="11">
        <v>72.727272727273004</v>
      </c>
      <c r="J5507" s="3">
        <v>63.636363636364003</v>
      </c>
      <c r="K5507" s="7">
        <v>0</v>
      </c>
      <c r="L5507" s="3">
        <v>9.0909090909089993</v>
      </c>
      <c r="M5507" s="3">
        <v>36.363636363635997</v>
      </c>
      <c r="N5507" s="3">
        <v>18.181818181817999</v>
      </c>
      <c r="O5507" s="7">
        <v>0</v>
      </c>
      <c r="P5507" s="14">
        <v>0</v>
      </c>
    </row>
    <row r="5508" spans="3:16" ht="24" x14ac:dyDescent="0.2">
      <c r="C5508" s="92"/>
      <c r="D5508" s="87"/>
      <c r="E5508" s="1" t="s">
        <v>128</v>
      </c>
      <c r="F5508" s="2"/>
      <c r="G5508" s="59">
        <v>142</v>
      </c>
      <c r="H5508" s="71" t="str">
        <f t="shared" si="120"/>
        <v xml:space="preserve"> </v>
      </c>
      <c r="I5508" s="11">
        <v>48.591549295775003</v>
      </c>
      <c r="J5508" s="3">
        <v>65.492957746478993</v>
      </c>
      <c r="K5508" s="3">
        <v>5.6338028169010004</v>
      </c>
      <c r="L5508" s="3">
        <v>15.492957746479</v>
      </c>
      <c r="M5508" s="3">
        <v>20.422535211267999</v>
      </c>
      <c r="N5508" s="3">
        <v>18.309859154929999</v>
      </c>
      <c r="O5508" s="3">
        <v>7.0422535211269999</v>
      </c>
      <c r="P5508" s="8">
        <v>2.112676056338</v>
      </c>
    </row>
    <row r="5509" spans="3:16" ht="24" x14ac:dyDescent="0.2">
      <c r="C5509" s="92"/>
      <c r="D5509" s="87"/>
      <c r="E5509" s="1" t="s">
        <v>129</v>
      </c>
      <c r="F5509" s="2"/>
      <c r="G5509" s="59">
        <v>100</v>
      </c>
      <c r="H5509" s="71" t="str">
        <f t="shared" si="120"/>
        <v xml:space="preserve"> </v>
      </c>
      <c r="I5509" s="11">
        <v>47</v>
      </c>
      <c r="J5509" s="3">
        <v>61</v>
      </c>
      <c r="K5509" s="3">
        <v>7</v>
      </c>
      <c r="L5509" s="3">
        <v>15</v>
      </c>
      <c r="M5509" s="3">
        <v>24</v>
      </c>
      <c r="N5509" s="3">
        <v>16</v>
      </c>
      <c r="O5509" s="3">
        <v>8</v>
      </c>
      <c r="P5509" s="8">
        <v>3</v>
      </c>
    </row>
    <row r="5510" spans="3:16" ht="24" x14ac:dyDescent="0.2">
      <c r="C5510" s="92"/>
      <c r="D5510" s="87"/>
      <c r="E5510" s="1" t="s">
        <v>130</v>
      </c>
      <c r="F5510" s="2"/>
      <c r="G5510" s="59">
        <v>106</v>
      </c>
      <c r="H5510" s="71" t="str">
        <f t="shared" si="120"/>
        <v xml:space="preserve"> </v>
      </c>
      <c r="I5510" s="11">
        <v>46.226415094339998</v>
      </c>
      <c r="J5510" s="3">
        <v>60.377358490566003</v>
      </c>
      <c r="K5510" s="3">
        <v>2.8301886792449999</v>
      </c>
      <c r="L5510" s="3">
        <v>12.264150943396</v>
      </c>
      <c r="M5510" s="3">
        <v>19.811320754716998</v>
      </c>
      <c r="N5510" s="3">
        <v>15.094339622642</v>
      </c>
      <c r="O5510" s="3">
        <v>8.4905660377360004</v>
      </c>
      <c r="P5510" s="8">
        <v>3.7735849056599999</v>
      </c>
    </row>
    <row r="5511" spans="3:16" x14ac:dyDescent="0.2">
      <c r="C5511" s="92"/>
      <c r="D5511" s="87"/>
      <c r="E5511" s="1" t="s">
        <v>131</v>
      </c>
      <c r="F5511" s="2"/>
      <c r="G5511" s="59">
        <v>39</v>
      </c>
      <c r="H5511" s="71" t="str">
        <f t="shared" si="120"/>
        <v>*</v>
      </c>
      <c r="I5511" s="11">
        <v>53.846153846154003</v>
      </c>
      <c r="J5511" s="3">
        <v>66.666666666666998</v>
      </c>
      <c r="K5511" s="3">
        <v>7.6923076923079998</v>
      </c>
      <c r="L5511" s="3">
        <v>15.384615384615</v>
      </c>
      <c r="M5511" s="3">
        <v>30.769230769231001</v>
      </c>
      <c r="N5511" s="3">
        <v>23.076923076922998</v>
      </c>
      <c r="O5511" s="3">
        <v>2.564102564103</v>
      </c>
      <c r="P5511" s="8">
        <v>5.1282051282049999</v>
      </c>
    </row>
    <row r="5512" spans="3:16" ht="24" x14ac:dyDescent="0.2">
      <c r="C5512" s="92"/>
      <c r="D5512" s="87"/>
      <c r="E5512" s="1" t="s">
        <v>132</v>
      </c>
      <c r="F5512" s="2"/>
      <c r="G5512" s="59">
        <v>33</v>
      </c>
      <c r="H5512" s="71" t="str">
        <f t="shared" si="120"/>
        <v>*</v>
      </c>
      <c r="I5512" s="11">
        <v>36.363636363635997</v>
      </c>
      <c r="J5512" s="3">
        <v>75.757575757576006</v>
      </c>
      <c r="K5512" s="3">
        <v>9.0909090909089993</v>
      </c>
      <c r="L5512" s="3">
        <v>18.181818181817999</v>
      </c>
      <c r="M5512" s="3">
        <v>24.242424242424001</v>
      </c>
      <c r="N5512" s="3">
        <v>24.242424242424001</v>
      </c>
      <c r="O5512" s="3">
        <v>3.0303030303030001</v>
      </c>
      <c r="P5512" s="8">
        <v>3.0303030303030001</v>
      </c>
    </row>
    <row r="5513" spans="3:16" ht="24" x14ac:dyDescent="0.2">
      <c r="C5513" s="92"/>
      <c r="D5513" s="87"/>
      <c r="E5513" s="1" t="s">
        <v>133</v>
      </c>
      <c r="F5513" s="2"/>
      <c r="G5513" s="59">
        <v>40</v>
      </c>
      <c r="H5513" s="71" t="str">
        <f t="shared" si="120"/>
        <v>*</v>
      </c>
      <c r="I5513" s="11">
        <v>52.5</v>
      </c>
      <c r="J5513" s="3">
        <v>62.5</v>
      </c>
      <c r="K5513" s="3">
        <v>7.5</v>
      </c>
      <c r="L5513" s="3">
        <v>12.5</v>
      </c>
      <c r="M5513" s="3">
        <v>27.5</v>
      </c>
      <c r="N5513" s="3">
        <v>20</v>
      </c>
      <c r="O5513" s="3">
        <v>7.5</v>
      </c>
      <c r="P5513" s="8">
        <v>10</v>
      </c>
    </row>
    <row r="5514" spans="3:16" ht="24" x14ac:dyDescent="0.2">
      <c r="C5514" s="92"/>
      <c r="D5514" s="87"/>
      <c r="E5514" s="1" t="s">
        <v>134</v>
      </c>
      <c r="F5514" s="2"/>
      <c r="G5514" s="59">
        <v>7</v>
      </c>
      <c r="H5514" s="71" t="str">
        <f t="shared" si="120"/>
        <v>*</v>
      </c>
      <c r="I5514" s="11">
        <v>57.142857142856997</v>
      </c>
      <c r="J5514" s="3">
        <v>42.857142857143003</v>
      </c>
      <c r="K5514" s="7">
        <v>0</v>
      </c>
      <c r="L5514" s="7">
        <v>0</v>
      </c>
      <c r="M5514" s="3">
        <v>14.285714285714</v>
      </c>
      <c r="N5514" s="3">
        <v>14.285714285714</v>
      </c>
      <c r="O5514" s="3">
        <v>14.285714285714</v>
      </c>
      <c r="P5514" s="14">
        <v>0</v>
      </c>
    </row>
    <row r="5515" spans="3:16" ht="24" x14ac:dyDescent="0.2">
      <c r="C5515" s="92"/>
      <c r="D5515" s="87"/>
      <c r="E5515" s="1" t="s">
        <v>135</v>
      </c>
      <c r="F5515" s="2"/>
      <c r="G5515" s="59">
        <v>18</v>
      </c>
      <c r="H5515" s="71" t="str">
        <f t="shared" si="120"/>
        <v>*</v>
      </c>
      <c r="I5515" s="11">
        <v>44.444444444444002</v>
      </c>
      <c r="J5515" s="3">
        <v>61.111111111111001</v>
      </c>
      <c r="K5515" s="3">
        <v>11.111111111111001</v>
      </c>
      <c r="L5515" s="3">
        <v>16.666666666666998</v>
      </c>
      <c r="M5515" s="3">
        <v>16.666666666666998</v>
      </c>
      <c r="N5515" s="3">
        <v>5.5555555555560003</v>
      </c>
      <c r="O5515" s="3">
        <v>16.666666666666998</v>
      </c>
      <c r="P5515" s="14">
        <v>0</v>
      </c>
    </row>
    <row r="5516" spans="3:16" x14ac:dyDescent="0.2">
      <c r="C5516" s="92"/>
      <c r="D5516" s="87"/>
      <c r="E5516" s="1" t="s">
        <v>136</v>
      </c>
      <c r="F5516" s="2"/>
      <c r="G5516" s="59">
        <v>13</v>
      </c>
      <c r="H5516" s="71" t="str">
        <f t="shared" si="120"/>
        <v>*</v>
      </c>
      <c r="I5516" s="11">
        <v>46.153846153845997</v>
      </c>
      <c r="J5516" s="3">
        <v>23.076923076922998</v>
      </c>
      <c r="K5516" s="3">
        <v>7.6923076923079998</v>
      </c>
      <c r="L5516" s="7">
        <v>0</v>
      </c>
      <c r="M5516" s="3">
        <v>23.076923076922998</v>
      </c>
      <c r="N5516" s="3">
        <v>23.076923076922998</v>
      </c>
      <c r="O5516" s="3">
        <v>15.384615384615</v>
      </c>
      <c r="P5516" s="14">
        <v>0</v>
      </c>
    </row>
    <row r="5517" spans="3:16" x14ac:dyDescent="0.2">
      <c r="C5517" s="92"/>
      <c r="D5517" s="87"/>
      <c r="E5517" s="1" t="s">
        <v>137</v>
      </c>
      <c r="F5517" s="2"/>
      <c r="G5517" s="59">
        <v>107</v>
      </c>
      <c r="H5517" s="71" t="str">
        <f t="shared" si="120"/>
        <v xml:space="preserve"> </v>
      </c>
      <c r="I5517" s="11">
        <v>53.271028037382997</v>
      </c>
      <c r="J5517" s="3">
        <v>47.663551401869</v>
      </c>
      <c r="K5517" s="3">
        <v>5.6074766355139998</v>
      </c>
      <c r="L5517" s="3">
        <v>5.6074766355139998</v>
      </c>
      <c r="M5517" s="3">
        <v>22.429906542055999</v>
      </c>
      <c r="N5517" s="3">
        <v>7.4766355140189997</v>
      </c>
      <c r="O5517" s="3">
        <v>10.280373831776</v>
      </c>
      <c r="P5517" s="8">
        <v>1.869158878505</v>
      </c>
    </row>
    <row r="5518" spans="3:16" x14ac:dyDescent="0.2">
      <c r="C5518" s="92"/>
      <c r="D5518" s="87"/>
      <c r="E5518" s="1" t="s">
        <v>22</v>
      </c>
      <c r="F5518" s="2"/>
      <c r="G5518" s="59">
        <v>8</v>
      </c>
      <c r="H5518" s="71" t="str">
        <f t="shared" si="120"/>
        <v>*</v>
      </c>
      <c r="I5518" s="11">
        <v>50</v>
      </c>
      <c r="J5518" s="3">
        <v>62.5</v>
      </c>
      <c r="K5518" s="3">
        <v>12.5</v>
      </c>
      <c r="L5518" s="7">
        <v>0</v>
      </c>
      <c r="M5518" s="3">
        <v>12.5</v>
      </c>
      <c r="N5518" s="3">
        <v>25</v>
      </c>
      <c r="O5518" s="3">
        <v>12.5</v>
      </c>
      <c r="P5518" s="8">
        <v>12.5</v>
      </c>
    </row>
    <row r="5519" spans="3:16" ht="24" x14ac:dyDescent="0.2">
      <c r="C5519" s="92"/>
      <c r="D5519" s="87"/>
      <c r="E5519" s="1" t="s">
        <v>138</v>
      </c>
      <c r="F5519" s="2"/>
      <c r="G5519" s="59">
        <v>25</v>
      </c>
      <c r="H5519" s="71" t="str">
        <f t="shared" si="120"/>
        <v>*</v>
      </c>
      <c r="I5519" s="11">
        <v>52</v>
      </c>
      <c r="J5519" s="3">
        <v>60</v>
      </c>
      <c r="K5519" s="3">
        <v>8</v>
      </c>
      <c r="L5519" s="3">
        <v>20</v>
      </c>
      <c r="M5519" s="3">
        <v>32</v>
      </c>
      <c r="N5519" s="3">
        <v>8</v>
      </c>
      <c r="O5519" s="3">
        <v>8</v>
      </c>
      <c r="P5519" s="14">
        <v>0</v>
      </c>
    </row>
    <row r="5520" spans="3:16" ht="24" x14ac:dyDescent="0.2">
      <c r="C5520" s="92"/>
      <c r="D5520" s="87"/>
      <c r="E5520" s="1" t="s">
        <v>139</v>
      </c>
      <c r="F5520" s="2"/>
      <c r="G5520" s="59">
        <v>15</v>
      </c>
      <c r="H5520" s="71" t="str">
        <f t="shared" ref="H5520:H5522" si="121">IF(G5520&lt;49,"*"," ")</f>
        <v>*</v>
      </c>
      <c r="I5520" s="11">
        <v>73.333333333333002</v>
      </c>
      <c r="J5520" s="3">
        <v>66.666666666666998</v>
      </c>
      <c r="K5520" s="7">
        <v>0</v>
      </c>
      <c r="L5520" s="3">
        <v>6.666666666667</v>
      </c>
      <c r="M5520" s="3">
        <v>33.333333333333002</v>
      </c>
      <c r="N5520" s="3">
        <v>20</v>
      </c>
      <c r="O5520" s="7">
        <v>0</v>
      </c>
      <c r="P5520" s="14">
        <v>0</v>
      </c>
    </row>
    <row r="5521" spans="2:16" ht="24" x14ac:dyDescent="0.2">
      <c r="C5521" s="92"/>
      <c r="D5521" s="87"/>
      <c r="E5521" s="1" t="s">
        <v>140</v>
      </c>
      <c r="F5521" s="2"/>
      <c r="G5521" s="59">
        <v>156</v>
      </c>
      <c r="H5521" s="71" t="str">
        <f t="shared" si="121"/>
        <v xml:space="preserve"> </v>
      </c>
      <c r="I5521" s="11">
        <v>47.435897435896997</v>
      </c>
      <c r="J5521" s="3">
        <v>60.25641025641</v>
      </c>
      <c r="K5521" s="3">
        <v>4.4871794871789996</v>
      </c>
      <c r="L5521" s="3">
        <v>12.179487179486999</v>
      </c>
      <c r="M5521" s="3">
        <v>18.589743589744</v>
      </c>
      <c r="N5521" s="3">
        <v>16.025641025641001</v>
      </c>
      <c r="O5521" s="3">
        <v>8.333333333333</v>
      </c>
      <c r="P5521" s="8">
        <v>3.2051282051280001</v>
      </c>
    </row>
    <row r="5522" spans="2:16" ht="24" x14ac:dyDescent="0.2">
      <c r="C5522" s="93"/>
      <c r="D5522" s="88"/>
      <c r="E5522" s="27" t="s">
        <v>141</v>
      </c>
      <c r="F5522" s="30"/>
      <c r="G5522" s="60">
        <v>76</v>
      </c>
      <c r="H5522" s="72" t="str">
        <f t="shared" si="121"/>
        <v xml:space="preserve"> </v>
      </c>
      <c r="I5522" s="35">
        <v>47.368421052632002</v>
      </c>
      <c r="J5522" s="16">
        <v>68.421052631579002</v>
      </c>
      <c r="K5522" s="16">
        <v>7.8947368421049999</v>
      </c>
      <c r="L5522" s="16">
        <v>14.473684210526001</v>
      </c>
      <c r="M5522" s="16">
        <v>22.368421052632002</v>
      </c>
      <c r="N5522" s="16">
        <v>22.368421052632002</v>
      </c>
      <c r="O5522" s="16">
        <v>6.5789473684209998</v>
      </c>
      <c r="P5522" s="36">
        <v>6.5789473684209998</v>
      </c>
    </row>
    <row r="5523" spans="2:16" x14ac:dyDescent="0.2">
      <c r="G5523" s="61"/>
      <c r="H5523" s="73"/>
    </row>
    <row r="5524" spans="2:16" x14ac:dyDescent="0.2">
      <c r="B5524" s="22" t="str">
        <f xml:space="preserve"> HYPERLINK("#'目次'!B47", "[41]")</f>
        <v>[41]</v>
      </c>
      <c r="C5524" s="17" t="s">
        <v>450</v>
      </c>
      <c r="G5524" s="61"/>
      <c r="H5524" s="73"/>
    </row>
    <row r="5525" spans="2:16" x14ac:dyDescent="0.2">
      <c r="G5525" s="61"/>
      <c r="H5525" s="73"/>
    </row>
    <row r="5526" spans="2:16" x14ac:dyDescent="0.2">
      <c r="G5526" s="61"/>
      <c r="H5526" s="73"/>
    </row>
    <row r="5527" spans="2:16" x14ac:dyDescent="0.2">
      <c r="C5527" s="17" t="s">
        <v>12</v>
      </c>
      <c r="G5527" s="61"/>
      <c r="H5527" s="73"/>
    </row>
    <row r="5528" spans="2:16" ht="24" x14ac:dyDescent="0.2">
      <c r="C5528" s="82"/>
      <c r="D5528" s="83"/>
      <c r="E5528" s="83"/>
      <c r="F5528" s="83"/>
      <c r="G5528" s="55" t="s">
        <v>13</v>
      </c>
      <c r="H5528" s="68"/>
      <c r="I5528" s="20" t="s">
        <v>18</v>
      </c>
      <c r="J5528" s="10" t="s">
        <v>19</v>
      </c>
      <c r="K5528" s="10" t="s">
        <v>20</v>
      </c>
      <c r="L5528" s="10" t="s">
        <v>21</v>
      </c>
      <c r="M5528" s="23" t="s">
        <v>22</v>
      </c>
    </row>
    <row r="5529" spans="2:16" x14ac:dyDescent="0.2">
      <c r="C5529" s="84"/>
      <c r="D5529" s="85"/>
      <c r="E5529" s="85"/>
      <c r="F5529" s="85"/>
      <c r="G5529" s="56"/>
      <c r="H5529" s="69"/>
      <c r="I5529" s="24"/>
      <c r="J5529" s="9"/>
      <c r="K5529" s="9"/>
      <c r="L5529" s="9"/>
      <c r="M5529" s="21"/>
    </row>
    <row r="5530" spans="2:16" x14ac:dyDescent="0.2">
      <c r="C5530" s="28"/>
      <c r="D5530" s="29"/>
      <c r="E5530" s="32" t="s">
        <v>13</v>
      </c>
      <c r="F5530" s="31"/>
      <c r="G5530" s="57">
        <v>2435</v>
      </c>
      <c r="H5530" s="66" t="str">
        <f t="shared" ref="H5530:H5593" si="122">IF(G5530&lt;49,"*"," ")</f>
        <v xml:space="preserve"> </v>
      </c>
      <c r="I5530" s="15">
        <v>10.102669404517</v>
      </c>
      <c r="J5530" s="15">
        <v>68.418891170430996</v>
      </c>
      <c r="K5530" s="15">
        <v>12.689938398357</v>
      </c>
      <c r="L5530" s="15">
        <v>1.971252566735</v>
      </c>
      <c r="M5530" s="34">
        <v>6.817248459959</v>
      </c>
    </row>
    <row r="5531" spans="2:16" x14ac:dyDescent="0.2">
      <c r="C5531" s="89" t="s">
        <v>16</v>
      </c>
      <c r="D5531" s="86" t="s">
        <v>17</v>
      </c>
      <c r="E5531" s="6" t="s">
        <v>18</v>
      </c>
      <c r="F5531" s="5"/>
      <c r="G5531" s="58">
        <v>344</v>
      </c>
      <c r="H5531" s="70" t="str">
        <f t="shared" si="122"/>
        <v xml:space="preserve"> </v>
      </c>
      <c r="I5531" s="12">
        <v>29.941860465116001</v>
      </c>
      <c r="J5531" s="4">
        <v>61.918604651163001</v>
      </c>
      <c r="K5531" s="4">
        <v>3.779069767442</v>
      </c>
      <c r="L5531" s="25">
        <v>0</v>
      </c>
      <c r="M5531" s="13">
        <v>4.3604651162790002</v>
      </c>
    </row>
    <row r="5532" spans="2:16" x14ac:dyDescent="0.2">
      <c r="C5532" s="90"/>
      <c r="D5532" s="87"/>
      <c r="E5532" s="1" t="s">
        <v>19</v>
      </c>
      <c r="F5532" s="2"/>
      <c r="G5532" s="59">
        <v>1502</v>
      </c>
      <c r="H5532" s="71" t="str">
        <f t="shared" si="122"/>
        <v xml:space="preserve"> </v>
      </c>
      <c r="I5532" s="11">
        <v>7.5233022636479996</v>
      </c>
      <c r="J5532" s="3">
        <v>75.565912117177007</v>
      </c>
      <c r="K5532" s="3">
        <v>10.053262316911001</v>
      </c>
      <c r="L5532" s="3">
        <v>0.59920106524600003</v>
      </c>
      <c r="M5532" s="8">
        <v>6.2583222370170004</v>
      </c>
    </row>
    <row r="5533" spans="2:16" x14ac:dyDescent="0.2">
      <c r="C5533" s="90"/>
      <c r="D5533" s="87"/>
      <c r="E5533" s="1" t="s">
        <v>20</v>
      </c>
      <c r="F5533" s="2"/>
      <c r="G5533" s="59">
        <v>465</v>
      </c>
      <c r="H5533" s="71" t="str">
        <f t="shared" si="122"/>
        <v xml:space="preserve"> </v>
      </c>
      <c r="I5533" s="11">
        <v>4.5161290322580001</v>
      </c>
      <c r="J5533" s="3">
        <v>58.064516129032</v>
      </c>
      <c r="K5533" s="3">
        <v>24.301075268817002</v>
      </c>
      <c r="L5533" s="3">
        <v>3.8709677419349999</v>
      </c>
      <c r="M5533" s="8">
        <v>9.2473118279570006</v>
      </c>
    </row>
    <row r="5534" spans="2:16" x14ac:dyDescent="0.2">
      <c r="C5534" s="90"/>
      <c r="D5534" s="87"/>
      <c r="E5534" s="1" t="s">
        <v>21</v>
      </c>
      <c r="F5534" s="2"/>
      <c r="G5534" s="59">
        <v>107</v>
      </c>
      <c r="H5534" s="71" t="str">
        <f t="shared" si="122"/>
        <v xml:space="preserve"> </v>
      </c>
      <c r="I5534" s="11">
        <v>4.6728971962620003</v>
      </c>
      <c r="J5534" s="3">
        <v>37.383177570092997</v>
      </c>
      <c r="K5534" s="3">
        <v>28.03738317757</v>
      </c>
      <c r="L5534" s="3">
        <v>18.691588785046999</v>
      </c>
      <c r="M5534" s="8">
        <v>11.214953271028</v>
      </c>
    </row>
    <row r="5535" spans="2:16" x14ac:dyDescent="0.2">
      <c r="C5535" s="90"/>
      <c r="D5535" s="87"/>
      <c r="E5535" s="1" t="s">
        <v>22</v>
      </c>
      <c r="F5535" s="2"/>
      <c r="G5535" s="59">
        <v>17</v>
      </c>
      <c r="H5535" s="71" t="str">
        <f t="shared" si="122"/>
        <v>*</v>
      </c>
      <c r="I5535" s="11">
        <v>23.529411764706001</v>
      </c>
      <c r="J5535" s="3">
        <v>47.058823529412003</v>
      </c>
      <c r="K5535" s="3">
        <v>11.764705882353001</v>
      </c>
      <c r="L5535" s="3">
        <v>5.8823529411760003</v>
      </c>
      <c r="M5535" s="8">
        <v>11.764705882353001</v>
      </c>
    </row>
    <row r="5536" spans="2:16" x14ac:dyDescent="0.2">
      <c r="C5536" s="91" t="s">
        <v>23</v>
      </c>
      <c r="D5536" s="86" t="s">
        <v>17</v>
      </c>
      <c r="E5536" s="6" t="s">
        <v>24</v>
      </c>
      <c r="F5536" s="5"/>
      <c r="G5536" s="58">
        <v>383</v>
      </c>
      <c r="H5536" s="70" t="str">
        <f t="shared" si="122"/>
        <v xml:space="preserve"> </v>
      </c>
      <c r="I5536" s="12">
        <v>13.838120104439</v>
      </c>
      <c r="J5536" s="4">
        <v>70.496083550913994</v>
      </c>
      <c r="K5536" s="4">
        <v>8.0939947780679997</v>
      </c>
      <c r="L5536" s="4">
        <v>0.78328981723199997</v>
      </c>
      <c r="M5536" s="13">
        <v>6.7885117493470002</v>
      </c>
    </row>
    <row r="5537" spans="3:13" x14ac:dyDescent="0.2">
      <c r="C5537" s="90"/>
      <c r="D5537" s="87"/>
      <c r="E5537" s="1" t="s">
        <v>25</v>
      </c>
      <c r="F5537" s="2"/>
      <c r="G5537" s="59">
        <v>333</v>
      </c>
      <c r="H5537" s="71" t="str">
        <f t="shared" si="122"/>
        <v xml:space="preserve"> </v>
      </c>
      <c r="I5537" s="11">
        <v>13.513513513514001</v>
      </c>
      <c r="J5537" s="3">
        <v>71.471471471471006</v>
      </c>
      <c r="K5537" s="3">
        <v>9.3093093093090005</v>
      </c>
      <c r="L5537" s="3">
        <v>2.1021021021020001</v>
      </c>
      <c r="M5537" s="8">
        <v>3.6036036036039998</v>
      </c>
    </row>
    <row r="5538" spans="3:13" ht="24" x14ac:dyDescent="0.2">
      <c r="C5538" s="90"/>
      <c r="D5538" s="87"/>
      <c r="E5538" s="1" t="s">
        <v>26</v>
      </c>
      <c r="F5538" s="2"/>
      <c r="G5538" s="59">
        <v>464</v>
      </c>
      <c r="H5538" s="71" t="str">
        <f t="shared" si="122"/>
        <v xml:space="preserve"> </v>
      </c>
      <c r="I5538" s="11">
        <v>12.715517241379001</v>
      </c>
      <c r="J5538" s="3">
        <v>68.75</v>
      </c>
      <c r="K5538" s="3">
        <v>10.991379310345</v>
      </c>
      <c r="L5538" s="3">
        <v>1.0775862068969999</v>
      </c>
      <c r="M5538" s="8">
        <v>6.4655172413789996</v>
      </c>
    </row>
    <row r="5539" spans="3:13" ht="24" x14ac:dyDescent="0.2">
      <c r="C5539" s="90"/>
      <c r="D5539" s="87"/>
      <c r="E5539" s="1" t="s">
        <v>27</v>
      </c>
      <c r="F5539" s="2"/>
      <c r="G5539" s="59">
        <v>163</v>
      </c>
      <c r="H5539" s="71" t="str">
        <f t="shared" si="122"/>
        <v xml:space="preserve"> </v>
      </c>
      <c r="I5539" s="11">
        <v>12.269938650306999</v>
      </c>
      <c r="J5539" s="3">
        <v>71.165644171778993</v>
      </c>
      <c r="K5539" s="3">
        <v>7.9754601226990003</v>
      </c>
      <c r="L5539" s="3">
        <v>2.4539877300609998</v>
      </c>
      <c r="M5539" s="8">
        <v>6.1349693251530004</v>
      </c>
    </row>
    <row r="5540" spans="3:13" x14ac:dyDescent="0.2">
      <c r="C5540" s="90"/>
      <c r="D5540" s="87"/>
      <c r="E5540" s="1" t="s">
        <v>28</v>
      </c>
      <c r="F5540" s="2"/>
      <c r="G5540" s="59">
        <v>161</v>
      </c>
      <c r="H5540" s="71" t="str">
        <f t="shared" si="122"/>
        <v xml:space="preserve"> </v>
      </c>
      <c r="I5540" s="11">
        <v>9.9378881987579994</v>
      </c>
      <c r="J5540" s="3">
        <v>70.807453416149002</v>
      </c>
      <c r="K5540" s="3">
        <v>10.55900621118</v>
      </c>
      <c r="L5540" s="3">
        <v>1.8633540372670001</v>
      </c>
      <c r="M5540" s="8">
        <v>6.8322981366460001</v>
      </c>
    </row>
    <row r="5541" spans="3:13" x14ac:dyDescent="0.2">
      <c r="C5541" s="90"/>
      <c r="D5541" s="87"/>
      <c r="E5541" s="1" t="s">
        <v>29</v>
      </c>
      <c r="F5541" s="2"/>
      <c r="G5541" s="59">
        <v>1174</v>
      </c>
      <c r="H5541" s="71" t="str">
        <f t="shared" si="122"/>
        <v xml:space="preserve"> </v>
      </c>
      <c r="I5541" s="11">
        <v>10.391822827939</v>
      </c>
      <c r="J5541" s="3">
        <v>70.868824531515997</v>
      </c>
      <c r="K5541" s="3">
        <v>10.817717206133</v>
      </c>
      <c r="L5541" s="3">
        <v>1.277683134583</v>
      </c>
      <c r="M5541" s="8">
        <v>6.6439522998299996</v>
      </c>
    </row>
    <row r="5542" spans="3:13" x14ac:dyDescent="0.2">
      <c r="C5542" s="90"/>
      <c r="D5542" s="87"/>
      <c r="E5542" s="1" t="s">
        <v>30</v>
      </c>
      <c r="F5542" s="2"/>
      <c r="G5542" s="59">
        <v>1349</v>
      </c>
      <c r="H5542" s="71" t="str">
        <f t="shared" si="122"/>
        <v xml:space="preserve"> </v>
      </c>
      <c r="I5542" s="11">
        <v>9.7108969607120006</v>
      </c>
      <c r="J5542" s="3">
        <v>70.422535211267999</v>
      </c>
      <c r="K5542" s="3">
        <v>12.453669384729</v>
      </c>
      <c r="L5542" s="3">
        <v>1.4084507042250001</v>
      </c>
      <c r="M5542" s="8">
        <v>6.0044477390660003</v>
      </c>
    </row>
    <row r="5543" spans="3:13" x14ac:dyDescent="0.2">
      <c r="C5543" s="90"/>
      <c r="D5543" s="87"/>
      <c r="E5543" s="1" t="s">
        <v>31</v>
      </c>
      <c r="F5543" s="2"/>
      <c r="G5543" s="59">
        <v>2034</v>
      </c>
      <c r="H5543" s="71" t="str">
        <f t="shared" si="122"/>
        <v xml:space="preserve"> </v>
      </c>
      <c r="I5543" s="11">
        <v>9.7345132743360008</v>
      </c>
      <c r="J5543" s="3">
        <v>68.485742379548</v>
      </c>
      <c r="K5543" s="3">
        <v>13.520157325467</v>
      </c>
      <c r="L5543" s="3">
        <v>1.868239921337</v>
      </c>
      <c r="M5543" s="8">
        <v>6.3913470993120001</v>
      </c>
    </row>
    <row r="5544" spans="3:13" x14ac:dyDescent="0.2">
      <c r="C5544" s="90"/>
      <c r="D5544" s="87"/>
      <c r="E5544" s="1" t="s">
        <v>32</v>
      </c>
      <c r="F5544" s="2"/>
      <c r="G5544" s="59">
        <v>68</v>
      </c>
      <c r="H5544" s="71" t="str">
        <f t="shared" si="122"/>
        <v xml:space="preserve"> </v>
      </c>
      <c r="I5544" s="11">
        <v>5.8823529411760003</v>
      </c>
      <c r="J5544" s="3">
        <v>61.764705882352999</v>
      </c>
      <c r="K5544" s="3">
        <v>10.294117647059</v>
      </c>
      <c r="L5544" s="3">
        <v>5.8823529411760003</v>
      </c>
      <c r="M5544" s="8">
        <v>16.176470588234999</v>
      </c>
    </row>
    <row r="5545" spans="3:13" x14ac:dyDescent="0.2">
      <c r="C5545" s="90"/>
      <c r="D5545" s="87"/>
      <c r="E5545" s="1" t="s">
        <v>22</v>
      </c>
      <c r="F5545" s="2"/>
      <c r="G5545" s="59">
        <v>17</v>
      </c>
      <c r="H5545" s="71" t="str">
        <f t="shared" si="122"/>
        <v>*</v>
      </c>
      <c r="I5545" s="11">
        <v>29.411764705882</v>
      </c>
      <c r="J5545" s="3">
        <v>47.058823529412003</v>
      </c>
      <c r="K5545" s="3">
        <v>17.647058823529001</v>
      </c>
      <c r="L5545" s="3">
        <v>5.8823529411760003</v>
      </c>
      <c r="M5545" s="14">
        <v>0</v>
      </c>
    </row>
    <row r="5546" spans="3:13" x14ac:dyDescent="0.2">
      <c r="C5546" s="91" t="s">
        <v>33</v>
      </c>
      <c r="D5546" s="86" t="s">
        <v>17</v>
      </c>
      <c r="E5546" s="6" t="s">
        <v>34</v>
      </c>
      <c r="F5546" s="5"/>
      <c r="G5546" s="58">
        <v>120</v>
      </c>
      <c r="H5546" s="70" t="str">
        <f t="shared" si="122"/>
        <v xml:space="preserve"> </v>
      </c>
      <c r="I5546" s="12">
        <v>24.166666666666998</v>
      </c>
      <c r="J5546" s="4">
        <v>65</v>
      </c>
      <c r="K5546" s="4">
        <v>6.666666666667</v>
      </c>
      <c r="L5546" s="25">
        <v>0</v>
      </c>
      <c r="M5546" s="13">
        <v>4.166666666667</v>
      </c>
    </row>
    <row r="5547" spans="3:13" x14ac:dyDescent="0.2">
      <c r="C5547" s="90"/>
      <c r="D5547" s="87"/>
      <c r="E5547" s="1" t="s">
        <v>35</v>
      </c>
      <c r="F5547" s="2"/>
      <c r="G5547" s="59">
        <v>932</v>
      </c>
      <c r="H5547" s="71" t="str">
        <f t="shared" si="122"/>
        <v xml:space="preserve"> </v>
      </c>
      <c r="I5547" s="11">
        <v>12.44635193133</v>
      </c>
      <c r="J5547" s="3">
        <v>73.068669527897001</v>
      </c>
      <c r="K5547" s="3">
        <v>7.8326180257509996</v>
      </c>
      <c r="L5547" s="3">
        <v>0.64377682403400005</v>
      </c>
      <c r="M5547" s="8">
        <v>6.0085836909869998</v>
      </c>
    </row>
    <row r="5548" spans="3:13" x14ac:dyDescent="0.2">
      <c r="C5548" s="90"/>
      <c r="D5548" s="87"/>
      <c r="E5548" s="1" t="s">
        <v>36</v>
      </c>
      <c r="F5548" s="2"/>
      <c r="G5548" s="59">
        <v>854</v>
      </c>
      <c r="H5548" s="71" t="str">
        <f t="shared" si="122"/>
        <v xml:space="preserve"> </v>
      </c>
      <c r="I5548" s="11">
        <v>8.4309133489459995</v>
      </c>
      <c r="J5548" s="3">
        <v>68.266978922717001</v>
      </c>
      <c r="K5548" s="3">
        <v>14.637002341920001</v>
      </c>
      <c r="L5548" s="3">
        <v>2.1077283372369999</v>
      </c>
      <c r="M5548" s="8">
        <v>6.5573770491800003</v>
      </c>
    </row>
    <row r="5549" spans="3:13" ht="24" x14ac:dyDescent="0.2">
      <c r="C5549" s="90"/>
      <c r="D5549" s="87"/>
      <c r="E5549" s="1" t="s">
        <v>37</v>
      </c>
      <c r="F5549" s="2"/>
      <c r="G5549" s="59">
        <v>356</v>
      </c>
      <c r="H5549" s="71" t="str">
        <f t="shared" si="122"/>
        <v xml:space="preserve"> </v>
      </c>
      <c r="I5549" s="11">
        <v>5.0561797752809996</v>
      </c>
      <c r="J5549" s="3">
        <v>66.573033707864994</v>
      </c>
      <c r="K5549" s="3">
        <v>18.539325842697</v>
      </c>
      <c r="L5549" s="3">
        <v>3.0898876404490001</v>
      </c>
      <c r="M5549" s="8">
        <v>6.7415730337079998</v>
      </c>
    </row>
    <row r="5550" spans="3:13" x14ac:dyDescent="0.2">
      <c r="C5550" s="90"/>
      <c r="D5550" s="87"/>
      <c r="E5550" s="1" t="s">
        <v>38</v>
      </c>
      <c r="F5550" s="2"/>
      <c r="G5550" s="59">
        <v>157</v>
      </c>
      <c r="H5550" s="71" t="str">
        <f t="shared" si="122"/>
        <v xml:space="preserve"> </v>
      </c>
      <c r="I5550" s="11">
        <v>5.0955414012739997</v>
      </c>
      <c r="J5550" s="3">
        <v>52.229299363057002</v>
      </c>
      <c r="K5550" s="3">
        <v>21.656050955413999</v>
      </c>
      <c r="L5550" s="3">
        <v>7.6433121019110004</v>
      </c>
      <c r="M5550" s="8">
        <v>13.375796178344</v>
      </c>
    </row>
    <row r="5551" spans="3:13" x14ac:dyDescent="0.2">
      <c r="C5551" s="90"/>
      <c r="D5551" s="87"/>
      <c r="E5551" s="1" t="s">
        <v>22</v>
      </c>
      <c r="F5551" s="2"/>
      <c r="G5551" s="59">
        <v>16</v>
      </c>
      <c r="H5551" s="71" t="str">
        <f t="shared" si="122"/>
        <v>*</v>
      </c>
      <c r="I5551" s="11">
        <v>18.75</v>
      </c>
      <c r="J5551" s="3">
        <v>31.25</v>
      </c>
      <c r="K5551" s="3">
        <v>18.75</v>
      </c>
      <c r="L5551" s="3">
        <v>6.25</v>
      </c>
      <c r="M5551" s="8">
        <v>25</v>
      </c>
    </row>
    <row r="5552" spans="3:13" x14ac:dyDescent="0.2">
      <c r="C5552" s="91" t="s">
        <v>39</v>
      </c>
      <c r="D5552" s="86" t="s">
        <v>17</v>
      </c>
      <c r="E5552" s="6" t="s">
        <v>40</v>
      </c>
      <c r="F5552" s="5"/>
      <c r="G5552" s="58">
        <v>350</v>
      </c>
      <c r="H5552" s="70" t="str">
        <f t="shared" si="122"/>
        <v xml:space="preserve"> </v>
      </c>
      <c r="I5552" s="12">
        <v>15.714285714286</v>
      </c>
      <c r="J5552" s="4">
        <v>72</v>
      </c>
      <c r="K5552" s="4">
        <v>7.4285714285709998</v>
      </c>
      <c r="L5552" s="4">
        <v>0.57142857142900005</v>
      </c>
      <c r="M5552" s="13">
        <v>4.2857142857139996</v>
      </c>
    </row>
    <row r="5553" spans="3:13" ht="24" x14ac:dyDescent="0.2">
      <c r="C5553" s="90"/>
      <c r="D5553" s="87"/>
      <c r="E5553" s="1" t="s">
        <v>41</v>
      </c>
      <c r="F5553" s="2"/>
      <c r="G5553" s="59">
        <v>1147</v>
      </c>
      <c r="H5553" s="71" t="str">
        <f t="shared" si="122"/>
        <v xml:space="preserve"> </v>
      </c>
      <c r="I5553" s="11">
        <v>8.5440278988670002</v>
      </c>
      <c r="J5553" s="3">
        <v>73.060156931124993</v>
      </c>
      <c r="K5553" s="3">
        <v>12.467306015693</v>
      </c>
      <c r="L5553" s="3">
        <v>0.959023539669</v>
      </c>
      <c r="M5553" s="8">
        <v>4.9694856146469997</v>
      </c>
    </row>
    <row r="5554" spans="3:13" x14ac:dyDescent="0.2">
      <c r="C5554" s="90"/>
      <c r="D5554" s="87"/>
      <c r="E5554" s="1" t="s">
        <v>42</v>
      </c>
      <c r="F5554" s="2"/>
      <c r="G5554" s="59">
        <v>816</v>
      </c>
      <c r="H5554" s="71" t="str">
        <f t="shared" si="122"/>
        <v xml:space="preserve"> </v>
      </c>
      <c r="I5554" s="11">
        <v>10.171568627451</v>
      </c>
      <c r="J5554" s="3">
        <v>61.764705882352999</v>
      </c>
      <c r="K5554" s="3">
        <v>15.441176470587999</v>
      </c>
      <c r="L5554" s="3">
        <v>3.553921568627</v>
      </c>
      <c r="M5554" s="8">
        <v>9.0686274509799993</v>
      </c>
    </row>
    <row r="5555" spans="3:13" x14ac:dyDescent="0.2">
      <c r="C5555" s="90"/>
      <c r="D5555" s="87"/>
      <c r="E5555" s="1" t="s">
        <v>43</v>
      </c>
      <c r="F5555" s="2"/>
      <c r="G5555" s="59">
        <v>78</v>
      </c>
      <c r="H5555" s="71" t="str">
        <f t="shared" si="122"/>
        <v xml:space="preserve"> </v>
      </c>
      <c r="I5555" s="11">
        <v>3.8461538461539999</v>
      </c>
      <c r="J5555" s="3">
        <v>67.948717948717999</v>
      </c>
      <c r="K5555" s="3">
        <v>11.538461538462</v>
      </c>
      <c r="L5555" s="3">
        <v>5.1282051282049999</v>
      </c>
      <c r="M5555" s="8">
        <v>11.538461538462</v>
      </c>
    </row>
    <row r="5556" spans="3:13" x14ac:dyDescent="0.2">
      <c r="C5556" s="90"/>
      <c r="D5556" s="87"/>
      <c r="E5556" s="1" t="s">
        <v>22</v>
      </c>
      <c r="F5556" s="2"/>
      <c r="G5556" s="59">
        <v>44</v>
      </c>
      <c r="H5556" s="71" t="str">
        <f t="shared" si="122"/>
        <v>*</v>
      </c>
      <c r="I5556" s="11">
        <v>15.909090909091001</v>
      </c>
      <c r="J5556" s="3">
        <v>43.181818181818002</v>
      </c>
      <c r="K5556" s="3">
        <v>11.363636363635999</v>
      </c>
      <c r="L5556" s="3">
        <v>4.5454545454549997</v>
      </c>
      <c r="M5556" s="8">
        <v>25</v>
      </c>
    </row>
    <row r="5557" spans="3:13" x14ac:dyDescent="0.2">
      <c r="C5557" s="91" t="s">
        <v>44</v>
      </c>
      <c r="D5557" s="86" t="s">
        <v>17</v>
      </c>
      <c r="E5557" s="6" t="s">
        <v>45</v>
      </c>
      <c r="F5557" s="5"/>
      <c r="G5557" s="58">
        <v>1358</v>
      </c>
      <c r="H5557" s="70" t="str">
        <f t="shared" si="122"/>
        <v xml:space="preserve"> </v>
      </c>
      <c r="I5557" s="12">
        <v>12.0029455081</v>
      </c>
      <c r="J5557" s="4">
        <v>69.293078055964997</v>
      </c>
      <c r="K5557" s="4">
        <v>11.487481590573999</v>
      </c>
      <c r="L5557" s="4">
        <v>1.3254786450660001</v>
      </c>
      <c r="M5557" s="13">
        <v>5.8910162002949997</v>
      </c>
    </row>
    <row r="5558" spans="3:13" x14ac:dyDescent="0.2">
      <c r="C5558" s="90"/>
      <c r="D5558" s="87"/>
      <c r="E5558" s="1" t="s">
        <v>46</v>
      </c>
      <c r="F5558" s="2"/>
      <c r="G5558" s="59">
        <v>735</v>
      </c>
      <c r="H5558" s="71" t="str">
        <f t="shared" si="122"/>
        <v xml:space="preserve"> </v>
      </c>
      <c r="I5558" s="11">
        <v>8.5714285714289993</v>
      </c>
      <c r="J5558" s="3">
        <v>70.204081632653001</v>
      </c>
      <c r="K5558" s="3">
        <v>12.653061224489999</v>
      </c>
      <c r="L5558" s="3">
        <v>2.1768707482990002</v>
      </c>
      <c r="M5558" s="8">
        <v>6.3945578231290003</v>
      </c>
    </row>
    <row r="5559" spans="3:13" x14ac:dyDescent="0.2">
      <c r="C5559" s="90"/>
      <c r="D5559" s="87"/>
      <c r="E5559" s="1" t="s">
        <v>47</v>
      </c>
      <c r="F5559" s="2"/>
      <c r="G5559" s="59">
        <v>177</v>
      </c>
      <c r="H5559" s="71" t="str">
        <f t="shared" si="122"/>
        <v xml:space="preserve"> </v>
      </c>
      <c r="I5559" s="11">
        <v>5.6497175141240001</v>
      </c>
      <c r="J5559" s="3">
        <v>68.926553672316004</v>
      </c>
      <c r="K5559" s="3">
        <v>18.079096045198</v>
      </c>
      <c r="L5559" s="3">
        <v>1.6949152542370001</v>
      </c>
      <c r="M5559" s="8">
        <v>5.6497175141240001</v>
      </c>
    </row>
    <row r="5560" spans="3:13" x14ac:dyDescent="0.2">
      <c r="C5560" s="90"/>
      <c r="D5560" s="87"/>
      <c r="E5560" s="1" t="s">
        <v>48</v>
      </c>
      <c r="F5560" s="2"/>
      <c r="G5560" s="59">
        <v>128</v>
      </c>
      <c r="H5560" s="71" t="str">
        <f t="shared" si="122"/>
        <v xml:space="preserve"> </v>
      </c>
      <c r="I5560" s="11">
        <v>5.46875</v>
      </c>
      <c r="J5560" s="3">
        <v>51.5625</v>
      </c>
      <c r="K5560" s="3">
        <v>20.3125</v>
      </c>
      <c r="L5560" s="3">
        <v>7.8125</v>
      </c>
      <c r="M5560" s="8">
        <v>14.84375</v>
      </c>
    </row>
    <row r="5561" spans="3:13" x14ac:dyDescent="0.2">
      <c r="C5561" s="90"/>
      <c r="D5561" s="87"/>
      <c r="E5561" s="1" t="s">
        <v>22</v>
      </c>
      <c r="F5561" s="2"/>
      <c r="G5561" s="59">
        <v>37</v>
      </c>
      <c r="H5561" s="71" t="str">
        <f t="shared" si="122"/>
        <v>*</v>
      </c>
      <c r="I5561" s="11">
        <v>8.1081081081080004</v>
      </c>
      <c r="J5561" s="3">
        <v>56.756756756756999</v>
      </c>
      <c r="K5561" s="3">
        <v>5.4054054054050003</v>
      </c>
      <c r="L5561" s="3">
        <v>2.7027027027030002</v>
      </c>
      <c r="M5561" s="8">
        <v>27.027027027027</v>
      </c>
    </row>
    <row r="5562" spans="3:13" ht="24" x14ac:dyDescent="0.2">
      <c r="C5562" s="91" t="s">
        <v>49</v>
      </c>
      <c r="D5562" s="86" t="s">
        <v>17</v>
      </c>
      <c r="E5562" s="6" t="s">
        <v>50</v>
      </c>
      <c r="F5562" s="5"/>
      <c r="G5562" s="58">
        <v>141</v>
      </c>
      <c r="H5562" s="70" t="str">
        <f t="shared" si="122"/>
        <v xml:space="preserve"> </v>
      </c>
      <c r="I5562" s="12">
        <v>16.312056737589</v>
      </c>
      <c r="J5562" s="4">
        <v>68.085106382979006</v>
      </c>
      <c r="K5562" s="4">
        <v>10.638297872340001</v>
      </c>
      <c r="L5562" s="4">
        <v>1.4184397163119999</v>
      </c>
      <c r="M5562" s="13">
        <v>3.54609929078</v>
      </c>
    </row>
    <row r="5563" spans="3:13" ht="36" x14ac:dyDescent="0.2">
      <c r="C5563" s="90"/>
      <c r="D5563" s="87"/>
      <c r="E5563" s="1" t="s">
        <v>51</v>
      </c>
      <c r="F5563" s="2"/>
      <c r="G5563" s="59">
        <v>349</v>
      </c>
      <c r="H5563" s="71" t="str">
        <f t="shared" si="122"/>
        <v xml:space="preserve"> </v>
      </c>
      <c r="I5563" s="11">
        <v>11.747851002865</v>
      </c>
      <c r="J5563" s="3">
        <v>73.352435530085998</v>
      </c>
      <c r="K5563" s="3">
        <v>12.034383954155</v>
      </c>
      <c r="L5563" s="3">
        <v>0.57306590257900003</v>
      </c>
      <c r="M5563" s="8">
        <v>2.292263610315</v>
      </c>
    </row>
    <row r="5564" spans="3:13" ht="48" x14ac:dyDescent="0.2">
      <c r="C5564" s="90"/>
      <c r="D5564" s="87"/>
      <c r="E5564" s="1" t="s">
        <v>52</v>
      </c>
      <c r="F5564" s="2"/>
      <c r="G5564" s="59">
        <v>1860</v>
      </c>
      <c r="H5564" s="71" t="str">
        <f t="shared" si="122"/>
        <v xml:space="preserve"> </v>
      </c>
      <c r="I5564" s="11">
        <v>10.376344086022</v>
      </c>
      <c r="J5564" s="3">
        <v>72.526881720429998</v>
      </c>
      <c r="K5564" s="3">
        <v>12.688172043011001</v>
      </c>
      <c r="L5564" s="3">
        <v>1.1290322580650001</v>
      </c>
      <c r="M5564" s="8">
        <v>3.2795698924729999</v>
      </c>
    </row>
    <row r="5565" spans="3:13" ht="24" x14ac:dyDescent="0.2">
      <c r="C5565" s="90"/>
      <c r="D5565" s="87"/>
      <c r="E5565" s="1" t="s">
        <v>53</v>
      </c>
      <c r="F5565" s="2"/>
      <c r="G5565" s="59">
        <v>719</v>
      </c>
      <c r="H5565" s="71" t="str">
        <f t="shared" si="122"/>
        <v xml:space="preserve"> </v>
      </c>
      <c r="I5565" s="11">
        <v>11.265646731572</v>
      </c>
      <c r="J5565" s="3">
        <v>73.435326842837</v>
      </c>
      <c r="K5565" s="3">
        <v>11.821974965229</v>
      </c>
      <c r="L5565" s="3">
        <v>1.3908205841450001</v>
      </c>
      <c r="M5565" s="8">
        <v>2.0862308762169999</v>
      </c>
    </row>
    <row r="5566" spans="3:13" ht="48" x14ac:dyDescent="0.2">
      <c r="C5566" s="90"/>
      <c r="D5566" s="87"/>
      <c r="E5566" s="1" t="s">
        <v>54</v>
      </c>
      <c r="F5566" s="2"/>
      <c r="G5566" s="59">
        <v>404</v>
      </c>
      <c r="H5566" s="71" t="str">
        <f t="shared" si="122"/>
        <v xml:space="preserve"> </v>
      </c>
      <c r="I5566" s="11">
        <v>12.871287128713</v>
      </c>
      <c r="J5566" s="3">
        <v>71.287128712870995</v>
      </c>
      <c r="K5566" s="3">
        <v>12.376237623762</v>
      </c>
      <c r="L5566" s="3">
        <v>1.237623762376</v>
      </c>
      <c r="M5566" s="8">
        <v>2.2277227722770001</v>
      </c>
    </row>
    <row r="5567" spans="3:13" ht="36" x14ac:dyDescent="0.2">
      <c r="C5567" s="90"/>
      <c r="D5567" s="87"/>
      <c r="E5567" s="1" t="s">
        <v>55</v>
      </c>
      <c r="F5567" s="2"/>
      <c r="G5567" s="59">
        <v>41</v>
      </c>
      <c r="H5567" s="71" t="str">
        <f t="shared" si="122"/>
        <v>*</v>
      </c>
      <c r="I5567" s="11">
        <v>26.829268292683</v>
      </c>
      <c r="J5567" s="3">
        <v>58.536585365854002</v>
      </c>
      <c r="K5567" s="3">
        <v>9.7560975609760003</v>
      </c>
      <c r="L5567" s="3">
        <v>2.4390243902440001</v>
      </c>
      <c r="M5567" s="8">
        <v>2.4390243902440001</v>
      </c>
    </row>
    <row r="5568" spans="3:13" ht="36" x14ac:dyDescent="0.2">
      <c r="C5568" s="90"/>
      <c r="D5568" s="87"/>
      <c r="E5568" s="1" t="s">
        <v>56</v>
      </c>
      <c r="F5568" s="2"/>
      <c r="G5568" s="59">
        <v>168</v>
      </c>
      <c r="H5568" s="71" t="str">
        <f t="shared" si="122"/>
        <v xml:space="preserve"> </v>
      </c>
      <c r="I5568" s="11">
        <v>16.666666666666998</v>
      </c>
      <c r="J5568" s="3">
        <v>64.880952380951996</v>
      </c>
      <c r="K5568" s="3">
        <v>14.880952380951999</v>
      </c>
      <c r="L5568" s="3">
        <v>1.785714285714</v>
      </c>
      <c r="M5568" s="8">
        <v>1.785714285714</v>
      </c>
    </row>
    <row r="5569" spans="3:13" ht="36" x14ac:dyDescent="0.2">
      <c r="C5569" s="90"/>
      <c r="D5569" s="87"/>
      <c r="E5569" s="1" t="s">
        <v>57</v>
      </c>
      <c r="F5569" s="2"/>
      <c r="G5569" s="59">
        <v>146</v>
      </c>
      <c r="H5569" s="71" t="str">
        <f t="shared" si="122"/>
        <v xml:space="preserve"> </v>
      </c>
      <c r="I5569" s="11">
        <v>15.753424657534</v>
      </c>
      <c r="J5569" s="3">
        <v>73.287671232877003</v>
      </c>
      <c r="K5569" s="3">
        <v>8.2191780821920002</v>
      </c>
      <c r="L5569" s="3">
        <v>1.369863013699</v>
      </c>
      <c r="M5569" s="8">
        <v>1.369863013699</v>
      </c>
    </row>
    <row r="5570" spans="3:13" x14ac:dyDescent="0.2">
      <c r="C5570" s="90"/>
      <c r="D5570" s="87"/>
      <c r="E5570" s="1" t="s">
        <v>58</v>
      </c>
      <c r="F5570" s="2"/>
      <c r="G5570" s="59">
        <v>364</v>
      </c>
      <c r="H5570" s="71" t="str">
        <f t="shared" si="122"/>
        <v xml:space="preserve"> </v>
      </c>
      <c r="I5570" s="11">
        <v>9.065934065934</v>
      </c>
      <c r="J5570" s="3">
        <v>60.989010989011</v>
      </c>
      <c r="K5570" s="3">
        <v>14.560439560440001</v>
      </c>
      <c r="L5570" s="3">
        <v>4.9450549450550003</v>
      </c>
      <c r="M5570" s="8">
        <v>10.439560439559999</v>
      </c>
    </row>
    <row r="5571" spans="3:13" x14ac:dyDescent="0.2">
      <c r="C5571" s="90"/>
      <c r="D5571" s="87"/>
      <c r="E5571" s="1" t="s">
        <v>22</v>
      </c>
      <c r="F5571" s="2"/>
      <c r="G5571" s="59">
        <v>134</v>
      </c>
      <c r="H5571" s="71" t="str">
        <f t="shared" si="122"/>
        <v xml:space="preserve"> </v>
      </c>
      <c r="I5571" s="11">
        <v>9.7014925373129994</v>
      </c>
      <c r="J5571" s="3">
        <v>33.582089552238997</v>
      </c>
      <c r="K5571" s="3">
        <v>5.9701492537309999</v>
      </c>
      <c r="L5571" s="3">
        <v>2.985074626866</v>
      </c>
      <c r="M5571" s="8">
        <v>47.761194029850998</v>
      </c>
    </row>
    <row r="5572" spans="3:13" ht="24" x14ac:dyDescent="0.2">
      <c r="C5572" s="90"/>
      <c r="D5572" s="87"/>
      <c r="E5572" s="1" t="s">
        <v>59</v>
      </c>
      <c r="F5572" s="2"/>
      <c r="G5572" s="59">
        <v>1920</v>
      </c>
      <c r="H5572" s="71" t="str">
        <f t="shared" si="122"/>
        <v xml:space="preserve"> </v>
      </c>
      <c r="I5572" s="11">
        <v>10.364583333333</v>
      </c>
      <c r="J5572" s="3">
        <v>72.34375</v>
      </c>
      <c r="K5572" s="3">
        <v>12.760416666667</v>
      </c>
      <c r="L5572" s="3">
        <v>1.25</v>
      </c>
      <c r="M5572" s="8">
        <v>3.28125</v>
      </c>
    </row>
    <row r="5573" spans="3:13" ht="24" x14ac:dyDescent="0.2">
      <c r="C5573" s="90"/>
      <c r="D5573" s="87"/>
      <c r="E5573" s="1" t="s">
        <v>60</v>
      </c>
      <c r="F5573" s="2"/>
      <c r="G5573" s="59">
        <v>479</v>
      </c>
      <c r="H5573" s="71" t="str">
        <f t="shared" si="122"/>
        <v xml:space="preserve"> </v>
      </c>
      <c r="I5573" s="11">
        <v>13.778705636743</v>
      </c>
      <c r="J5573" s="3">
        <v>69.519832985386003</v>
      </c>
      <c r="K5573" s="3">
        <v>12.943632567850001</v>
      </c>
      <c r="L5573" s="3">
        <v>1.25260960334</v>
      </c>
      <c r="M5573" s="8">
        <v>2.5052192066810002</v>
      </c>
    </row>
    <row r="5574" spans="3:13" ht="24" x14ac:dyDescent="0.2">
      <c r="C5574" s="91" t="s">
        <v>61</v>
      </c>
      <c r="D5574" s="86" t="s">
        <v>17</v>
      </c>
      <c r="E5574" s="6" t="s">
        <v>62</v>
      </c>
      <c r="F5574" s="5"/>
      <c r="G5574" s="58">
        <v>354</v>
      </c>
      <c r="H5574" s="70" t="str">
        <f t="shared" si="122"/>
        <v xml:space="preserve"> </v>
      </c>
      <c r="I5574" s="12">
        <v>12.71186440678</v>
      </c>
      <c r="J5574" s="4">
        <v>70.056497175141004</v>
      </c>
      <c r="K5574" s="4">
        <v>12.146892655366999</v>
      </c>
      <c r="L5574" s="4">
        <v>1.6949152542370001</v>
      </c>
      <c r="M5574" s="13">
        <v>3.3898305084749998</v>
      </c>
    </row>
    <row r="5575" spans="3:13" ht="24" x14ac:dyDescent="0.2">
      <c r="C5575" s="90"/>
      <c r="D5575" s="87"/>
      <c r="E5575" s="1" t="s">
        <v>63</v>
      </c>
      <c r="F5575" s="2"/>
      <c r="G5575" s="59">
        <v>645</v>
      </c>
      <c r="H5575" s="71" t="str">
        <f t="shared" si="122"/>
        <v xml:space="preserve"> </v>
      </c>
      <c r="I5575" s="11">
        <v>11.007751937984001</v>
      </c>
      <c r="J5575" s="3">
        <v>71.317829457363999</v>
      </c>
      <c r="K5575" s="3">
        <v>11.782945736434</v>
      </c>
      <c r="L5575" s="3">
        <v>0.93023255814000005</v>
      </c>
      <c r="M5575" s="8">
        <v>4.9612403100779998</v>
      </c>
    </row>
    <row r="5576" spans="3:13" ht="36" x14ac:dyDescent="0.2">
      <c r="C5576" s="90"/>
      <c r="D5576" s="87"/>
      <c r="E5576" s="1" t="s">
        <v>64</v>
      </c>
      <c r="F5576" s="2"/>
      <c r="G5576" s="59">
        <v>166</v>
      </c>
      <c r="H5576" s="71" t="str">
        <f t="shared" si="122"/>
        <v xml:space="preserve"> </v>
      </c>
      <c r="I5576" s="11">
        <v>13.253012048193</v>
      </c>
      <c r="J5576" s="3">
        <v>68.674698795181001</v>
      </c>
      <c r="K5576" s="3">
        <v>11.44578313253</v>
      </c>
      <c r="L5576" s="3">
        <v>3.0120481927710001</v>
      </c>
      <c r="M5576" s="8">
        <v>3.6144578313250002</v>
      </c>
    </row>
    <row r="5577" spans="3:13" ht="36" x14ac:dyDescent="0.2">
      <c r="C5577" s="90"/>
      <c r="D5577" s="87"/>
      <c r="E5577" s="1" t="s">
        <v>65</v>
      </c>
      <c r="F5577" s="2"/>
      <c r="G5577" s="59">
        <v>110</v>
      </c>
      <c r="H5577" s="71" t="str">
        <f t="shared" si="122"/>
        <v xml:space="preserve"> </v>
      </c>
      <c r="I5577" s="11">
        <v>19.090909090909001</v>
      </c>
      <c r="J5577" s="3">
        <v>63.636363636364003</v>
      </c>
      <c r="K5577" s="3">
        <v>12.727272727273</v>
      </c>
      <c r="L5577" s="7">
        <v>0</v>
      </c>
      <c r="M5577" s="8">
        <v>4.5454545454549997</v>
      </c>
    </row>
    <row r="5578" spans="3:13" ht="36" x14ac:dyDescent="0.2">
      <c r="C5578" s="90"/>
      <c r="D5578" s="87"/>
      <c r="E5578" s="1" t="s">
        <v>66</v>
      </c>
      <c r="F5578" s="2"/>
      <c r="G5578" s="59">
        <v>239</v>
      </c>
      <c r="H5578" s="71" t="str">
        <f t="shared" si="122"/>
        <v xml:space="preserve"> </v>
      </c>
      <c r="I5578" s="11">
        <v>10.878661087866</v>
      </c>
      <c r="J5578" s="3">
        <v>71.129707112971005</v>
      </c>
      <c r="K5578" s="3">
        <v>11.715481171547999</v>
      </c>
      <c r="L5578" s="3">
        <v>1.2552301255230001</v>
      </c>
      <c r="M5578" s="8">
        <v>5.0209205020920002</v>
      </c>
    </row>
    <row r="5579" spans="3:13" ht="24" x14ac:dyDescent="0.2">
      <c r="C5579" s="90"/>
      <c r="D5579" s="87"/>
      <c r="E5579" s="1" t="s">
        <v>67</v>
      </c>
      <c r="F5579" s="2"/>
      <c r="G5579" s="59">
        <v>143</v>
      </c>
      <c r="H5579" s="71" t="str">
        <f t="shared" si="122"/>
        <v xml:space="preserve"> </v>
      </c>
      <c r="I5579" s="11">
        <v>13.986013986013999</v>
      </c>
      <c r="J5579" s="3">
        <v>71.328671328671007</v>
      </c>
      <c r="K5579" s="3">
        <v>9.0909090909089993</v>
      </c>
      <c r="L5579" s="3">
        <v>1.398601398601</v>
      </c>
      <c r="M5579" s="8">
        <v>4.1958041958040004</v>
      </c>
    </row>
    <row r="5580" spans="3:13" ht="24" x14ac:dyDescent="0.2">
      <c r="C5580" s="90"/>
      <c r="D5580" s="87"/>
      <c r="E5580" s="1" t="s">
        <v>68</v>
      </c>
      <c r="F5580" s="2"/>
      <c r="G5580" s="59">
        <v>56</v>
      </c>
      <c r="H5580" s="71" t="str">
        <f t="shared" si="122"/>
        <v xml:space="preserve"> </v>
      </c>
      <c r="I5580" s="11">
        <v>8.9285714285710007</v>
      </c>
      <c r="J5580" s="3">
        <v>71.428571428571004</v>
      </c>
      <c r="K5580" s="3">
        <v>10.714285714286</v>
      </c>
      <c r="L5580" s="3">
        <v>1.785714285714</v>
      </c>
      <c r="M5580" s="8">
        <v>7.1428571428570002</v>
      </c>
    </row>
    <row r="5581" spans="3:13" ht="24" x14ac:dyDescent="0.2">
      <c r="C5581" s="90"/>
      <c r="D5581" s="87"/>
      <c r="E5581" s="1" t="s">
        <v>69</v>
      </c>
      <c r="F5581" s="2"/>
      <c r="G5581" s="59">
        <v>51</v>
      </c>
      <c r="H5581" s="71" t="str">
        <f t="shared" si="122"/>
        <v xml:space="preserve"> </v>
      </c>
      <c r="I5581" s="11">
        <v>15.686274509804001</v>
      </c>
      <c r="J5581" s="3">
        <v>68.627450980391998</v>
      </c>
      <c r="K5581" s="3">
        <v>11.764705882353001</v>
      </c>
      <c r="L5581" s="3">
        <v>1.9607843137250001</v>
      </c>
      <c r="M5581" s="8">
        <v>1.9607843137250001</v>
      </c>
    </row>
    <row r="5582" spans="3:13" ht="24" x14ac:dyDescent="0.2">
      <c r="C5582" s="90"/>
      <c r="D5582" s="87"/>
      <c r="E5582" s="1" t="s">
        <v>70</v>
      </c>
      <c r="F5582" s="2"/>
      <c r="G5582" s="59">
        <v>312</v>
      </c>
      <c r="H5582" s="71" t="str">
        <f t="shared" si="122"/>
        <v xml:space="preserve"> </v>
      </c>
      <c r="I5582" s="11">
        <v>9.9358974358969991</v>
      </c>
      <c r="J5582" s="3">
        <v>73.397435897435997</v>
      </c>
      <c r="K5582" s="3">
        <v>8.9743589743589993</v>
      </c>
      <c r="L5582" s="3">
        <v>1.6025641025640001</v>
      </c>
      <c r="M5582" s="8">
        <v>6.0897435897439998</v>
      </c>
    </row>
    <row r="5583" spans="3:13" x14ac:dyDescent="0.2">
      <c r="C5583" s="90"/>
      <c r="D5583" s="87"/>
      <c r="E5583" s="1" t="s">
        <v>32</v>
      </c>
      <c r="F5583" s="2"/>
      <c r="G5583" s="59">
        <v>51</v>
      </c>
      <c r="H5583" s="71" t="str">
        <f t="shared" si="122"/>
        <v xml:space="preserve"> </v>
      </c>
      <c r="I5583" s="11">
        <v>17.647058823529001</v>
      </c>
      <c r="J5583" s="3">
        <v>58.823529411765001</v>
      </c>
      <c r="K5583" s="3">
        <v>21.568627450979999</v>
      </c>
      <c r="L5583" s="7">
        <v>0</v>
      </c>
      <c r="M5583" s="8">
        <v>1.9607843137250001</v>
      </c>
    </row>
    <row r="5584" spans="3:13" ht="24" x14ac:dyDescent="0.2">
      <c r="C5584" s="90"/>
      <c r="D5584" s="87"/>
      <c r="E5584" s="1" t="s">
        <v>71</v>
      </c>
      <c r="F5584" s="2"/>
      <c r="G5584" s="59">
        <v>1237</v>
      </c>
      <c r="H5584" s="71" t="str">
        <f t="shared" si="122"/>
        <v xml:space="preserve"> </v>
      </c>
      <c r="I5584" s="11">
        <v>11.317704122878</v>
      </c>
      <c r="J5584" s="3">
        <v>70.573969280517005</v>
      </c>
      <c r="K5584" s="3">
        <v>11.802748585287</v>
      </c>
      <c r="L5584" s="3">
        <v>1.455133387227</v>
      </c>
      <c r="M5584" s="8">
        <v>4.8504446240909997</v>
      </c>
    </row>
    <row r="5585" spans="3:13" ht="24" x14ac:dyDescent="0.2">
      <c r="C5585" s="90"/>
      <c r="D5585" s="87"/>
      <c r="E5585" s="1" t="s">
        <v>72</v>
      </c>
      <c r="F5585" s="2"/>
      <c r="G5585" s="59">
        <v>1015</v>
      </c>
      <c r="H5585" s="71" t="str">
        <f t="shared" si="122"/>
        <v xml:space="preserve"> </v>
      </c>
      <c r="I5585" s="11">
        <v>8.8669950738919994</v>
      </c>
      <c r="J5585" s="3">
        <v>68.965517241379004</v>
      </c>
      <c r="K5585" s="3">
        <v>14.876847290640001</v>
      </c>
      <c r="L5585" s="3">
        <v>2.4630541871920002</v>
      </c>
      <c r="M5585" s="8">
        <v>4.8275862068970001</v>
      </c>
    </row>
    <row r="5586" spans="3:13" x14ac:dyDescent="0.2">
      <c r="C5586" s="90"/>
      <c r="D5586" s="87"/>
      <c r="E5586" s="1" t="s">
        <v>22</v>
      </c>
      <c r="F5586" s="2"/>
      <c r="G5586" s="59">
        <v>183</v>
      </c>
      <c r="H5586" s="71" t="str">
        <f t="shared" si="122"/>
        <v xml:space="preserve"> </v>
      </c>
      <c r="I5586" s="11">
        <v>8.7431693989069998</v>
      </c>
      <c r="J5586" s="3">
        <v>50.819672131148003</v>
      </c>
      <c r="K5586" s="3">
        <v>6.5573770491800003</v>
      </c>
      <c r="L5586" s="3">
        <v>2.732240437158</v>
      </c>
      <c r="M5586" s="8">
        <v>31.147540983607001</v>
      </c>
    </row>
    <row r="5587" spans="3:13" x14ac:dyDescent="0.2">
      <c r="C5587" s="91" t="s">
        <v>73</v>
      </c>
      <c r="D5587" s="86" t="s">
        <v>17</v>
      </c>
      <c r="E5587" s="6" t="s">
        <v>74</v>
      </c>
      <c r="F5587" s="5"/>
      <c r="G5587" s="58">
        <v>247</v>
      </c>
      <c r="H5587" s="70" t="str">
        <f t="shared" si="122"/>
        <v xml:space="preserve"> </v>
      </c>
      <c r="I5587" s="12">
        <v>14.979757085019999</v>
      </c>
      <c r="J5587" s="4">
        <v>68.016194331983996</v>
      </c>
      <c r="K5587" s="4">
        <v>9.3117408906880001</v>
      </c>
      <c r="L5587" s="4">
        <v>0.40485829959500003</v>
      </c>
      <c r="M5587" s="13">
        <v>7.2874493927130004</v>
      </c>
    </row>
    <row r="5588" spans="3:13" x14ac:dyDescent="0.2">
      <c r="C5588" s="90"/>
      <c r="D5588" s="87"/>
      <c r="E5588" s="1" t="s">
        <v>75</v>
      </c>
      <c r="F5588" s="2"/>
      <c r="G5588" s="59">
        <v>531</v>
      </c>
      <c r="H5588" s="71" t="str">
        <f t="shared" si="122"/>
        <v xml:space="preserve"> </v>
      </c>
      <c r="I5588" s="11">
        <v>10.357815442561</v>
      </c>
      <c r="J5588" s="3">
        <v>74.576271186441005</v>
      </c>
      <c r="K5588" s="3">
        <v>9.6045197740110009</v>
      </c>
      <c r="L5588" s="3">
        <v>1.5065913370999999</v>
      </c>
      <c r="M5588" s="8">
        <v>3.9548022598869998</v>
      </c>
    </row>
    <row r="5589" spans="3:13" x14ac:dyDescent="0.2">
      <c r="C5589" s="90"/>
      <c r="D5589" s="87"/>
      <c r="E5589" s="1" t="s">
        <v>76</v>
      </c>
      <c r="F5589" s="2"/>
      <c r="G5589" s="59">
        <v>58</v>
      </c>
      <c r="H5589" s="71" t="str">
        <f t="shared" si="122"/>
        <v xml:space="preserve"> </v>
      </c>
      <c r="I5589" s="11">
        <v>8.6206896551720007</v>
      </c>
      <c r="J5589" s="3">
        <v>75.862068965516997</v>
      </c>
      <c r="K5589" s="3">
        <v>12.068965517241001</v>
      </c>
      <c r="L5589" s="3">
        <v>1.7241379310339999</v>
      </c>
      <c r="M5589" s="8">
        <v>1.7241379310339999</v>
      </c>
    </row>
    <row r="5590" spans="3:13" x14ac:dyDescent="0.2">
      <c r="C5590" s="90"/>
      <c r="D5590" s="87"/>
      <c r="E5590" s="1" t="s">
        <v>77</v>
      </c>
      <c r="F5590" s="2"/>
      <c r="G5590" s="59">
        <v>400</v>
      </c>
      <c r="H5590" s="71" t="str">
        <f t="shared" si="122"/>
        <v xml:space="preserve"> </v>
      </c>
      <c r="I5590" s="11">
        <v>9.75</v>
      </c>
      <c r="J5590" s="3">
        <v>72</v>
      </c>
      <c r="K5590" s="3">
        <v>12.25</v>
      </c>
      <c r="L5590" s="3">
        <v>2</v>
      </c>
      <c r="M5590" s="8">
        <v>4</v>
      </c>
    </row>
    <row r="5591" spans="3:13" ht="24" x14ac:dyDescent="0.2">
      <c r="C5591" s="90"/>
      <c r="D5591" s="87"/>
      <c r="E5591" s="1" t="s">
        <v>78</v>
      </c>
      <c r="F5591" s="2"/>
      <c r="G5591" s="59">
        <v>422</v>
      </c>
      <c r="H5591" s="71" t="str">
        <f t="shared" si="122"/>
        <v xml:space="preserve"> </v>
      </c>
      <c r="I5591" s="11">
        <v>9.2417061611369995</v>
      </c>
      <c r="J5591" s="3">
        <v>73.45971563981</v>
      </c>
      <c r="K5591" s="3">
        <v>11.611374407583</v>
      </c>
      <c r="L5591" s="3">
        <v>1.421800947867</v>
      </c>
      <c r="M5591" s="8">
        <v>4.2654028436019997</v>
      </c>
    </row>
    <row r="5592" spans="3:13" ht="24" x14ac:dyDescent="0.2">
      <c r="C5592" s="90"/>
      <c r="D5592" s="87"/>
      <c r="E5592" s="1" t="s">
        <v>79</v>
      </c>
      <c r="F5592" s="2"/>
      <c r="G5592" s="59">
        <v>102</v>
      </c>
      <c r="H5592" s="71" t="str">
        <f t="shared" si="122"/>
        <v xml:space="preserve"> </v>
      </c>
      <c r="I5592" s="11">
        <v>12.745098039216</v>
      </c>
      <c r="J5592" s="3">
        <v>60.784313725490001</v>
      </c>
      <c r="K5592" s="3">
        <v>16.666666666666998</v>
      </c>
      <c r="L5592" s="3">
        <v>1.9607843137250001</v>
      </c>
      <c r="M5592" s="8">
        <v>7.8431372549020004</v>
      </c>
    </row>
    <row r="5593" spans="3:13" ht="24" x14ac:dyDescent="0.2">
      <c r="C5593" s="90"/>
      <c r="D5593" s="87"/>
      <c r="E5593" s="1" t="s">
        <v>80</v>
      </c>
      <c r="F5593" s="2"/>
      <c r="G5593" s="59">
        <v>44</v>
      </c>
      <c r="H5593" s="71" t="str">
        <f t="shared" si="122"/>
        <v>*</v>
      </c>
      <c r="I5593" s="11">
        <v>11.363636363635999</v>
      </c>
      <c r="J5593" s="3">
        <v>72.727272727273004</v>
      </c>
      <c r="K5593" s="3">
        <v>11.363636363635999</v>
      </c>
      <c r="L5593" s="7">
        <v>0</v>
      </c>
      <c r="M5593" s="8">
        <v>4.5454545454549997</v>
      </c>
    </row>
    <row r="5594" spans="3:13" ht="24" x14ac:dyDescent="0.2">
      <c r="C5594" s="90"/>
      <c r="D5594" s="87"/>
      <c r="E5594" s="1" t="s">
        <v>81</v>
      </c>
      <c r="F5594" s="2"/>
      <c r="G5594" s="59">
        <v>99</v>
      </c>
      <c r="H5594" s="71" t="str">
        <f t="shared" ref="H5594:H5657" si="123">IF(G5594&lt;49,"*"," ")</f>
        <v xml:space="preserve"> </v>
      </c>
      <c r="I5594" s="11">
        <v>11.111111111111001</v>
      </c>
      <c r="J5594" s="3">
        <v>65.656565656566002</v>
      </c>
      <c r="K5594" s="3">
        <v>16.161616161615999</v>
      </c>
      <c r="L5594" s="3">
        <v>4.0404040404039998</v>
      </c>
      <c r="M5594" s="8">
        <v>3.0303030303030001</v>
      </c>
    </row>
    <row r="5595" spans="3:13" ht="24" x14ac:dyDescent="0.2">
      <c r="C5595" s="90"/>
      <c r="D5595" s="87"/>
      <c r="E5595" s="1" t="s">
        <v>82</v>
      </c>
      <c r="F5595" s="2"/>
      <c r="G5595" s="59">
        <v>128</v>
      </c>
      <c r="H5595" s="71" t="str">
        <f t="shared" si="123"/>
        <v xml:space="preserve"> </v>
      </c>
      <c r="I5595" s="11">
        <v>13.28125</v>
      </c>
      <c r="J5595" s="3">
        <v>74.21875</v>
      </c>
      <c r="K5595" s="3">
        <v>7.8125</v>
      </c>
      <c r="L5595" s="7">
        <v>0</v>
      </c>
      <c r="M5595" s="8">
        <v>4.6875</v>
      </c>
    </row>
    <row r="5596" spans="3:13" x14ac:dyDescent="0.2">
      <c r="C5596" s="90"/>
      <c r="D5596" s="87"/>
      <c r="E5596" s="1" t="s">
        <v>83</v>
      </c>
      <c r="F5596" s="2"/>
      <c r="G5596" s="59">
        <v>47</v>
      </c>
      <c r="H5596" s="71" t="str">
        <f t="shared" si="123"/>
        <v>*</v>
      </c>
      <c r="I5596" s="11">
        <v>10.638297872340001</v>
      </c>
      <c r="J5596" s="3">
        <v>74.468085106383</v>
      </c>
      <c r="K5596" s="3">
        <v>10.638297872340001</v>
      </c>
      <c r="L5596" s="7">
        <v>0</v>
      </c>
      <c r="M5596" s="8">
        <v>4.2553191489359996</v>
      </c>
    </row>
    <row r="5597" spans="3:13" ht="24" x14ac:dyDescent="0.2">
      <c r="C5597" s="90"/>
      <c r="D5597" s="87"/>
      <c r="E5597" s="1" t="s">
        <v>84</v>
      </c>
      <c r="F5597" s="2"/>
      <c r="G5597" s="59">
        <v>151</v>
      </c>
      <c r="H5597" s="71" t="str">
        <f t="shared" si="123"/>
        <v xml:space="preserve"> </v>
      </c>
      <c r="I5597" s="11">
        <v>11.258278145695</v>
      </c>
      <c r="J5597" s="3">
        <v>72.847682119205004</v>
      </c>
      <c r="K5597" s="3">
        <v>10.596026490066</v>
      </c>
      <c r="L5597" s="3">
        <v>1.9867549668869999</v>
      </c>
      <c r="M5597" s="8">
        <v>3.311258278146</v>
      </c>
    </row>
    <row r="5598" spans="3:13" ht="24" x14ac:dyDescent="0.2">
      <c r="C5598" s="90"/>
      <c r="D5598" s="87"/>
      <c r="E5598" s="1" t="s">
        <v>85</v>
      </c>
      <c r="F5598" s="2"/>
      <c r="G5598" s="59">
        <v>60</v>
      </c>
      <c r="H5598" s="71" t="str">
        <f t="shared" si="123"/>
        <v xml:space="preserve"> </v>
      </c>
      <c r="I5598" s="11">
        <v>13.333333333333</v>
      </c>
      <c r="J5598" s="3">
        <v>60</v>
      </c>
      <c r="K5598" s="3">
        <v>15</v>
      </c>
      <c r="L5598" s="3">
        <v>5</v>
      </c>
      <c r="M5598" s="8">
        <v>6.666666666667</v>
      </c>
    </row>
    <row r="5599" spans="3:13" x14ac:dyDescent="0.2">
      <c r="C5599" s="90"/>
      <c r="D5599" s="87"/>
      <c r="E5599" s="1" t="s">
        <v>32</v>
      </c>
      <c r="F5599" s="2"/>
      <c r="G5599" s="59">
        <v>49</v>
      </c>
      <c r="H5599" s="71" t="s">
        <v>673</v>
      </c>
      <c r="I5599" s="11">
        <v>8.1632653061219997</v>
      </c>
      <c r="J5599" s="3">
        <v>63.265306122448997</v>
      </c>
      <c r="K5599" s="3">
        <v>22.448979591836999</v>
      </c>
      <c r="L5599" s="3">
        <v>2.040816326531</v>
      </c>
      <c r="M5599" s="8">
        <v>4.0816326530609999</v>
      </c>
    </row>
    <row r="5600" spans="3:13" ht="24" x14ac:dyDescent="0.2">
      <c r="C5600" s="90"/>
      <c r="D5600" s="87"/>
      <c r="E5600" s="1" t="s">
        <v>86</v>
      </c>
      <c r="F5600" s="2"/>
      <c r="G5600" s="59">
        <v>1336</v>
      </c>
      <c r="H5600" s="71" t="str">
        <f t="shared" si="123"/>
        <v xml:space="preserve"> </v>
      </c>
      <c r="I5600" s="11">
        <v>10.853293413174001</v>
      </c>
      <c r="J5600" s="3">
        <v>70.209580838323006</v>
      </c>
      <c r="K5600" s="3">
        <v>11.976047904192001</v>
      </c>
      <c r="L5600" s="3">
        <v>1.796407185629</v>
      </c>
      <c r="M5600" s="8">
        <v>5.1646706586829998</v>
      </c>
    </row>
    <row r="5601" spans="3:13" ht="24" x14ac:dyDescent="0.2">
      <c r="C5601" s="90"/>
      <c r="D5601" s="87"/>
      <c r="E5601" s="1" t="s">
        <v>87</v>
      </c>
      <c r="F5601" s="2"/>
      <c r="G5601" s="59">
        <v>311</v>
      </c>
      <c r="H5601" s="71" t="str">
        <f t="shared" si="123"/>
        <v xml:space="preserve"> </v>
      </c>
      <c r="I5601" s="11">
        <v>6.7524115755630003</v>
      </c>
      <c r="J5601" s="3">
        <v>72.025723472669</v>
      </c>
      <c r="K5601" s="3">
        <v>16.077170418005998</v>
      </c>
      <c r="L5601" s="3">
        <v>0.96463022507999996</v>
      </c>
      <c r="M5601" s="8">
        <v>4.1800643086819997</v>
      </c>
    </row>
    <row r="5602" spans="3:13" ht="24" x14ac:dyDescent="0.2">
      <c r="C5602" s="90"/>
      <c r="D5602" s="87"/>
      <c r="E5602" s="1" t="s">
        <v>88</v>
      </c>
      <c r="F5602" s="2"/>
      <c r="G5602" s="59">
        <v>620</v>
      </c>
      <c r="H5602" s="71" t="str">
        <f t="shared" si="123"/>
        <v xml:space="preserve"> </v>
      </c>
      <c r="I5602" s="11">
        <v>10.806451612903</v>
      </c>
      <c r="J5602" s="3">
        <v>66.290322580644997</v>
      </c>
      <c r="K5602" s="3">
        <v>14.193548387097</v>
      </c>
      <c r="L5602" s="3">
        <v>3.064516129032</v>
      </c>
      <c r="M5602" s="8">
        <v>5.6451612903230002</v>
      </c>
    </row>
    <row r="5603" spans="3:13" x14ac:dyDescent="0.2">
      <c r="C5603" s="90"/>
      <c r="D5603" s="87"/>
      <c r="E5603" s="1" t="s">
        <v>22</v>
      </c>
      <c r="F5603" s="2"/>
      <c r="G5603" s="59">
        <v>168</v>
      </c>
      <c r="H5603" s="71" t="str">
        <f t="shared" si="123"/>
        <v xml:space="preserve"> </v>
      </c>
      <c r="I5603" s="11">
        <v>7.7380952380950001</v>
      </c>
      <c r="J5603" s="3">
        <v>55.357142857143003</v>
      </c>
      <c r="K5603" s="3">
        <v>6.5476190476190004</v>
      </c>
      <c r="L5603" s="3">
        <v>1.190476190476</v>
      </c>
      <c r="M5603" s="8">
        <v>29.166666666666998</v>
      </c>
    </row>
    <row r="5604" spans="3:13" ht="24" x14ac:dyDescent="0.2">
      <c r="C5604" s="91" t="s">
        <v>89</v>
      </c>
      <c r="D5604" s="86" t="s">
        <v>17</v>
      </c>
      <c r="E5604" s="6" t="s">
        <v>90</v>
      </c>
      <c r="F5604" s="5"/>
      <c r="G5604" s="58">
        <v>166</v>
      </c>
      <c r="H5604" s="70" t="str">
        <f t="shared" si="123"/>
        <v xml:space="preserve"> </v>
      </c>
      <c r="I5604" s="12">
        <v>15.060240963855</v>
      </c>
      <c r="J5604" s="4">
        <v>68.674698795181001</v>
      </c>
      <c r="K5604" s="4">
        <v>13.253012048193</v>
      </c>
      <c r="L5604" s="4">
        <v>0.60240963855399998</v>
      </c>
      <c r="M5604" s="13">
        <v>2.409638554217</v>
      </c>
    </row>
    <row r="5605" spans="3:13" ht="48" x14ac:dyDescent="0.2">
      <c r="C5605" s="90"/>
      <c r="D5605" s="87"/>
      <c r="E5605" s="1" t="s">
        <v>91</v>
      </c>
      <c r="F5605" s="2"/>
      <c r="G5605" s="59">
        <v>97</v>
      </c>
      <c r="H5605" s="71" t="str">
        <f t="shared" si="123"/>
        <v xml:space="preserve"> </v>
      </c>
      <c r="I5605" s="11">
        <v>12.371134020618999</v>
      </c>
      <c r="J5605" s="3">
        <v>67.010309278351002</v>
      </c>
      <c r="K5605" s="3">
        <v>10.309278350514999</v>
      </c>
      <c r="L5605" s="3">
        <v>2.0618556701030002</v>
      </c>
      <c r="M5605" s="8">
        <v>8.2474226804120008</v>
      </c>
    </row>
    <row r="5606" spans="3:13" ht="36" x14ac:dyDescent="0.2">
      <c r="C5606" s="90"/>
      <c r="D5606" s="87"/>
      <c r="E5606" s="1" t="s">
        <v>92</v>
      </c>
      <c r="F5606" s="2"/>
      <c r="G5606" s="59">
        <v>88</v>
      </c>
      <c r="H5606" s="71" t="str">
        <f t="shared" si="123"/>
        <v xml:space="preserve"> </v>
      </c>
      <c r="I5606" s="11">
        <v>10.227272727273</v>
      </c>
      <c r="J5606" s="3">
        <v>69.318181818181998</v>
      </c>
      <c r="K5606" s="3">
        <v>17.045454545455001</v>
      </c>
      <c r="L5606" s="7">
        <v>0</v>
      </c>
      <c r="M5606" s="8">
        <v>3.4090909090910002</v>
      </c>
    </row>
    <row r="5607" spans="3:13" ht="48" x14ac:dyDescent="0.2">
      <c r="C5607" s="90"/>
      <c r="D5607" s="87"/>
      <c r="E5607" s="1" t="s">
        <v>93</v>
      </c>
      <c r="F5607" s="2"/>
      <c r="G5607" s="59">
        <v>157</v>
      </c>
      <c r="H5607" s="71" t="str">
        <f t="shared" si="123"/>
        <v xml:space="preserve"> </v>
      </c>
      <c r="I5607" s="11">
        <v>10.191082802547999</v>
      </c>
      <c r="J5607" s="3">
        <v>67.515923566878996</v>
      </c>
      <c r="K5607" s="3">
        <v>13.375796178344</v>
      </c>
      <c r="L5607" s="3">
        <v>3.184713375796</v>
      </c>
      <c r="M5607" s="8">
        <v>5.7324840764329998</v>
      </c>
    </row>
    <row r="5608" spans="3:13" x14ac:dyDescent="0.2">
      <c r="C5608" s="90"/>
      <c r="D5608" s="87"/>
      <c r="E5608" s="1" t="s">
        <v>94</v>
      </c>
      <c r="F5608" s="2"/>
      <c r="G5608" s="59">
        <v>9</v>
      </c>
      <c r="H5608" s="71" t="str">
        <f t="shared" si="123"/>
        <v>*</v>
      </c>
      <c r="I5608" s="11">
        <v>22.222222222222001</v>
      </c>
      <c r="J5608" s="3">
        <v>33.333333333333002</v>
      </c>
      <c r="K5608" s="3">
        <v>33.333333333333002</v>
      </c>
      <c r="L5608" s="7">
        <v>0</v>
      </c>
      <c r="M5608" s="8">
        <v>11.111111111111001</v>
      </c>
    </row>
    <row r="5609" spans="3:13" x14ac:dyDescent="0.2">
      <c r="C5609" s="90"/>
      <c r="D5609" s="87"/>
      <c r="E5609" s="1" t="s">
        <v>95</v>
      </c>
      <c r="F5609" s="2"/>
      <c r="G5609" s="59">
        <v>5</v>
      </c>
      <c r="H5609" s="71" t="str">
        <f t="shared" si="123"/>
        <v>*</v>
      </c>
      <c r="I5609" s="11">
        <v>40</v>
      </c>
      <c r="J5609" s="3">
        <v>40</v>
      </c>
      <c r="K5609" s="7">
        <v>0</v>
      </c>
      <c r="L5609" s="7">
        <v>0</v>
      </c>
      <c r="M5609" s="8">
        <v>20</v>
      </c>
    </row>
    <row r="5610" spans="3:13" x14ac:dyDescent="0.2">
      <c r="C5610" s="90"/>
      <c r="D5610" s="87"/>
      <c r="E5610" s="1" t="s">
        <v>32</v>
      </c>
      <c r="F5610" s="2"/>
      <c r="G5610" s="59">
        <v>41</v>
      </c>
      <c r="H5610" s="71" t="str">
        <f t="shared" si="123"/>
        <v>*</v>
      </c>
      <c r="I5610" s="11">
        <v>12.195121951220001</v>
      </c>
      <c r="J5610" s="3">
        <v>68.292682926829002</v>
      </c>
      <c r="K5610" s="3">
        <v>14.634146341463</v>
      </c>
      <c r="L5610" s="7">
        <v>0</v>
      </c>
      <c r="M5610" s="8">
        <v>4.8780487804880002</v>
      </c>
    </row>
    <row r="5611" spans="3:13" ht="24" x14ac:dyDescent="0.2">
      <c r="C5611" s="90"/>
      <c r="D5611" s="87"/>
      <c r="E5611" s="1" t="s">
        <v>96</v>
      </c>
      <c r="F5611" s="2"/>
      <c r="G5611" s="59">
        <v>455</v>
      </c>
      <c r="H5611" s="71" t="str">
        <f t="shared" si="123"/>
        <v xml:space="preserve"> </v>
      </c>
      <c r="I5611" s="11">
        <v>11.648351648352</v>
      </c>
      <c r="J5611" s="3">
        <v>68.571428571428996</v>
      </c>
      <c r="K5611" s="3">
        <v>13.626373626374001</v>
      </c>
      <c r="L5611" s="3">
        <v>1.758241758242</v>
      </c>
      <c r="M5611" s="8">
        <v>4.3956043956039998</v>
      </c>
    </row>
    <row r="5612" spans="3:13" ht="24" x14ac:dyDescent="0.2">
      <c r="C5612" s="90"/>
      <c r="D5612" s="87"/>
      <c r="E5612" s="1" t="s">
        <v>87</v>
      </c>
      <c r="F5612" s="2"/>
      <c r="G5612" s="59">
        <v>623</v>
      </c>
      <c r="H5612" s="71" t="str">
        <f t="shared" si="123"/>
        <v xml:space="preserve"> </v>
      </c>
      <c r="I5612" s="11">
        <v>8.0256821829859994</v>
      </c>
      <c r="J5612" s="3">
        <v>71.910112359550993</v>
      </c>
      <c r="K5612" s="3">
        <v>13.964686998395001</v>
      </c>
      <c r="L5612" s="3">
        <v>1.926163723917</v>
      </c>
      <c r="M5612" s="8">
        <v>4.1733547351520004</v>
      </c>
    </row>
    <row r="5613" spans="3:13" ht="24" x14ac:dyDescent="0.2">
      <c r="C5613" s="90"/>
      <c r="D5613" s="87"/>
      <c r="E5613" s="1" t="s">
        <v>88</v>
      </c>
      <c r="F5613" s="2"/>
      <c r="G5613" s="59">
        <v>1112</v>
      </c>
      <c r="H5613" s="71" t="str">
        <f t="shared" si="123"/>
        <v xml:space="preserve"> </v>
      </c>
      <c r="I5613" s="11">
        <v>10.161870503596999</v>
      </c>
      <c r="J5613" s="3">
        <v>69.604316546763002</v>
      </c>
      <c r="K5613" s="3">
        <v>12.679856115108</v>
      </c>
      <c r="L5613" s="3">
        <v>2.0683453237410001</v>
      </c>
      <c r="M5613" s="8">
        <v>5.4856115107910002</v>
      </c>
    </row>
    <row r="5614" spans="3:13" x14ac:dyDescent="0.2">
      <c r="C5614" s="90"/>
      <c r="D5614" s="87"/>
      <c r="E5614" s="1" t="s">
        <v>22</v>
      </c>
      <c r="F5614" s="2"/>
      <c r="G5614" s="59">
        <v>245</v>
      </c>
      <c r="H5614" s="71" t="str">
        <f t="shared" si="123"/>
        <v xml:space="preserve"> </v>
      </c>
      <c r="I5614" s="11">
        <v>12.244897959184</v>
      </c>
      <c r="J5614" s="3">
        <v>53.877551020407999</v>
      </c>
      <c r="K5614" s="3">
        <v>7.7551020408160003</v>
      </c>
      <c r="L5614" s="3">
        <v>2.040816326531</v>
      </c>
      <c r="M5614" s="8">
        <v>24.081632653061</v>
      </c>
    </row>
    <row r="5615" spans="3:13" x14ac:dyDescent="0.2">
      <c r="C5615" s="91" t="s">
        <v>97</v>
      </c>
      <c r="D5615" s="86" t="s">
        <v>17</v>
      </c>
      <c r="E5615" s="6" t="s">
        <v>98</v>
      </c>
      <c r="F5615" s="5"/>
      <c r="G5615" s="58">
        <v>83</v>
      </c>
      <c r="H5615" s="70" t="str">
        <f t="shared" si="123"/>
        <v xml:space="preserve"> </v>
      </c>
      <c r="I5615" s="12">
        <v>25.301204819277</v>
      </c>
      <c r="J5615" s="4">
        <v>56.626506024096003</v>
      </c>
      <c r="K5615" s="4">
        <v>8.4337349397590007</v>
      </c>
      <c r="L5615" s="4">
        <v>1.204819277108</v>
      </c>
      <c r="M5615" s="13">
        <v>8.4337349397590007</v>
      </c>
    </row>
    <row r="5616" spans="3:13" x14ac:dyDescent="0.2">
      <c r="C5616" s="90"/>
      <c r="D5616" s="87"/>
      <c r="E5616" s="1" t="s">
        <v>99</v>
      </c>
      <c r="F5616" s="2"/>
      <c r="G5616" s="59">
        <v>401</v>
      </c>
      <c r="H5616" s="71" t="str">
        <f t="shared" si="123"/>
        <v xml:space="preserve"> </v>
      </c>
      <c r="I5616" s="11">
        <v>11.970074812968001</v>
      </c>
      <c r="J5616" s="3">
        <v>72.568578553616007</v>
      </c>
      <c r="K5616" s="3">
        <v>10.224438902743</v>
      </c>
      <c r="L5616" s="3">
        <v>0.99750623441399999</v>
      </c>
      <c r="M5616" s="8">
        <v>4.2394014962590001</v>
      </c>
    </row>
    <row r="5617" spans="3:13" x14ac:dyDescent="0.2">
      <c r="C5617" s="90"/>
      <c r="D5617" s="87"/>
      <c r="E5617" s="1" t="s">
        <v>100</v>
      </c>
      <c r="F5617" s="2"/>
      <c r="G5617" s="59">
        <v>686</v>
      </c>
      <c r="H5617" s="71" t="str">
        <f t="shared" si="123"/>
        <v xml:space="preserve"> </v>
      </c>
      <c r="I5617" s="11">
        <v>6.9970845481049997</v>
      </c>
      <c r="J5617" s="3">
        <v>74.927113702623998</v>
      </c>
      <c r="K5617" s="3">
        <v>12.827988338192</v>
      </c>
      <c r="L5617" s="3">
        <v>1.31195335277</v>
      </c>
      <c r="M5617" s="8">
        <v>3.9358600583090002</v>
      </c>
    </row>
    <row r="5618" spans="3:13" x14ac:dyDescent="0.2">
      <c r="C5618" s="90"/>
      <c r="D5618" s="87"/>
      <c r="E5618" s="1" t="s">
        <v>101</v>
      </c>
      <c r="F5618" s="2"/>
      <c r="G5618" s="59">
        <v>1118</v>
      </c>
      <c r="H5618" s="71" t="str">
        <f t="shared" si="123"/>
        <v xml:space="preserve"> </v>
      </c>
      <c r="I5618" s="11">
        <v>9.7495527728090003</v>
      </c>
      <c r="J5618" s="3">
        <v>66.279069767441996</v>
      </c>
      <c r="K5618" s="3">
        <v>14.490161001789</v>
      </c>
      <c r="L5618" s="3">
        <v>2.6833631484790001</v>
      </c>
      <c r="M5618" s="8">
        <v>6.7978533094809999</v>
      </c>
    </row>
    <row r="5619" spans="3:13" x14ac:dyDescent="0.2">
      <c r="C5619" s="90"/>
      <c r="D5619" s="87"/>
      <c r="E5619" s="1" t="s">
        <v>22</v>
      </c>
      <c r="F5619" s="2"/>
      <c r="G5619" s="59">
        <v>147</v>
      </c>
      <c r="H5619" s="71" t="str">
        <f t="shared" si="123"/>
        <v xml:space="preserve"> </v>
      </c>
      <c r="I5619" s="11">
        <v>13.605442176871</v>
      </c>
      <c r="J5619" s="3">
        <v>49.659863945578003</v>
      </c>
      <c r="K5619" s="3">
        <v>7.4829931972789998</v>
      </c>
      <c r="L5619" s="3">
        <v>2.7210884353739999</v>
      </c>
      <c r="M5619" s="8">
        <v>26.530612244897998</v>
      </c>
    </row>
    <row r="5620" spans="3:13" x14ac:dyDescent="0.2">
      <c r="C5620" s="91" t="s">
        <v>102</v>
      </c>
      <c r="D5620" s="86" t="s">
        <v>17</v>
      </c>
      <c r="E5620" s="6" t="s">
        <v>103</v>
      </c>
      <c r="F5620" s="5"/>
      <c r="G5620" s="58">
        <v>562</v>
      </c>
      <c r="H5620" s="70" t="str">
        <f t="shared" si="123"/>
        <v xml:space="preserve"> </v>
      </c>
      <c r="I5620" s="12">
        <v>22.775800711744001</v>
      </c>
      <c r="J5620" s="4">
        <v>66.014234875444998</v>
      </c>
      <c r="K5620" s="4">
        <v>7.4733096085410002</v>
      </c>
      <c r="L5620" s="4">
        <v>0.533807829181</v>
      </c>
      <c r="M5620" s="13">
        <v>3.2028469750889998</v>
      </c>
    </row>
    <row r="5621" spans="3:13" x14ac:dyDescent="0.2">
      <c r="C5621" s="90"/>
      <c r="D5621" s="87"/>
      <c r="E5621" s="1" t="s">
        <v>104</v>
      </c>
      <c r="F5621" s="2"/>
      <c r="G5621" s="59">
        <v>1221</v>
      </c>
      <c r="H5621" s="71" t="str">
        <f t="shared" si="123"/>
        <v xml:space="preserve"> </v>
      </c>
      <c r="I5621" s="11">
        <v>6.5520065520069997</v>
      </c>
      <c r="J5621" s="3">
        <v>74.774774774774997</v>
      </c>
      <c r="K5621" s="3">
        <v>13.431613431613</v>
      </c>
      <c r="L5621" s="3">
        <v>1.228501228501</v>
      </c>
      <c r="M5621" s="8">
        <v>4.0131040131039999</v>
      </c>
    </row>
    <row r="5622" spans="3:13" x14ac:dyDescent="0.2">
      <c r="C5622" s="90"/>
      <c r="D5622" s="87"/>
      <c r="E5622" s="1" t="s">
        <v>105</v>
      </c>
      <c r="F5622" s="2"/>
      <c r="G5622" s="59">
        <v>430</v>
      </c>
      <c r="H5622" s="71" t="str">
        <f t="shared" si="123"/>
        <v xml:space="preserve"> </v>
      </c>
      <c r="I5622" s="11">
        <v>5.3488372093020002</v>
      </c>
      <c r="J5622" s="3">
        <v>64.186046511628007</v>
      </c>
      <c r="K5622" s="3">
        <v>17.674418604650999</v>
      </c>
      <c r="L5622" s="3">
        <v>4.8837209302330002</v>
      </c>
      <c r="M5622" s="8">
        <v>7.9069767441860002</v>
      </c>
    </row>
    <row r="5623" spans="3:13" x14ac:dyDescent="0.2">
      <c r="C5623" s="90"/>
      <c r="D5623" s="87"/>
      <c r="E5623" s="1" t="s">
        <v>106</v>
      </c>
      <c r="F5623" s="2"/>
      <c r="G5623" s="59">
        <v>63</v>
      </c>
      <c r="H5623" s="71" t="str">
        <f t="shared" si="123"/>
        <v xml:space="preserve"> </v>
      </c>
      <c r="I5623" s="11">
        <v>6.3492063492059998</v>
      </c>
      <c r="J5623" s="3">
        <v>41.269841269841002</v>
      </c>
      <c r="K5623" s="3">
        <v>23.809523809523998</v>
      </c>
      <c r="L5623" s="3">
        <v>12.698412698413</v>
      </c>
      <c r="M5623" s="8">
        <v>15.873015873016</v>
      </c>
    </row>
    <row r="5624" spans="3:13" x14ac:dyDescent="0.2">
      <c r="C5624" s="90"/>
      <c r="D5624" s="87"/>
      <c r="E5624" s="1" t="s">
        <v>22</v>
      </c>
      <c r="F5624" s="2"/>
      <c r="G5624" s="59">
        <v>159</v>
      </c>
      <c r="H5624" s="71" t="str">
        <f t="shared" si="123"/>
        <v xml:space="preserve"> </v>
      </c>
      <c r="I5624" s="11">
        <v>6.9182389937110003</v>
      </c>
      <c r="J5624" s="3">
        <v>50.314465408804999</v>
      </c>
      <c r="K5624" s="3">
        <v>7.547169811321</v>
      </c>
      <c r="L5624" s="3">
        <v>0.62893081761000003</v>
      </c>
      <c r="M5624" s="8">
        <v>34.591194968552998</v>
      </c>
    </row>
    <row r="5625" spans="3:13" x14ac:dyDescent="0.2">
      <c r="C5625" s="90"/>
      <c r="D5625" s="87"/>
      <c r="E5625" s="1" t="s">
        <v>107</v>
      </c>
      <c r="F5625" s="2"/>
      <c r="G5625" s="59">
        <v>1783</v>
      </c>
      <c r="H5625" s="71" t="str">
        <f t="shared" si="123"/>
        <v xml:space="preserve"> </v>
      </c>
      <c r="I5625" s="11">
        <v>11.665731912507001</v>
      </c>
      <c r="J5625" s="3">
        <v>72.013460459898994</v>
      </c>
      <c r="K5625" s="3">
        <v>11.553561413348</v>
      </c>
      <c r="L5625" s="3">
        <v>1.0095344924280001</v>
      </c>
      <c r="M5625" s="8">
        <v>3.757711721817</v>
      </c>
    </row>
    <row r="5626" spans="3:13" x14ac:dyDescent="0.2">
      <c r="C5626" s="90"/>
      <c r="D5626" s="87"/>
      <c r="E5626" s="1" t="s">
        <v>108</v>
      </c>
      <c r="F5626" s="2"/>
      <c r="G5626" s="59">
        <v>493</v>
      </c>
      <c r="H5626" s="71" t="str">
        <f t="shared" si="123"/>
        <v xml:space="preserve"> </v>
      </c>
      <c r="I5626" s="11">
        <v>5.476673427992</v>
      </c>
      <c r="J5626" s="3">
        <v>61.257606490872</v>
      </c>
      <c r="K5626" s="3">
        <v>18.458417849899</v>
      </c>
      <c r="L5626" s="3">
        <v>5.8823529411760003</v>
      </c>
      <c r="M5626" s="8">
        <v>8.9249492900610008</v>
      </c>
    </row>
    <row r="5627" spans="3:13" x14ac:dyDescent="0.2">
      <c r="C5627" s="91" t="s">
        <v>109</v>
      </c>
      <c r="D5627" s="86" t="s">
        <v>17</v>
      </c>
      <c r="E5627" s="6" t="s">
        <v>110</v>
      </c>
      <c r="F5627" s="5"/>
      <c r="G5627" s="58">
        <v>551</v>
      </c>
      <c r="H5627" s="70" t="str">
        <f t="shared" si="123"/>
        <v xml:space="preserve"> </v>
      </c>
      <c r="I5627" s="12">
        <v>12.704174228675001</v>
      </c>
      <c r="J5627" s="4">
        <v>71.143375680581002</v>
      </c>
      <c r="K5627" s="4">
        <v>12.704174228675001</v>
      </c>
      <c r="L5627" s="4">
        <v>1.0889292196010001</v>
      </c>
      <c r="M5627" s="13">
        <v>2.3593466424680001</v>
      </c>
    </row>
    <row r="5628" spans="3:13" ht="24" x14ac:dyDescent="0.2">
      <c r="C5628" s="90"/>
      <c r="D5628" s="87"/>
      <c r="E5628" s="1" t="s">
        <v>111</v>
      </c>
      <c r="F5628" s="2"/>
      <c r="G5628" s="59">
        <v>298</v>
      </c>
      <c r="H5628" s="71" t="str">
        <f t="shared" si="123"/>
        <v xml:space="preserve"> </v>
      </c>
      <c r="I5628" s="11">
        <v>16.442953020133999</v>
      </c>
      <c r="J5628" s="3">
        <v>66.778523489932994</v>
      </c>
      <c r="K5628" s="3">
        <v>12.751677852348999</v>
      </c>
      <c r="L5628" s="3">
        <v>0.67114093959700005</v>
      </c>
      <c r="M5628" s="8">
        <v>3.355704697987</v>
      </c>
    </row>
    <row r="5629" spans="3:13" ht="24" x14ac:dyDescent="0.2">
      <c r="C5629" s="90"/>
      <c r="D5629" s="87"/>
      <c r="E5629" s="1" t="s">
        <v>112</v>
      </c>
      <c r="F5629" s="2"/>
      <c r="G5629" s="59">
        <v>954</v>
      </c>
      <c r="H5629" s="71" t="str">
        <f t="shared" si="123"/>
        <v xml:space="preserve"> </v>
      </c>
      <c r="I5629" s="11">
        <v>12.159329140461001</v>
      </c>
      <c r="J5629" s="3">
        <v>72.851153039831999</v>
      </c>
      <c r="K5629" s="3">
        <v>11.530398322850999</v>
      </c>
      <c r="L5629" s="3">
        <v>0.83857442348</v>
      </c>
      <c r="M5629" s="8">
        <v>2.6205450733750002</v>
      </c>
    </row>
    <row r="5630" spans="3:13" x14ac:dyDescent="0.2">
      <c r="C5630" s="90"/>
      <c r="D5630" s="87"/>
      <c r="E5630" s="1" t="s">
        <v>113</v>
      </c>
      <c r="F5630" s="2"/>
      <c r="G5630" s="59">
        <v>616</v>
      </c>
      <c r="H5630" s="71" t="str">
        <f t="shared" si="123"/>
        <v xml:space="preserve"> </v>
      </c>
      <c r="I5630" s="11">
        <v>11.363636363635999</v>
      </c>
      <c r="J5630" s="3">
        <v>72.240259740260001</v>
      </c>
      <c r="K5630" s="3">
        <v>11.850649350649</v>
      </c>
      <c r="L5630" s="3">
        <v>0.64935064935099995</v>
      </c>
      <c r="M5630" s="8">
        <v>3.896103896104</v>
      </c>
    </row>
    <row r="5631" spans="3:13" x14ac:dyDescent="0.2">
      <c r="C5631" s="90"/>
      <c r="D5631" s="87"/>
      <c r="E5631" s="1" t="s">
        <v>114</v>
      </c>
      <c r="F5631" s="2"/>
      <c r="G5631" s="59">
        <v>986</v>
      </c>
      <c r="H5631" s="71" t="str">
        <f t="shared" si="123"/>
        <v xml:space="preserve"> </v>
      </c>
      <c r="I5631" s="11">
        <v>11.866125760649</v>
      </c>
      <c r="J5631" s="3">
        <v>72.312373225152001</v>
      </c>
      <c r="K5631" s="3">
        <v>11.866125760649</v>
      </c>
      <c r="L5631" s="3">
        <v>0.60851926977699999</v>
      </c>
      <c r="M5631" s="8">
        <v>3.3468559837730001</v>
      </c>
    </row>
    <row r="5632" spans="3:13" ht="24" x14ac:dyDescent="0.2">
      <c r="C5632" s="90"/>
      <c r="D5632" s="87"/>
      <c r="E5632" s="1" t="s">
        <v>115</v>
      </c>
      <c r="F5632" s="2"/>
      <c r="G5632" s="59">
        <v>938</v>
      </c>
      <c r="H5632" s="71" t="str">
        <f t="shared" si="123"/>
        <v xml:space="preserve"> </v>
      </c>
      <c r="I5632" s="11">
        <v>11.727078891258</v>
      </c>
      <c r="J5632" s="3">
        <v>73.773987206822994</v>
      </c>
      <c r="K5632" s="3">
        <v>10.874200426439</v>
      </c>
      <c r="L5632" s="3">
        <v>0.85287846481899998</v>
      </c>
      <c r="M5632" s="8">
        <v>2.771855010661</v>
      </c>
    </row>
    <row r="5633" spans="3:13" ht="24" x14ac:dyDescent="0.2">
      <c r="C5633" s="90"/>
      <c r="D5633" s="87"/>
      <c r="E5633" s="1" t="s">
        <v>116</v>
      </c>
      <c r="F5633" s="2"/>
      <c r="G5633" s="59">
        <v>771</v>
      </c>
      <c r="H5633" s="71" t="str">
        <f t="shared" si="123"/>
        <v xml:space="preserve"> </v>
      </c>
      <c r="I5633" s="11">
        <v>13.099870298314</v>
      </c>
      <c r="J5633" s="3">
        <v>71.984435797665</v>
      </c>
      <c r="K5633" s="3">
        <v>11.024643320362999</v>
      </c>
      <c r="L5633" s="3">
        <v>0.90791180285299999</v>
      </c>
      <c r="M5633" s="8">
        <v>2.983138780804</v>
      </c>
    </row>
    <row r="5634" spans="3:13" ht="24" x14ac:dyDescent="0.2">
      <c r="C5634" s="90"/>
      <c r="D5634" s="87"/>
      <c r="E5634" s="1" t="s">
        <v>117</v>
      </c>
      <c r="F5634" s="2"/>
      <c r="G5634" s="59">
        <v>223</v>
      </c>
      <c r="H5634" s="71" t="str">
        <f t="shared" si="123"/>
        <v xml:space="preserve"> </v>
      </c>
      <c r="I5634" s="11">
        <v>16.591928251121001</v>
      </c>
      <c r="J5634" s="3">
        <v>68.161434977577997</v>
      </c>
      <c r="K5634" s="3">
        <v>10.313901345291001</v>
      </c>
      <c r="L5634" s="3">
        <v>0.89686098654699997</v>
      </c>
      <c r="M5634" s="8">
        <v>4.0358744394619999</v>
      </c>
    </row>
    <row r="5635" spans="3:13" x14ac:dyDescent="0.2">
      <c r="C5635" s="90"/>
      <c r="D5635" s="87"/>
      <c r="E5635" s="1" t="s">
        <v>118</v>
      </c>
      <c r="F5635" s="2"/>
      <c r="G5635" s="59">
        <v>710</v>
      </c>
      <c r="H5635" s="71" t="str">
        <f t="shared" si="123"/>
        <v xml:space="preserve"> </v>
      </c>
      <c r="I5635" s="11">
        <v>11.549295774648</v>
      </c>
      <c r="J5635" s="3">
        <v>73.661971830986005</v>
      </c>
      <c r="K5635" s="3">
        <v>10.985915492958</v>
      </c>
      <c r="L5635" s="3">
        <v>0.56338028168999998</v>
      </c>
      <c r="M5635" s="8">
        <v>3.239436619718</v>
      </c>
    </row>
    <row r="5636" spans="3:13" x14ac:dyDescent="0.2">
      <c r="C5636" s="90"/>
      <c r="D5636" s="87"/>
      <c r="E5636" s="1" t="s">
        <v>119</v>
      </c>
      <c r="F5636" s="2"/>
      <c r="G5636" s="59">
        <v>565</v>
      </c>
      <c r="H5636" s="71" t="str">
        <f t="shared" si="123"/>
        <v xml:space="preserve"> </v>
      </c>
      <c r="I5636" s="11">
        <v>11.858407079646</v>
      </c>
      <c r="J5636" s="3">
        <v>72.035398230088006</v>
      </c>
      <c r="K5636" s="3">
        <v>12.212389380531</v>
      </c>
      <c r="L5636" s="3">
        <v>1.41592920354</v>
      </c>
      <c r="M5636" s="8">
        <v>2.4778761061950001</v>
      </c>
    </row>
    <row r="5637" spans="3:13" x14ac:dyDescent="0.2">
      <c r="C5637" s="90"/>
      <c r="D5637" s="87"/>
      <c r="E5637" s="1" t="s">
        <v>120</v>
      </c>
      <c r="F5637" s="2"/>
      <c r="G5637" s="59">
        <v>443</v>
      </c>
      <c r="H5637" s="71" t="str">
        <f t="shared" si="123"/>
        <v xml:space="preserve"> </v>
      </c>
      <c r="I5637" s="11">
        <v>12.189616252822001</v>
      </c>
      <c r="J5637" s="3">
        <v>68.848758465011002</v>
      </c>
      <c r="K5637" s="3">
        <v>14.446952595937001</v>
      </c>
      <c r="L5637" s="3">
        <v>1.3544018058689999</v>
      </c>
      <c r="M5637" s="8">
        <v>3.1602708803609998</v>
      </c>
    </row>
    <row r="5638" spans="3:13" x14ac:dyDescent="0.2">
      <c r="C5638" s="90"/>
      <c r="D5638" s="87"/>
      <c r="E5638" s="1" t="s">
        <v>121</v>
      </c>
      <c r="F5638" s="2"/>
      <c r="G5638" s="59">
        <v>977</v>
      </c>
      <c r="H5638" s="71" t="str">
        <f t="shared" si="123"/>
        <v xml:space="preserve"> </v>
      </c>
      <c r="I5638" s="11">
        <v>11.566018423746</v>
      </c>
      <c r="J5638" s="3">
        <v>72.978505629477993</v>
      </c>
      <c r="K5638" s="3">
        <v>11.975435005117999</v>
      </c>
      <c r="L5638" s="3">
        <v>0.61412487205699995</v>
      </c>
      <c r="M5638" s="8">
        <v>2.865916069601</v>
      </c>
    </row>
    <row r="5639" spans="3:13" x14ac:dyDescent="0.2">
      <c r="C5639" s="90"/>
      <c r="D5639" s="87"/>
      <c r="E5639" s="1" t="s">
        <v>122</v>
      </c>
      <c r="F5639" s="2"/>
      <c r="G5639" s="59">
        <v>179</v>
      </c>
      <c r="H5639" s="71" t="str">
        <f t="shared" si="123"/>
        <v xml:space="preserve"> </v>
      </c>
      <c r="I5639" s="11">
        <v>16.759776536313002</v>
      </c>
      <c r="J5639" s="3">
        <v>65.921787709496996</v>
      </c>
      <c r="K5639" s="3">
        <v>12.849162011173</v>
      </c>
      <c r="L5639" s="3">
        <v>1.675977653631</v>
      </c>
      <c r="M5639" s="8">
        <v>2.7932960893850001</v>
      </c>
    </row>
    <row r="5640" spans="3:13" x14ac:dyDescent="0.2">
      <c r="C5640" s="90"/>
      <c r="D5640" s="87"/>
      <c r="E5640" s="1" t="s">
        <v>32</v>
      </c>
      <c r="F5640" s="2"/>
      <c r="G5640" s="59">
        <v>22</v>
      </c>
      <c r="H5640" s="71" t="str">
        <f t="shared" si="123"/>
        <v>*</v>
      </c>
      <c r="I5640" s="11">
        <v>4.5454545454549997</v>
      </c>
      <c r="J5640" s="3">
        <v>59.090909090909001</v>
      </c>
      <c r="K5640" s="3">
        <v>27.272727272727</v>
      </c>
      <c r="L5640" s="7">
        <v>0</v>
      </c>
      <c r="M5640" s="8">
        <v>9.0909090909089993</v>
      </c>
    </row>
    <row r="5641" spans="3:13" x14ac:dyDescent="0.2">
      <c r="C5641" s="90"/>
      <c r="D5641" s="87"/>
      <c r="E5641" s="1" t="s">
        <v>22</v>
      </c>
      <c r="F5641" s="2"/>
      <c r="G5641" s="59">
        <v>13</v>
      </c>
      <c r="H5641" s="71" t="str">
        <f t="shared" si="123"/>
        <v>*</v>
      </c>
      <c r="I5641" s="11">
        <v>15.384615384615</v>
      </c>
      <c r="J5641" s="3">
        <v>76.923076923077005</v>
      </c>
      <c r="K5641" s="7">
        <v>0</v>
      </c>
      <c r="L5641" s="3">
        <v>7.6923076923079998</v>
      </c>
      <c r="M5641" s="14">
        <v>0</v>
      </c>
    </row>
    <row r="5642" spans="3:13" ht="24" x14ac:dyDescent="0.2">
      <c r="C5642" s="91" t="s">
        <v>123</v>
      </c>
      <c r="D5642" s="86" t="s">
        <v>17</v>
      </c>
      <c r="E5642" s="6" t="s">
        <v>124</v>
      </c>
      <c r="F5642" s="5"/>
      <c r="G5642" s="58">
        <v>55</v>
      </c>
      <c r="H5642" s="70" t="str">
        <f t="shared" si="123"/>
        <v xml:space="preserve"> </v>
      </c>
      <c r="I5642" s="12">
        <v>3.636363636364</v>
      </c>
      <c r="J5642" s="4">
        <v>67.272727272726996</v>
      </c>
      <c r="K5642" s="4">
        <v>20</v>
      </c>
      <c r="L5642" s="25">
        <v>0</v>
      </c>
      <c r="M5642" s="13">
        <v>9.0909090909089993</v>
      </c>
    </row>
    <row r="5643" spans="3:13" ht="24" x14ac:dyDescent="0.2">
      <c r="C5643" s="92"/>
      <c r="D5643" s="87"/>
      <c r="E5643" s="1" t="s">
        <v>125</v>
      </c>
      <c r="F5643" s="2"/>
      <c r="G5643" s="59">
        <v>205</v>
      </c>
      <c r="H5643" s="71" t="str">
        <f t="shared" si="123"/>
        <v xml:space="preserve"> </v>
      </c>
      <c r="I5643" s="11">
        <v>12.682926829268</v>
      </c>
      <c r="J5643" s="3">
        <v>62.926829268292998</v>
      </c>
      <c r="K5643" s="3">
        <v>14.634146341463</v>
      </c>
      <c r="L5643" s="3">
        <v>3.4146341463410002</v>
      </c>
      <c r="M5643" s="8">
        <v>6.3414634146340001</v>
      </c>
    </row>
    <row r="5644" spans="3:13" ht="24" x14ac:dyDescent="0.2">
      <c r="C5644" s="92"/>
      <c r="D5644" s="87"/>
      <c r="E5644" s="1" t="s">
        <v>126</v>
      </c>
      <c r="F5644" s="2"/>
      <c r="G5644" s="59">
        <v>114</v>
      </c>
      <c r="H5644" s="71" t="str">
        <f t="shared" si="123"/>
        <v xml:space="preserve"> </v>
      </c>
      <c r="I5644" s="11">
        <v>11.403508771929999</v>
      </c>
      <c r="J5644" s="3">
        <v>71.929824561404004</v>
      </c>
      <c r="K5644" s="3">
        <v>14.912280701754</v>
      </c>
      <c r="L5644" s="7">
        <v>0</v>
      </c>
      <c r="M5644" s="8">
        <v>1.7543859649119999</v>
      </c>
    </row>
    <row r="5645" spans="3:13" ht="24" x14ac:dyDescent="0.2">
      <c r="C5645" s="92"/>
      <c r="D5645" s="87"/>
      <c r="E5645" s="1" t="s">
        <v>127</v>
      </c>
      <c r="F5645" s="2"/>
      <c r="G5645" s="59">
        <v>187</v>
      </c>
      <c r="H5645" s="71" t="str">
        <f t="shared" si="123"/>
        <v xml:space="preserve"> </v>
      </c>
      <c r="I5645" s="11">
        <v>12.83422459893</v>
      </c>
      <c r="J5645" s="3">
        <v>70.588235294117993</v>
      </c>
      <c r="K5645" s="3">
        <v>12.299465240642</v>
      </c>
      <c r="L5645" s="7">
        <v>0</v>
      </c>
      <c r="M5645" s="8">
        <v>4.2780748663099999</v>
      </c>
    </row>
    <row r="5646" spans="3:13" ht="24" x14ac:dyDescent="0.2">
      <c r="C5646" s="92"/>
      <c r="D5646" s="87"/>
      <c r="E5646" s="1" t="s">
        <v>128</v>
      </c>
      <c r="F5646" s="2"/>
      <c r="G5646" s="59">
        <v>1599</v>
      </c>
      <c r="H5646" s="71" t="str">
        <f t="shared" si="123"/>
        <v xml:space="preserve"> </v>
      </c>
      <c r="I5646" s="11">
        <v>9.5684803001879999</v>
      </c>
      <c r="J5646" s="3">
        <v>70.606629143215002</v>
      </c>
      <c r="K5646" s="3">
        <v>12.757973733583</v>
      </c>
      <c r="L5646" s="3">
        <v>1.4383989993749999</v>
      </c>
      <c r="M5646" s="8">
        <v>5.6285178236400002</v>
      </c>
    </row>
    <row r="5647" spans="3:13" ht="24" x14ac:dyDescent="0.2">
      <c r="C5647" s="92"/>
      <c r="D5647" s="87"/>
      <c r="E5647" s="1" t="s">
        <v>129</v>
      </c>
      <c r="F5647" s="2"/>
      <c r="G5647" s="59">
        <v>1199</v>
      </c>
      <c r="H5647" s="71" t="str">
        <f t="shared" si="123"/>
        <v xml:space="preserve"> </v>
      </c>
      <c r="I5647" s="11">
        <v>9.4245204336949993</v>
      </c>
      <c r="J5647" s="3">
        <v>68.890742285238005</v>
      </c>
      <c r="K5647" s="3">
        <v>14.428690575479999</v>
      </c>
      <c r="L5647" s="3">
        <v>1.7514595496250001</v>
      </c>
      <c r="M5647" s="8">
        <v>5.5045871559629997</v>
      </c>
    </row>
    <row r="5648" spans="3:13" ht="24" x14ac:dyDescent="0.2">
      <c r="C5648" s="92"/>
      <c r="D5648" s="87"/>
      <c r="E5648" s="1" t="s">
        <v>130</v>
      </c>
      <c r="F5648" s="2"/>
      <c r="G5648" s="59">
        <v>950</v>
      </c>
      <c r="H5648" s="71" t="str">
        <f t="shared" si="123"/>
        <v xml:space="preserve"> </v>
      </c>
      <c r="I5648" s="11">
        <v>8.5263157894739994</v>
      </c>
      <c r="J5648" s="3">
        <v>70.947368421053</v>
      </c>
      <c r="K5648" s="3">
        <v>14</v>
      </c>
      <c r="L5648" s="3">
        <v>1.2631578947369999</v>
      </c>
      <c r="M5648" s="8">
        <v>5.2631578947369997</v>
      </c>
    </row>
    <row r="5649" spans="2:13" x14ac:dyDescent="0.2">
      <c r="C5649" s="92"/>
      <c r="D5649" s="87"/>
      <c r="E5649" s="1" t="s">
        <v>131</v>
      </c>
      <c r="F5649" s="2"/>
      <c r="G5649" s="59">
        <v>424</v>
      </c>
      <c r="H5649" s="71" t="str">
        <f t="shared" si="123"/>
        <v xml:space="preserve"> </v>
      </c>
      <c r="I5649" s="11">
        <v>8.4905660377360004</v>
      </c>
      <c r="J5649" s="3">
        <v>72.877358490565996</v>
      </c>
      <c r="K5649" s="3">
        <v>13.443396226415</v>
      </c>
      <c r="L5649" s="3">
        <v>1.6509433962260001</v>
      </c>
      <c r="M5649" s="8">
        <v>3.5377358490569999</v>
      </c>
    </row>
    <row r="5650" spans="2:13" ht="24" x14ac:dyDescent="0.2">
      <c r="C5650" s="92"/>
      <c r="D5650" s="87"/>
      <c r="E5650" s="1" t="s">
        <v>132</v>
      </c>
      <c r="F5650" s="2"/>
      <c r="G5650" s="59">
        <v>213</v>
      </c>
      <c r="H5650" s="71" t="str">
        <f t="shared" si="123"/>
        <v xml:space="preserve"> </v>
      </c>
      <c r="I5650" s="11">
        <v>8.9201877934270009</v>
      </c>
      <c r="J5650" s="3">
        <v>63.380281690140997</v>
      </c>
      <c r="K5650" s="3">
        <v>19.718309859154999</v>
      </c>
      <c r="L5650" s="3">
        <v>2.8169014084509998</v>
      </c>
      <c r="M5650" s="8">
        <v>5.1643192488259997</v>
      </c>
    </row>
    <row r="5651" spans="2:13" ht="24" x14ac:dyDescent="0.2">
      <c r="C5651" s="92"/>
      <c r="D5651" s="87"/>
      <c r="E5651" s="1" t="s">
        <v>133</v>
      </c>
      <c r="F5651" s="2"/>
      <c r="G5651" s="59">
        <v>214</v>
      </c>
      <c r="H5651" s="71" t="str">
        <f t="shared" si="123"/>
        <v xml:space="preserve"> </v>
      </c>
      <c r="I5651" s="11">
        <v>6.5420560747660002</v>
      </c>
      <c r="J5651" s="3">
        <v>62.149532710279999</v>
      </c>
      <c r="K5651" s="3">
        <v>14.953271028036999</v>
      </c>
      <c r="L5651" s="3">
        <v>5.6074766355139998</v>
      </c>
      <c r="M5651" s="8">
        <v>10.747663551402001</v>
      </c>
    </row>
    <row r="5652" spans="2:13" ht="24" x14ac:dyDescent="0.2">
      <c r="C5652" s="92"/>
      <c r="D5652" s="87"/>
      <c r="E5652" s="1" t="s">
        <v>134</v>
      </c>
      <c r="F5652" s="2"/>
      <c r="G5652" s="59">
        <v>15</v>
      </c>
      <c r="H5652" s="71" t="str">
        <f t="shared" si="123"/>
        <v>*</v>
      </c>
      <c r="I5652" s="11">
        <v>26.666666666666998</v>
      </c>
      <c r="J5652" s="3">
        <v>60</v>
      </c>
      <c r="K5652" s="7">
        <v>0</v>
      </c>
      <c r="L5652" s="3">
        <v>6.666666666667</v>
      </c>
      <c r="M5652" s="8">
        <v>6.666666666667</v>
      </c>
    </row>
    <row r="5653" spans="2:13" ht="24" x14ac:dyDescent="0.2">
      <c r="C5653" s="92"/>
      <c r="D5653" s="87"/>
      <c r="E5653" s="1" t="s">
        <v>135</v>
      </c>
      <c r="F5653" s="2"/>
      <c r="G5653" s="59">
        <v>587</v>
      </c>
      <c r="H5653" s="71" t="str">
        <f t="shared" si="123"/>
        <v xml:space="preserve"> </v>
      </c>
      <c r="I5653" s="11">
        <v>11.754684838159999</v>
      </c>
      <c r="J5653" s="3">
        <v>69.335604770017</v>
      </c>
      <c r="K5653" s="3">
        <v>13.96933560477</v>
      </c>
      <c r="L5653" s="3">
        <v>1.3628620102210001</v>
      </c>
      <c r="M5653" s="8">
        <v>3.577512776831</v>
      </c>
    </row>
    <row r="5654" spans="2:13" x14ac:dyDescent="0.2">
      <c r="C5654" s="92"/>
      <c r="D5654" s="87"/>
      <c r="E5654" s="1" t="s">
        <v>136</v>
      </c>
      <c r="F5654" s="2"/>
      <c r="G5654" s="59">
        <v>63</v>
      </c>
      <c r="H5654" s="71" t="str">
        <f t="shared" si="123"/>
        <v xml:space="preserve"> </v>
      </c>
      <c r="I5654" s="11">
        <v>15.873015873016</v>
      </c>
      <c r="J5654" s="3">
        <v>55.555555555555998</v>
      </c>
      <c r="K5654" s="3">
        <v>12.698412698413</v>
      </c>
      <c r="L5654" s="3">
        <v>6.3492063492059998</v>
      </c>
      <c r="M5654" s="8">
        <v>9.5238095238099998</v>
      </c>
    </row>
    <row r="5655" spans="2:13" x14ac:dyDescent="0.2">
      <c r="C5655" s="92"/>
      <c r="D5655" s="87"/>
      <c r="E5655" s="1" t="s">
        <v>137</v>
      </c>
      <c r="F5655" s="2"/>
      <c r="G5655" s="59">
        <v>290</v>
      </c>
      <c r="H5655" s="71" t="str">
        <f t="shared" si="123"/>
        <v xml:space="preserve"> </v>
      </c>
      <c r="I5655" s="11">
        <v>11.724137931034001</v>
      </c>
      <c r="J5655" s="3">
        <v>62.758620689654997</v>
      </c>
      <c r="K5655" s="3">
        <v>15.862068965517</v>
      </c>
      <c r="L5655" s="3">
        <v>3.4482758620689999</v>
      </c>
      <c r="M5655" s="8">
        <v>6.2068965517240002</v>
      </c>
    </row>
    <row r="5656" spans="2:13" x14ac:dyDescent="0.2">
      <c r="C5656" s="92"/>
      <c r="D5656" s="87"/>
      <c r="E5656" s="1" t="s">
        <v>22</v>
      </c>
      <c r="F5656" s="2"/>
      <c r="G5656" s="59">
        <v>42</v>
      </c>
      <c r="H5656" s="71" t="str">
        <f t="shared" si="123"/>
        <v>*</v>
      </c>
      <c r="I5656" s="11">
        <v>4.7619047619049999</v>
      </c>
      <c r="J5656" s="3">
        <v>47.619047619047997</v>
      </c>
      <c r="K5656" s="3">
        <v>7.1428571428570002</v>
      </c>
      <c r="L5656" s="3">
        <v>4.7619047619049999</v>
      </c>
      <c r="M5656" s="8">
        <v>35.714285714286</v>
      </c>
    </row>
    <row r="5657" spans="2:13" ht="24" x14ac:dyDescent="0.2">
      <c r="C5657" s="92"/>
      <c r="D5657" s="87"/>
      <c r="E5657" s="1" t="s">
        <v>138</v>
      </c>
      <c r="F5657" s="2"/>
      <c r="G5657" s="59">
        <v>246</v>
      </c>
      <c r="H5657" s="71" t="str">
        <f t="shared" si="123"/>
        <v xml:space="preserve"> </v>
      </c>
      <c r="I5657" s="11">
        <v>10.975609756098001</v>
      </c>
      <c r="J5657" s="3">
        <v>63.414634146341001</v>
      </c>
      <c r="K5657" s="3">
        <v>15.447154471545</v>
      </c>
      <c r="L5657" s="3">
        <v>2.8455284552850002</v>
      </c>
      <c r="M5657" s="8">
        <v>7.3170731707319998</v>
      </c>
    </row>
    <row r="5658" spans="2:13" ht="24" x14ac:dyDescent="0.2">
      <c r="C5658" s="92"/>
      <c r="D5658" s="87"/>
      <c r="E5658" s="1" t="s">
        <v>139</v>
      </c>
      <c r="F5658" s="2"/>
      <c r="G5658" s="59">
        <v>248</v>
      </c>
      <c r="H5658" s="71" t="str">
        <f t="shared" ref="H5658:H5660" si="124">IF(G5658&lt;49,"*"," ")</f>
        <v xml:space="preserve"> </v>
      </c>
      <c r="I5658" s="11">
        <v>12.096774193548001</v>
      </c>
      <c r="J5658" s="3">
        <v>70.161290322580996</v>
      </c>
      <c r="K5658" s="3">
        <v>13.709677419355</v>
      </c>
      <c r="L5658" s="7">
        <v>0</v>
      </c>
      <c r="M5658" s="8">
        <v>4.0322580645160002</v>
      </c>
    </row>
    <row r="5659" spans="2:13" ht="24" x14ac:dyDescent="0.2">
      <c r="C5659" s="92"/>
      <c r="D5659" s="87"/>
      <c r="E5659" s="1" t="s">
        <v>140</v>
      </c>
      <c r="F5659" s="2"/>
      <c r="G5659" s="59">
        <v>1582</v>
      </c>
      <c r="H5659" s="71" t="str">
        <f t="shared" si="124"/>
        <v xml:space="preserve"> </v>
      </c>
      <c r="I5659" s="11">
        <v>9.228824273072</v>
      </c>
      <c r="J5659" s="3">
        <v>70.037926675094994</v>
      </c>
      <c r="K5659" s="3">
        <v>13.337547408343999</v>
      </c>
      <c r="L5659" s="3">
        <v>1.7067003792669999</v>
      </c>
      <c r="M5659" s="8">
        <v>5.6890012642230001</v>
      </c>
    </row>
    <row r="5660" spans="2:13" ht="24" x14ac:dyDescent="0.2">
      <c r="C5660" s="93"/>
      <c r="D5660" s="88"/>
      <c r="E5660" s="27" t="s">
        <v>141</v>
      </c>
      <c r="F5660" s="30"/>
      <c r="G5660" s="60">
        <v>414</v>
      </c>
      <c r="H5660" s="72" t="str">
        <f t="shared" si="124"/>
        <v xml:space="preserve"> </v>
      </c>
      <c r="I5660" s="35">
        <v>7.9710144927539996</v>
      </c>
      <c r="J5660" s="16">
        <v>63.526570048308997</v>
      </c>
      <c r="K5660" s="16">
        <v>16.666666666666998</v>
      </c>
      <c r="L5660" s="16">
        <v>3.864734299517</v>
      </c>
      <c r="M5660" s="36">
        <v>7.9710144927539996</v>
      </c>
    </row>
    <row r="5661" spans="2:13" x14ac:dyDescent="0.2">
      <c r="G5661" s="61"/>
      <c r="H5661" s="73"/>
    </row>
    <row r="5662" spans="2:13" x14ac:dyDescent="0.2">
      <c r="B5662" s="22" t="str">
        <f xml:space="preserve"> HYPERLINK("#'目次'!B48", "[42]")</f>
        <v>[42]</v>
      </c>
      <c r="C5662" s="17" t="s">
        <v>453</v>
      </c>
      <c r="G5662" s="61"/>
      <c r="H5662" s="73"/>
    </row>
    <row r="5663" spans="2:13" x14ac:dyDescent="0.2">
      <c r="C5663" s="46" t="s">
        <v>454</v>
      </c>
      <c r="G5663" s="61"/>
      <c r="H5663" s="73"/>
    </row>
    <row r="5664" spans="2:13" x14ac:dyDescent="0.2">
      <c r="G5664" s="61"/>
      <c r="H5664" s="73"/>
    </row>
    <row r="5665" spans="3:17" x14ac:dyDescent="0.2">
      <c r="C5665" s="17" t="s">
        <v>12</v>
      </c>
      <c r="G5665" s="61"/>
      <c r="H5665" s="73"/>
    </row>
    <row r="5666" spans="3:17" ht="36" x14ac:dyDescent="0.2">
      <c r="C5666" s="82"/>
      <c r="D5666" s="83"/>
      <c r="E5666" s="83"/>
      <c r="F5666" s="83"/>
      <c r="G5666" s="55" t="s">
        <v>13</v>
      </c>
      <c r="H5666" s="68"/>
      <c r="I5666" s="20" t="s">
        <v>455</v>
      </c>
      <c r="J5666" s="10" t="s">
        <v>456</v>
      </c>
      <c r="K5666" s="10" t="s">
        <v>457</v>
      </c>
      <c r="L5666" s="10" t="s">
        <v>458</v>
      </c>
      <c r="M5666" s="10" t="s">
        <v>459</v>
      </c>
      <c r="N5666" s="10" t="s">
        <v>460</v>
      </c>
      <c r="O5666" s="10" t="s">
        <v>461</v>
      </c>
      <c r="P5666" s="10" t="s">
        <v>462</v>
      </c>
      <c r="Q5666" s="23" t="s">
        <v>22</v>
      </c>
    </row>
    <row r="5667" spans="3:17" x14ac:dyDescent="0.2">
      <c r="C5667" s="84"/>
      <c r="D5667" s="85"/>
      <c r="E5667" s="85"/>
      <c r="F5667" s="85"/>
      <c r="G5667" s="56"/>
      <c r="H5667" s="69"/>
      <c r="I5667" s="24"/>
      <c r="J5667" s="9"/>
      <c r="K5667" s="9"/>
      <c r="L5667" s="9"/>
      <c r="M5667" s="9"/>
      <c r="N5667" s="9"/>
      <c r="O5667" s="9"/>
      <c r="P5667" s="9"/>
      <c r="Q5667" s="21"/>
    </row>
    <row r="5668" spans="3:17" x14ac:dyDescent="0.2">
      <c r="C5668" s="28"/>
      <c r="D5668" s="29"/>
      <c r="E5668" s="32" t="s">
        <v>13</v>
      </c>
      <c r="F5668" s="31"/>
      <c r="G5668" s="57">
        <v>357</v>
      </c>
      <c r="H5668" s="66" t="str">
        <f t="shared" ref="H5668:H5731" si="125">IF(G5668&lt;49,"*"," ")</f>
        <v xml:space="preserve"> </v>
      </c>
      <c r="I5668" s="15">
        <v>29.691876750700001</v>
      </c>
      <c r="J5668" s="15">
        <v>12.324929971989</v>
      </c>
      <c r="K5668" s="15">
        <v>47.058823529412003</v>
      </c>
      <c r="L5668" s="15">
        <v>33.333333333333002</v>
      </c>
      <c r="M5668" s="15">
        <v>40.336134453782002</v>
      </c>
      <c r="N5668" s="15">
        <v>52.66106442577</v>
      </c>
      <c r="O5668" s="15">
        <v>26.330532212885</v>
      </c>
      <c r="P5668" s="15">
        <v>5.0420168067229998</v>
      </c>
      <c r="Q5668" s="34">
        <v>1.9607843137250001</v>
      </c>
    </row>
    <row r="5669" spans="3:17" x14ac:dyDescent="0.2">
      <c r="C5669" s="89" t="s">
        <v>16</v>
      </c>
      <c r="D5669" s="86" t="s">
        <v>17</v>
      </c>
      <c r="E5669" s="6" t="s">
        <v>18</v>
      </c>
      <c r="F5669" s="5"/>
      <c r="G5669" s="58">
        <v>13</v>
      </c>
      <c r="H5669" s="70" t="str">
        <f t="shared" si="125"/>
        <v>*</v>
      </c>
      <c r="I5669" s="12">
        <v>53.846153846154003</v>
      </c>
      <c r="J5669" s="4">
        <v>23.076923076922998</v>
      </c>
      <c r="K5669" s="4">
        <v>46.153846153845997</v>
      </c>
      <c r="L5669" s="4">
        <v>30.769230769231001</v>
      </c>
      <c r="M5669" s="4">
        <v>46.153846153845997</v>
      </c>
      <c r="N5669" s="4">
        <v>61.538461538462002</v>
      </c>
      <c r="O5669" s="4">
        <v>38.461538461537998</v>
      </c>
      <c r="P5669" s="4">
        <v>7.6923076923079998</v>
      </c>
      <c r="Q5669" s="33">
        <v>0</v>
      </c>
    </row>
    <row r="5670" spans="3:17" x14ac:dyDescent="0.2">
      <c r="C5670" s="90"/>
      <c r="D5670" s="87"/>
      <c r="E5670" s="1" t="s">
        <v>19</v>
      </c>
      <c r="F5670" s="2"/>
      <c r="G5670" s="59">
        <v>160</v>
      </c>
      <c r="H5670" s="71" t="str">
        <f t="shared" si="125"/>
        <v xml:space="preserve"> </v>
      </c>
      <c r="I5670" s="11">
        <v>30</v>
      </c>
      <c r="J5670" s="3">
        <v>13.125</v>
      </c>
      <c r="K5670" s="3">
        <v>50.625</v>
      </c>
      <c r="L5670" s="3">
        <v>35</v>
      </c>
      <c r="M5670" s="3">
        <v>41.25</v>
      </c>
      <c r="N5670" s="3">
        <v>58.125</v>
      </c>
      <c r="O5670" s="3">
        <v>27.5</v>
      </c>
      <c r="P5670" s="3">
        <v>3.125</v>
      </c>
      <c r="Q5670" s="8">
        <v>0.625</v>
      </c>
    </row>
    <row r="5671" spans="3:17" x14ac:dyDescent="0.2">
      <c r="C5671" s="90"/>
      <c r="D5671" s="87"/>
      <c r="E5671" s="1" t="s">
        <v>20</v>
      </c>
      <c r="F5671" s="2"/>
      <c r="G5671" s="59">
        <v>131</v>
      </c>
      <c r="H5671" s="71" t="str">
        <f t="shared" si="125"/>
        <v xml:space="preserve"> </v>
      </c>
      <c r="I5671" s="11">
        <v>25.190839694655999</v>
      </c>
      <c r="J5671" s="3">
        <v>11.450381679389</v>
      </c>
      <c r="K5671" s="3">
        <v>45.801526717557003</v>
      </c>
      <c r="L5671" s="3">
        <v>35.114503816793999</v>
      </c>
      <c r="M5671" s="3">
        <v>40.458015267176002</v>
      </c>
      <c r="N5671" s="3">
        <v>48.854961832061001</v>
      </c>
      <c r="O5671" s="3">
        <v>26.717557251908001</v>
      </c>
      <c r="P5671" s="3">
        <v>3.8167938931299998</v>
      </c>
      <c r="Q5671" s="8">
        <v>1.526717557252</v>
      </c>
    </row>
    <row r="5672" spans="3:17" x14ac:dyDescent="0.2">
      <c r="C5672" s="90"/>
      <c r="D5672" s="87"/>
      <c r="E5672" s="1" t="s">
        <v>21</v>
      </c>
      <c r="F5672" s="2"/>
      <c r="G5672" s="59">
        <v>50</v>
      </c>
      <c r="H5672" s="71" t="str">
        <f t="shared" si="125"/>
        <v xml:space="preserve"> </v>
      </c>
      <c r="I5672" s="11">
        <v>34</v>
      </c>
      <c r="J5672" s="3">
        <v>10</v>
      </c>
      <c r="K5672" s="3">
        <v>42</v>
      </c>
      <c r="L5672" s="3">
        <v>26</v>
      </c>
      <c r="M5672" s="3">
        <v>36</v>
      </c>
      <c r="N5672" s="3">
        <v>44</v>
      </c>
      <c r="O5672" s="3">
        <v>20</v>
      </c>
      <c r="P5672" s="3">
        <v>12</v>
      </c>
      <c r="Q5672" s="8">
        <v>8</v>
      </c>
    </row>
    <row r="5673" spans="3:17" x14ac:dyDescent="0.2">
      <c r="C5673" s="90"/>
      <c r="D5673" s="87"/>
      <c r="E5673" s="1" t="s">
        <v>22</v>
      </c>
      <c r="F5673" s="2"/>
      <c r="G5673" s="59">
        <v>3</v>
      </c>
      <c r="H5673" s="71" t="str">
        <f t="shared" si="125"/>
        <v>*</v>
      </c>
      <c r="I5673" s="11">
        <v>33.333333333333002</v>
      </c>
      <c r="J5673" s="7">
        <v>0</v>
      </c>
      <c r="K5673" s="7">
        <v>0</v>
      </c>
      <c r="L5673" s="7">
        <v>0</v>
      </c>
      <c r="M5673" s="3">
        <v>33.333333333333002</v>
      </c>
      <c r="N5673" s="3">
        <v>33.333333333333002</v>
      </c>
      <c r="O5673" s="7">
        <v>0</v>
      </c>
      <c r="P5673" s="3">
        <v>33.333333333333002</v>
      </c>
      <c r="Q5673" s="14">
        <v>0</v>
      </c>
    </row>
    <row r="5674" spans="3:17" x14ac:dyDescent="0.2">
      <c r="C5674" s="91" t="s">
        <v>23</v>
      </c>
      <c r="D5674" s="86" t="s">
        <v>17</v>
      </c>
      <c r="E5674" s="6" t="s">
        <v>24</v>
      </c>
      <c r="F5674" s="5"/>
      <c r="G5674" s="58">
        <v>34</v>
      </c>
      <c r="H5674" s="70" t="str">
        <f t="shared" si="125"/>
        <v>*</v>
      </c>
      <c r="I5674" s="12">
        <v>26.470588235293999</v>
      </c>
      <c r="J5674" s="4">
        <v>11.764705882353001</v>
      </c>
      <c r="K5674" s="4">
        <v>29.411764705882</v>
      </c>
      <c r="L5674" s="4">
        <v>20.588235294118</v>
      </c>
      <c r="M5674" s="4">
        <v>44.117647058823998</v>
      </c>
      <c r="N5674" s="4">
        <v>67.647058823528994</v>
      </c>
      <c r="O5674" s="4">
        <v>26.470588235293999</v>
      </c>
      <c r="P5674" s="4">
        <v>2.9411764705880001</v>
      </c>
      <c r="Q5674" s="13">
        <v>2.9411764705880001</v>
      </c>
    </row>
    <row r="5675" spans="3:17" x14ac:dyDescent="0.2">
      <c r="C5675" s="90"/>
      <c r="D5675" s="87"/>
      <c r="E5675" s="1" t="s">
        <v>25</v>
      </c>
      <c r="F5675" s="2"/>
      <c r="G5675" s="59">
        <v>38</v>
      </c>
      <c r="H5675" s="71" t="str">
        <f t="shared" si="125"/>
        <v>*</v>
      </c>
      <c r="I5675" s="11">
        <v>36.842105263157997</v>
      </c>
      <c r="J5675" s="3">
        <v>21.052631578947</v>
      </c>
      <c r="K5675" s="3">
        <v>55.263157894736999</v>
      </c>
      <c r="L5675" s="3">
        <v>28.947368421053</v>
      </c>
      <c r="M5675" s="3">
        <v>36.842105263157997</v>
      </c>
      <c r="N5675" s="3">
        <v>55.263157894736999</v>
      </c>
      <c r="O5675" s="3">
        <v>28.947368421053</v>
      </c>
      <c r="P5675" s="3">
        <v>5.2631578947369997</v>
      </c>
      <c r="Q5675" s="14">
        <v>0</v>
      </c>
    </row>
    <row r="5676" spans="3:17" ht="24" x14ac:dyDescent="0.2">
      <c r="C5676" s="90"/>
      <c r="D5676" s="87"/>
      <c r="E5676" s="1" t="s">
        <v>26</v>
      </c>
      <c r="F5676" s="2"/>
      <c r="G5676" s="59">
        <v>56</v>
      </c>
      <c r="H5676" s="71" t="str">
        <f t="shared" si="125"/>
        <v xml:space="preserve"> </v>
      </c>
      <c r="I5676" s="11">
        <v>39.285714285714</v>
      </c>
      <c r="J5676" s="3">
        <v>14.285714285714</v>
      </c>
      <c r="K5676" s="3">
        <v>48.214285714286</v>
      </c>
      <c r="L5676" s="3">
        <v>28.571428571428999</v>
      </c>
      <c r="M5676" s="3">
        <v>39.285714285714</v>
      </c>
      <c r="N5676" s="3">
        <v>58.928571428570997</v>
      </c>
      <c r="O5676" s="3">
        <v>30.357142857143</v>
      </c>
      <c r="P5676" s="3">
        <v>1.785714285714</v>
      </c>
      <c r="Q5676" s="8">
        <v>3.5714285714290002</v>
      </c>
    </row>
    <row r="5677" spans="3:17" ht="24" x14ac:dyDescent="0.2">
      <c r="C5677" s="90"/>
      <c r="D5677" s="87"/>
      <c r="E5677" s="1" t="s">
        <v>27</v>
      </c>
      <c r="F5677" s="2"/>
      <c r="G5677" s="59">
        <v>17</v>
      </c>
      <c r="H5677" s="71" t="str">
        <f t="shared" si="125"/>
        <v>*</v>
      </c>
      <c r="I5677" s="11">
        <v>35.294117647058997</v>
      </c>
      <c r="J5677" s="3">
        <v>11.764705882353001</v>
      </c>
      <c r="K5677" s="3">
        <v>52.941176470587997</v>
      </c>
      <c r="L5677" s="3">
        <v>29.411764705882</v>
      </c>
      <c r="M5677" s="3">
        <v>47.058823529412003</v>
      </c>
      <c r="N5677" s="3">
        <v>58.823529411765001</v>
      </c>
      <c r="O5677" s="3">
        <v>17.647058823529001</v>
      </c>
      <c r="P5677" s="3">
        <v>5.8823529411760003</v>
      </c>
      <c r="Q5677" s="14">
        <v>0</v>
      </c>
    </row>
    <row r="5678" spans="3:17" x14ac:dyDescent="0.2">
      <c r="C5678" s="90"/>
      <c r="D5678" s="87"/>
      <c r="E5678" s="1" t="s">
        <v>28</v>
      </c>
      <c r="F5678" s="2"/>
      <c r="G5678" s="59">
        <v>20</v>
      </c>
      <c r="H5678" s="71" t="str">
        <f t="shared" si="125"/>
        <v>*</v>
      </c>
      <c r="I5678" s="11">
        <v>35</v>
      </c>
      <c r="J5678" s="3">
        <v>20</v>
      </c>
      <c r="K5678" s="3">
        <v>55</v>
      </c>
      <c r="L5678" s="3">
        <v>30</v>
      </c>
      <c r="M5678" s="3">
        <v>40</v>
      </c>
      <c r="N5678" s="3">
        <v>55</v>
      </c>
      <c r="O5678" s="3">
        <v>25</v>
      </c>
      <c r="P5678" s="3">
        <v>5</v>
      </c>
      <c r="Q5678" s="14">
        <v>0</v>
      </c>
    </row>
    <row r="5679" spans="3:17" x14ac:dyDescent="0.2">
      <c r="C5679" s="90"/>
      <c r="D5679" s="87"/>
      <c r="E5679" s="1" t="s">
        <v>29</v>
      </c>
      <c r="F5679" s="2"/>
      <c r="G5679" s="59">
        <v>142</v>
      </c>
      <c r="H5679" s="71" t="str">
        <f t="shared" si="125"/>
        <v xml:space="preserve"> </v>
      </c>
      <c r="I5679" s="11">
        <v>30.985915492958</v>
      </c>
      <c r="J5679" s="3">
        <v>15.492957746479</v>
      </c>
      <c r="K5679" s="3">
        <v>48.591549295775003</v>
      </c>
      <c r="L5679" s="3">
        <v>32.394366197182997</v>
      </c>
      <c r="M5679" s="3">
        <v>42.253521126761001</v>
      </c>
      <c r="N5679" s="3">
        <v>60.563380281690002</v>
      </c>
      <c r="O5679" s="3">
        <v>27.464788732393998</v>
      </c>
      <c r="P5679" s="3">
        <v>4.2253521126760001</v>
      </c>
      <c r="Q5679" s="8">
        <v>4.2253521126760001</v>
      </c>
    </row>
    <row r="5680" spans="3:17" x14ac:dyDescent="0.2">
      <c r="C5680" s="90"/>
      <c r="D5680" s="87"/>
      <c r="E5680" s="1" t="s">
        <v>30</v>
      </c>
      <c r="F5680" s="2"/>
      <c r="G5680" s="59">
        <v>187</v>
      </c>
      <c r="H5680" s="71" t="str">
        <f t="shared" si="125"/>
        <v xml:space="preserve"> </v>
      </c>
      <c r="I5680" s="11">
        <v>35.294117647058997</v>
      </c>
      <c r="J5680" s="3">
        <v>15.508021390373999</v>
      </c>
      <c r="K5680" s="3">
        <v>51.336898395722002</v>
      </c>
      <c r="L5680" s="3">
        <v>36.363636363635997</v>
      </c>
      <c r="M5680" s="3">
        <v>40.641711229946999</v>
      </c>
      <c r="N5680" s="3">
        <v>54.545454545455001</v>
      </c>
      <c r="O5680" s="3">
        <v>31.016042780749</v>
      </c>
      <c r="P5680" s="3">
        <v>3.7433155080209999</v>
      </c>
      <c r="Q5680" s="8">
        <v>1.069518716578</v>
      </c>
    </row>
    <row r="5681" spans="3:17" x14ac:dyDescent="0.2">
      <c r="C5681" s="90"/>
      <c r="D5681" s="87"/>
      <c r="E5681" s="1" t="s">
        <v>31</v>
      </c>
      <c r="F5681" s="2"/>
      <c r="G5681" s="59">
        <v>313</v>
      </c>
      <c r="H5681" s="71" t="str">
        <f t="shared" si="125"/>
        <v xml:space="preserve"> </v>
      </c>
      <c r="I5681" s="11">
        <v>30.670926517571999</v>
      </c>
      <c r="J5681" s="3">
        <v>13.099041533546</v>
      </c>
      <c r="K5681" s="3">
        <v>49.840255591054003</v>
      </c>
      <c r="L5681" s="3">
        <v>34.185303514376997</v>
      </c>
      <c r="M5681" s="3">
        <v>40.575079872204</v>
      </c>
      <c r="N5681" s="3">
        <v>53.993610223642001</v>
      </c>
      <c r="O5681" s="3">
        <v>28.115015974441</v>
      </c>
      <c r="P5681" s="3">
        <v>4.472843450479</v>
      </c>
      <c r="Q5681" s="8">
        <v>1.5974440894569999</v>
      </c>
    </row>
    <row r="5682" spans="3:17" x14ac:dyDescent="0.2">
      <c r="C5682" s="90"/>
      <c r="D5682" s="87"/>
      <c r="E5682" s="1" t="s">
        <v>32</v>
      </c>
      <c r="F5682" s="2"/>
      <c r="G5682" s="59">
        <v>11</v>
      </c>
      <c r="H5682" s="71" t="str">
        <f t="shared" si="125"/>
        <v>*</v>
      </c>
      <c r="I5682" s="11">
        <v>18.181818181817999</v>
      </c>
      <c r="J5682" s="3">
        <v>9.0909090909089993</v>
      </c>
      <c r="K5682" s="3">
        <v>36.363636363635997</v>
      </c>
      <c r="L5682" s="3">
        <v>27.272727272727</v>
      </c>
      <c r="M5682" s="3">
        <v>45.454545454544999</v>
      </c>
      <c r="N5682" s="3">
        <v>27.272727272727</v>
      </c>
      <c r="O5682" s="3">
        <v>9.0909090909089993</v>
      </c>
      <c r="P5682" s="3">
        <v>18.181818181817999</v>
      </c>
      <c r="Q5682" s="8">
        <v>9.0909090909089993</v>
      </c>
    </row>
    <row r="5683" spans="3:17" x14ac:dyDescent="0.2">
      <c r="C5683" s="90"/>
      <c r="D5683" s="87"/>
      <c r="E5683" s="1" t="s">
        <v>22</v>
      </c>
      <c r="F5683" s="2"/>
      <c r="G5683" s="59">
        <v>4</v>
      </c>
      <c r="H5683" s="71" t="str">
        <f t="shared" si="125"/>
        <v>*</v>
      </c>
      <c r="I5683" s="11">
        <v>25</v>
      </c>
      <c r="J5683" s="7">
        <v>0</v>
      </c>
      <c r="K5683" s="7">
        <v>0</v>
      </c>
      <c r="L5683" s="3">
        <v>25</v>
      </c>
      <c r="M5683" s="3">
        <v>25</v>
      </c>
      <c r="N5683" s="3">
        <v>25</v>
      </c>
      <c r="O5683" s="7">
        <v>0</v>
      </c>
      <c r="P5683" s="3">
        <v>25</v>
      </c>
      <c r="Q5683" s="14">
        <v>0</v>
      </c>
    </row>
    <row r="5684" spans="3:17" x14ac:dyDescent="0.2">
      <c r="C5684" s="91" t="s">
        <v>33</v>
      </c>
      <c r="D5684" s="86" t="s">
        <v>17</v>
      </c>
      <c r="E5684" s="6" t="s">
        <v>34</v>
      </c>
      <c r="F5684" s="5"/>
      <c r="G5684" s="58">
        <v>8</v>
      </c>
      <c r="H5684" s="70" t="str">
        <f t="shared" si="125"/>
        <v>*</v>
      </c>
      <c r="I5684" s="12">
        <v>50</v>
      </c>
      <c r="J5684" s="25">
        <v>0</v>
      </c>
      <c r="K5684" s="4">
        <v>12.5</v>
      </c>
      <c r="L5684" s="4">
        <v>37.5</v>
      </c>
      <c r="M5684" s="4">
        <v>12.5</v>
      </c>
      <c r="N5684" s="4">
        <v>75</v>
      </c>
      <c r="O5684" s="4">
        <v>25</v>
      </c>
      <c r="P5684" s="25">
        <v>0</v>
      </c>
      <c r="Q5684" s="33">
        <v>0</v>
      </c>
    </row>
    <row r="5685" spans="3:17" x14ac:dyDescent="0.2">
      <c r="C5685" s="90"/>
      <c r="D5685" s="87"/>
      <c r="E5685" s="1" t="s">
        <v>35</v>
      </c>
      <c r="F5685" s="2"/>
      <c r="G5685" s="59">
        <v>79</v>
      </c>
      <c r="H5685" s="71" t="str">
        <f t="shared" si="125"/>
        <v xml:space="preserve"> </v>
      </c>
      <c r="I5685" s="11">
        <v>32.911392405062998</v>
      </c>
      <c r="J5685" s="3">
        <v>20.253164556961998</v>
      </c>
      <c r="K5685" s="3">
        <v>51.898734177214997</v>
      </c>
      <c r="L5685" s="3">
        <v>29.113924050632999</v>
      </c>
      <c r="M5685" s="3">
        <v>36.708860759494002</v>
      </c>
      <c r="N5685" s="3">
        <v>59.493670886076004</v>
      </c>
      <c r="O5685" s="3">
        <v>34.177215189873003</v>
      </c>
      <c r="P5685" s="3">
        <v>3.7974683544299999</v>
      </c>
      <c r="Q5685" s="8">
        <v>1.2658227848100001</v>
      </c>
    </row>
    <row r="5686" spans="3:17" x14ac:dyDescent="0.2">
      <c r="C5686" s="90"/>
      <c r="D5686" s="87"/>
      <c r="E5686" s="1" t="s">
        <v>36</v>
      </c>
      <c r="F5686" s="2"/>
      <c r="G5686" s="59">
        <v>143</v>
      </c>
      <c r="H5686" s="71" t="str">
        <f t="shared" si="125"/>
        <v xml:space="preserve"> </v>
      </c>
      <c r="I5686" s="11">
        <v>27.972027972027998</v>
      </c>
      <c r="J5686" s="3">
        <v>11.188811188811</v>
      </c>
      <c r="K5686" s="3">
        <v>46.153846153845997</v>
      </c>
      <c r="L5686" s="3">
        <v>32.867132867133002</v>
      </c>
      <c r="M5686" s="3">
        <v>44.755244755245002</v>
      </c>
      <c r="N5686" s="3">
        <v>53.846153846154003</v>
      </c>
      <c r="O5686" s="3">
        <v>26.573426573427</v>
      </c>
      <c r="P5686" s="3">
        <v>4.1958041958040004</v>
      </c>
      <c r="Q5686" s="8">
        <v>1.398601398601</v>
      </c>
    </row>
    <row r="5687" spans="3:17" ht="24" x14ac:dyDescent="0.2">
      <c r="C5687" s="90"/>
      <c r="D5687" s="87"/>
      <c r="E5687" s="1" t="s">
        <v>37</v>
      </c>
      <c r="F5687" s="2"/>
      <c r="G5687" s="59">
        <v>77</v>
      </c>
      <c r="H5687" s="71" t="str">
        <f t="shared" si="125"/>
        <v xml:space="preserve"> </v>
      </c>
      <c r="I5687" s="11">
        <v>25.974025974025999</v>
      </c>
      <c r="J5687" s="3">
        <v>11.688311688312</v>
      </c>
      <c r="K5687" s="3">
        <v>54.545454545455001</v>
      </c>
      <c r="L5687" s="3">
        <v>41.558441558441999</v>
      </c>
      <c r="M5687" s="3">
        <v>40.259740259739999</v>
      </c>
      <c r="N5687" s="3">
        <v>53.246753246753002</v>
      </c>
      <c r="O5687" s="3">
        <v>23.376623376623002</v>
      </c>
      <c r="P5687" s="3">
        <v>7.792207792208</v>
      </c>
      <c r="Q5687" s="8">
        <v>1.298701298701</v>
      </c>
    </row>
    <row r="5688" spans="3:17" x14ac:dyDescent="0.2">
      <c r="C5688" s="90"/>
      <c r="D5688" s="87"/>
      <c r="E5688" s="1" t="s">
        <v>38</v>
      </c>
      <c r="F5688" s="2"/>
      <c r="G5688" s="59">
        <v>46</v>
      </c>
      <c r="H5688" s="71" t="str">
        <f t="shared" si="125"/>
        <v>*</v>
      </c>
      <c r="I5688" s="11">
        <v>32.608695652173999</v>
      </c>
      <c r="J5688" s="3">
        <v>6.5217391304349999</v>
      </c>
      <c r="K5688" s="3">
        <v>39.130434782609001</v>
      </c>
      <c r="L5688" s="3">
        <v>28.260869565217</v>
      </c>
      <c r="M5688" s="3">
        <v>39.130434782609001</v>
      </c>
      <c r="N5688" s="3">
        <v>34.782608695652002</v>
      </c>
      <c r="O5688" s="3">
        <v>19.565217391304</v>
      </c>
      <c r="P5688" s="3">
        <v>4.3478260869570002</v>
      </c>
      <c r="Q5688" s="8">
        <v>6.5217391304349999</v>
      </c>
    </row>
    <row r="5689" spans="3:17" x14ac:dyDescent="0.2">
      <c r="C5689" s="90"/>
      <c r="D5689" s="87"/>
      <c r="E5689" s="1" t="s">
        <v>22</v>
      </c>
      <c r="F5689" s="2"/>
      <c r="G5689" s="59">
        <v>4</v>
      </c>
      <c r="H5689" s="71" t="str">
        <f t="shared" si="125"/>
        <v>*</v>
      </c>
      <c r="I5689" s="11">
        <v>25</v>
      </c>
      <c r="J5689" s="7">
        <v>0</v>
      </c>
      <c r="K5689" s="7">
        <v>0</v>
      </c>
      <c r="L5689" s="3">
        <v>25</v>
      </c>
      <c r="M5689" s="3">
        <v>25</v>
      </c>
      <c r="N5689" s="3">
        <v>25</v>
      </c>
      <c r="O5689" s="7">
        <v>0</v>
      </c>
      <c r="P5689" s="3">
        <v>25</v>
      </c>
      <c r="Q5689" s="14">
        <v>0</v>
      </c>
    </row>
    <row r="5690" spans="3:17" x14ac:dyDescent="0.2">
      <c r="C5690" s="91" t="s">
        <v>39</v>
      </c>
      <c r="D5690" s="86" t="s">
        <v>17</v>
      </c>
      <c r="E5690" s="6" t="s">
        <v>40</v>
      </c>
      <c r="F5690" s="5"/>
      <c r="G5690" s="58">
        <v>28</v>
      </c>
      <c r="H5690" s="70" t="str">
        <f t="shared" si="125"/>
        <v>*</v>
      </c>
      <c r="I5690" s="12">
        <v>35.714285714286</v>
      </c>
      <c r="J5690" s="4">
        <v>3.5714285714290002</v>
      </c>
      <c r="K5690" s="4">
        <v>42.857142857143003</v>
      </c>
      <c r="L5690" s="4">
        <v>25</v>
      </c>
      <c r="M5690" s="4">
        <v>39.285714285714</v>
      </c>
      <c r="N5690" s="4">
        <v>67.857142857143003</v>
      </c>
      <c r="O5690" s="4">
        <v>28.571428571428999</v>
      </c>
      <c r="P5690" s="25">
        <v>0</v>
      </c>
      <c r="Q5690" s="33">
        <v>0</v>
      </c>
    </row>
    <row r="5691" spans="3:17" ht="24" x14ac:dyDescent="0.2">
      <c r="C5691" s="90"/>
      <c r="D5691" s="87"/>
      <c r="E5691" s="1" t="s">
        <v>41</v>
      </c>
      <c r="F5691" s="2"/>
      <c r="G5691" s="59">
        <v>154</v>
      </c>
      <c r="H5691" s="71" t="str">
        <f t="shared" si="125"/>
        <v xml:space="preserve"> </v>
      </c>
      <c r="I5691" s="11">
        <v>29.87012987013</v>
      </c>
      <c r="J5691" s="3">
        <v>15.584415584416</v>
      </c>
      <c r="K5691" s="3">
        <v>49.350649350649</v>
      </c>
      <c r="L5691" s="3">
        <v>33.116883116883002</v>
      </c>
      <c r="M5691" s="3">
        <v>34.415584415584</v>
      </c>
      <c r="N5691" s="3">
        <v>55.844155844155999</v>
      </c>
      <c r="O5691" s="3">
        <v>29.220779220779001</v>
      </c>
      <c r="P5691" s="3">
        <v>4.5454545454549997</v>
      </c>
      <c r="Q5691" s="8">
        <v>1.948051948052</v>
      </c>
    </row>
    <row r="5692" spans="3:17" x14ac:dyDescent="0.2">
      <c r="C5692" s="90"/>
      <c r="D5692" s="87"/>
      <c r="E5692" s="1" t="s">
        <v>42</v>
      </c>
      <c r="F5692" s="2"/>
      <c r="G5692" s="59">
        <v>155</v>
      </c>
      <c r="H5692" s="71" t="str">
        <f t="shared" si="125"/>
        <v xml:space="preserve"> </v>
      </c>
      <c r="I5692" s="11">
        <v>29.677419354839</v>
      </c>
      <c r="J5692" s="3">
        <v>10.322580645161</v>
      </c>
      <c r="K5692" s="3">
        <v>46.451612903226</v>
      </c>
      <c r="L5692" s="3">
        <v>36.774193548386997</v>
      </c>
      <c r="M5692" s="3">
        <v>45.161290322581003</v>
      </c>
      <c r="N5692" s="3">
        <v>48.387096774193999</v>
      </c>
      <c r="O5692" s="3">
        <v>25.161290322580999</v>
      </c>
      <c r="P5692" s="3">
        <v>5.8064516129030004</v>
      </c>
      <c r="Q5692" s="8">
        <v>2.5806451612900001</v>
      </c>
    </row>
    <row r="5693" spans="3:17" x14ac:dyDescent="0.2">
      <c r="C5693" s="90"/>
      <c r="D5693" s="87"/>
      <c r="E5693" s="1" t="s">
        <v>43</v>
      </c>
      <c r="F5693" s="2"/>
      <c r="G5693" s="59">
        <v>13</v>
      </c>
      <c r="H5693" s="71" t="str">
        <f t="shared" si="125"/>
        <v>*</v>
      </c>
      <c r="I5693" s="11">
        <v>15.384615384615</v>
      </c>
      <c r="J5693" s="3">
        <v>7.6923076923079998</v>
      </c>
      <c r="K5693" s="3">
        <v>46.153846153845997</v>
      </c>
      <c r="L5693" s="3">
        <v>23.076923076922998</v>
      </c>
      <c r="M5693" s="3">
        <v>38.461538461537998</v>
      </c>
      <c r="N5693" s="3">
        <v>38.461538461537998</v>
      </c>
      <c r="O5693" s="3">
        <v>7.6923076923079998</v>
      </c>
      <c r="P5693" s="3">
        <v>7.6923076923079998</v>
      </c>
      <c r="Q5693" s="14">
        <v>0</v>
      </c>
    </row>
    <row r="5694" spans="3:17" x14ac:dyDescent="0.2">
      <c r="C5694" s="90"/>
      <c r="D5694" s="87"/>
      <c r="E5694" s="1" t="s">
        <v>22</v>
      </c>
      <c r="F5694" s="2"/>
      <c r="G5694" s="59">
        <v>7</v>
      </c>
      <c r="H5694" s="71" t="str">
        <f t="shared" si="125"/>
        <v>*</v>
      </c>
      <c r="I5694" s="11">
        <v>28.571428571428999</v>
      </c>
      <c r="J5694" s="3">
        <v>28.571428571428999</v>
      </c>
      <c r="K5694" s="3">
        <v>28.571428571428999</v>
      </c>
      <c r="L5694" s="3">
        <v>14.285714285714</v>
      </c>
      <c r="M5694" s="3">
        <v>71.428571428571004</v>
      </c>
      <c r="N5694" s="3">
        <v>42.857142857143003</v>
      </c>
      <c r="O5694" s="3">
        <v>14.285714285714</v>
      </c>
      <c r="P5694" s="3">
        <v>14.285714285714</v>
      </c>
      <c r="Q5694" s="14">
        <v>0</v>
      </c>
    </row>
    <row r="5695" spans="3:17" x14ac:dyDescent="0.2">
      <c r="C5695" s="91" t="s">
        <v>44</v>
      </c>
      <c r="D5695" s="86" t="s">
        <v>17</v>
      </c>
      <c r="E5695" s="6" t="s">
        <v>45</v>
      </c>
      <c r="F5695" s="5"/>
      <c r="G5695" s="58">
        <v>174</v>
      </c>
      <c r="H5695" s="70" t="str">
        <f t="shared" si="125"/>
        <v xml:space="preserve"> </v>
      </c>
      <c r="I5695" s="12">
        <v>33.908045977011</v>
      </c>
      <c r="J5695" s="4">
        <v>13.218390804598</v>
      </c>
      <c r="K5695" s="4">
        <v>50</v>
      </c>
      <c r="L5695" s="4">
        <v>33.908045977011</v>
      </c>
      <c r="M5695" s="4">
        <v>36.781609195401998</v>
      </c>
      <c r="N5695" s="4">
        <v>56.321839080460002</v>
      </c>
      <c r="O5695" s="4">
        <v>28.735632183907999</v>
      </c>
      <c r="P5695" s="4">
        <v>4.0229885057469996</v>
      </c>
      <c r="Q5695" s="13">
        <v>0.57471264367800001</v>
      </c>
    </row>
    <row r="5696" spans="3:17" x14ac:dyDescent="0.2">
      <c r="C5696" s="90"/>
      <c r="D5696" s="87"/>
      <c r="E5696" s="1" t="s">
        <v>46</v>
      </c>
      <c r="F5696" s="2"/>
      <c r="G5696" s="59">
        <v>109</v>
      </c>
      <c r="H5696" s="71" t="str">
        <f t="shared" si="125"/>
        <v xml:space="preserve"> </v>
      </c>
      <c r="I5696" s="11">
        <v>26.605504587155998</v>
      </c>
      <c r="J5696" s="3">
        <v>11.926605504587</v>
      </c>
      <c r="K5696" s="3">
        <v>44.036697247706002</v>
      </c>
      <c r="L5696" s="3">
        <v>29.357798165138</v>
      </c>
      <c r="M5696" s="3">
        <v>40.366972477064003</v>
      </c>
      <c r="N5696" s="3">
        <v>55.045871559632999</v>
      </c>
      <c r="O5696" s="3">
        <v>23.853211009174</v>
      </c>
      <c r="P5696" s="3">
        <v>5.5045871559629997</v>
      </c>
      <c r="Q5696" s="8">
        <v>1.834862385321</v>
      </c>
    </row>
    <row r="5697" spans="3:17" x14ac:dyDescent="0.2">
      <c r="C5697" s="90"/>
      <c r="D5697" s="87"/>
      <c r="E5697" s="1" t="s">
        <v>47</v>
      </c>
      <c r="F5697" s="2"/>
      <c r="G5697" s="59">
        <v>35</v>
      </c>
      <c r="H5697" s="71" t="str">
        <f t="shared" si="125"/>
        <v>*</v>
      </c>
      <c r="I5697" s="11">
        <v>25.714285714286</v>
      </c>
      <c r="J5697" s="3">
        <v>11.428571428571001</v>
      </c>
      <c r="K5697" s="3">
        <v>57.142857142856997</v>
      </c>
      <c r="L5697" s="3">
        <v>45.714285714286</v>
      </c>
      <c r="M5697" s="3">
        <v>62.857142857143003</v>
      </c>
      <c r="N5697" s="3">
        <v>54.285714285714</v>
      </c>
      <c r="O5697" s="3">
        <v>31.428571428571001</v>
      </c>
      <c r="P5697" s="3">
        <v>2.8571428571430002</v>
      </c>
      <c r="Q5697" s="8">
        <v>2.8571428571430002</v>
      </c>
    </row>
    <row r="5698" spans="3:17" x14ac:dyDescent="0.2">
      <c r="C5698" s="90"/>
      <c r="D5698" s="87"/>
      <c r="E5698" s="1" t="s">
        <v>48</v>
      </c>
      <c r="F5698" s="2"/>
      <c r="G5698" s="59">
        <v>36</v>
      </c>
      <c r="H5698" s="71" t="str">
        <f t="shared" si="125"/>
        <v>*</v>
      </c>
      <c r="I5698" s="11">
        <v>25</v>
      </c>
      <c r="J5698" s="3">
        <v>11.111111111111001</v>
      </c>
      <c r="K5698" s="3">
        <v>36.111111111111001</v>
      </c>
      <c r="L5698" s="3">
        <v>27.777777777777999</v>
      </c>
      <c r="M5698" s="3">
        <v>36.111111111111001</v>
      </c>
      <c r="N5698" s="3">
        <v>27.777777777777999</v>
      </c>
      <c r="O5698" s="3">
        <v>16.666666666666998</v>
      </c>
      <c r="P5698" s="3">
        <v>11.111111111111001</v>
      </c>
      <c r="Q5698" s="8">
        <v>8.333333333333</v>
      </c>
    </row>
    <row r="5699" spans="3:17" x14ac:dyDescent="0.2">
      <c r="C5699" s="90"/>
      <c r="D5699" s="87"/>
      <c r="E5699" s="1" t="s">
        <v>22</v>
      </c>
      <c r="F5699" s="2"/>
      <c r="G5699" s="59">
        <v>3</v>
      </c>
      <c r="H5699" s="71" t="str">
        <f t="shared" si="125"/>
        <v>*</v>
      </c>
      <c r="I5699" s="26">
        <v>0</v>
      </c>
      <c r="J5699" s="7">
        <v>0</v>
      </c>
      <c r="K5699" s="7">
        <v>0</v>
      </c>
      <c r="L5699" s="3">
        <v>66.666666666666998</v>
      </c>
      <c r="M5699" s="3">
        <v>33.333333333333002</v>
      </c>
      <c r="N5699" s="3">
        <v>33.333333333333002</v>
      </c>
      <c r="O5699" s="3">
        <v>33.333333333333002</v>
      </c>
      <c r="P5699" s="7">
        <v>0</v>
      </c>
      <c r="Q5699" s="14">
        <v>0</v>
      </c>
    </row>
    <row r="5700" spans="3:17" ht="24" x14ac:dyDescent="0.2">
      <c r="C5700" s="91" t="s">
        <v>49</v>
      </c>
      <c r="D5700" s="86" t="s">
        <v>17</v>
      </c>
      <c r="E5700" s="6" t="s">
        <v>50</v>
      </c>
      <c r="F5700" s="5"/>
      <c r="G5700" s="58">
        <v>17</v>
      </c>
      <c r="H5700" s="70" t="str">
        <f t="shared" si="125"/>
        <v>*</v>
      </c>
      <c r="I5700" s="12">
        <v>52.941176470587997</v>
      </c>
      <c r="J5700" s="4">
        <v>17.647058823529001</v>
      </c>
      <c r="K5700" s="4">
        <v>41.176470588234999</v>
      </c>
      <c r="L5700" s="4">
        <v>29.411764705882</v>
      </c>
      <c r="M5700" s="4">
        <v>29.411764705882</v>
      </c>
      <c r="N5700" s="4">
        <v>76.470588235294002</v>
      </c>
      <c r="O5700" s="4">
        <v>41.176470588234999</v>
      </c>
      <c r="P5700" s="4">
        <v>5.8823529411760003</v>
      </c>
      <c r="Q5700" s="33">
        <v>0</v>
      </c>
    </row>
    <row r="5701" spans="3:17" ht="36" x14ac:dyDescent="0.2">
      <c r="C5701" s="90"/>
      <c r="D5701" s="87"/>
      <c r="E5701" s="1" t="s">
        <v>51</v>
      </c>
      <c r="F5701" s="2"/>
      <c r="G5701" s="59">
        <v>44</v>
      </c>
      <c r="H5701" s="71" t="str">
        <f t="shared" si="125"/>
        <v>*</v>
      </c>
      <c r="I5701" s="11">
        <v>29.545454545455001</v>
      </c>
      <c r="J5701" s="3">
        <v>13.636363636364001</v>
      </c>
      <c r="K5701" s="3">
        <v>40.909090909090999</v>
      </c>
      <c r="L5701" s="3">
        <v>31.818181818182001</v>
      </c>
      <c r="M5701" s="3">
        <v>25</v>
      </c>
      <c r="N5701" s="3">
        <v>61.363636363635997</v>
      </c>
      <c r="O5701" s="3">
        <v>29.545454545455001</v>
      </c>
      <c r="P5701" s="3">
        <v>9.0909090909089993</v>
      </c>
      <c r="Q5701" s="14">
        <v>0</v>
      </c>
    </row>
    <row r="5702" spans="3:17" ht="48" x14ac:dyDescent="0.2">
      <c r="C5702" s="90"/>
      <c r="D5702" s="87"/>
      <c r="E5702" s="1" t="s">
        <v>52</v>
      </c>
      <c r="F5702" s="2"/>
      <c r="G5702" s="59">
        <v>257</v>
      </c>
      <c r="H5702" s="71" t="str">
        <f t="shared" si="125"/>
        <v xml:space="preserve"> </v>
      </c>
      <c r="I5702" s="11">
        <v>29.961089494163001</v>
      </c>
      <c r="J5702" s="3">
        <v>13.229571984435999</v>
      </c>
      <c r="K5702" s="3">
        <v>49.027237354085997</v>
      </c>
      <c r="L5702" s="3">
        <v>31.906614785992002</v>
      </c>
      <c r="M5702" s="3">
        <v>40.466926070039001</v>
      </c>
      <c r="N5702" s="3">
        <v>59.143968871595</v>
      </c>
      <c r="O5702" s="3">
        <v>27.626459143969001</v>
      </c>
      <c r="P5702" s="3">
        <v>5.0583657587550004</v>
      </c>
      <c r="Q5702" s="8">
        <v>0.77821011673200002</v>
      </c>
    </row>
    <row r="5703" spans="3:17" ht="24" x14ac:dyDescent="0.2">
      <c r="C5703" s="90"/>
      <c r="D5703" s="87"/>
      <c r="E5703" s="1" t="s">
        <v>53</v>
      </c>
      <c r="F5703" s="2"/>
      <c r="G5703" s="59">
        <v>95</v>
      </c>
      <c r="H5703" s="71" t="str">
        <f t="shared" si="125"/>
        <v xml:space="preserve"> </v>
      </c>
      <c r="I5703" s="11">
        <v>31.578947368421002</v>
      </c>
      <c r="J5703" s="3">
        <v>13.684210526316001</v>
      </c>
      <c r="K5703" s="3">
        <v>42.105263157895003</v>
      </c>
      <c r="L5703" s="3">
        <v>28.421052631578998</v>
      </c>
      <c r="M5703" s="3">
        <v>32.631578947367998</v>
      </c>
      <c r="N5703" s="3">
        <v>71.578947368420998</v>
      </c>
      <c r="O5703" s="3">
        <v>36.842105263157997</v>
      </c>
      <c r="P5703" s="3">
        <v>6.3157894736840001</v>
      </c>
      <c r="Q5703" s="8">
        <v>1.052631578947</v>
      </c>
    </row>
    <row r="5704" spans="3:17" ht="48" x14ac:dyDescent="0.2">
      <c r="C5704" s="90"/>
      <c r="D5704" s="87"/>
      <c r="E5704" s="1" t="s">
        <v>54</v>
      </c>
      <c r="F5704" s="2"/>
      <c r="G5704" s="59">
        <v>55</v>
      </c>
      <c r="H5704" s="71" t="str">
        <f t="shared" si="125"/>
        <v xml:space="preserve"> </v>
      </c>
      <c r="I5704" s="11">
        <v>29.090909090909001</v>
      </c>
      <c r="J5704" s="3">
        <v>14.545454545455</v>
      </c>
      <c r="K5704" s="3">
        <v>41.818181818181998</v>
      </c>
      <c r="L5704" s="3">
        <v>29.090909090909001</v>
      </c>
      <c r="M5704" s="3">
        <v>29.090909090909001</v>
      </c>
      <c r="N5704" s="3">
        <v>69.090909090908994</v>
      </c>
      <c r="O5704" s="3">
        <v>32.727272727272997</v>
      </c>
      <c r="P5704" s="3">
        <v>5.4545454545450003</v>
      </c>
      <c r="Q5704" s="14">
        <v>0</v>
      </c>
    </row>
    <row r="5705" spans="3:17" ht="36" x14ac:dyDescent="0.2">
      <c r="C5705" s="90"/>
      <c r="D5705" s="87"/>
      <c r="E5705" s="1" t="s">
        <v>55</v>
      </c>
      <c r="F5705" s="2"/>
      <c r="G5705" s="59">
        <v>5</v>
      </c>
      <c r="H5705" s="71" t="str">
        <f t="shared" si="125"/>
        <v>*</v>
      </c>
      <c r="I5705" s="11">
        <v>40</v>
      </c>
      <c r="J5705" s="3">
        <v>40</v>
      </c>
      <c r="K5705" s="3">
        <v>40</v>
      </c>
      <c r="L5705" s="3">
        <v>20</v>
      </c>
      <c r="M5705" s="7">
        <v>0</v>
      </c>
      <c r="N5705" s="3">
        <v>60</v>
      </c>
      <c r="O5705" s="3">
        <v>60</v>
      </c>
      <c r="P5705" s="7">
        <v>0</v>
      </c>
      <c r="Q5705" s="14">
        <v>0</v>
      </c>
    </row>
    <row r="5706" spans="3:17" ht="36" x14ac:dyDescent="0.2">
      <c r="C5706" s="90"/>
      <c r="D5706" s="87"/>
      <c r="E5706" s="1" t="s">
        <v>56</v>
      </c>
      <c r="F5706" s="2"/>
      <c r="G5706" s="59">
        <v>28</v>
      </c>
      <c r="H5706" s="71" t="str">
        <f t="shared" si="125"/>
        <v>*</v>
      </c>
      <c r="I5706" s="11">
        <v>25</v>
      </c>
      <c r="J5706" s="3">
        <v>10.714285714286</v>
      </c>
      <c r="K5706" s="3">
        <v>39.285714285714</v>
      </c>
      <c r="L5706" s="3">
        <v>25</v>
      </c>
      <c r="M5706" s="3">
        <v>21.428571428571001</v>
      </c>
      <c r="N5706" s="3">
        <v>53.571428571429003</v>
      </c>
      <c r="O5706" s="3">
        <v>25</v>
      </c>
      <c r="P5706" s="3">
        <v>14.285714285714</v>
      </c>
      <c r="Q5706" s="8">
        <v>3.5714285714290002</v>
      </c>
    </row>
    <row r="5707" spans="3:17" ht="36" x14ac:dyDescent="0.2">
      <c r="C5707" s="90"/>
      <c r="D5707" s="87"/>
      <c r="E5707" s="1" t="s">
        <v>57</v>
      </c>
      <c r="F5707" s="2"/>
      <c r="G5707" s="59">
        <v>14</v>
      </c>
      <c r="H5707" s="71" t="str">
        <f t="shared" si="125"/>
        <v>*</v>
      </c>
      <c r="I5707" s="11">
        <v>42.857142857143003</v>
      </c>
      <c r="J5707" s="3">
        <v>21.428571428571001</v>
      </c>
      <c r="K5707" s="3">
        <v>35.714285714286</v>
      </c>
      <c r="L5707" s="3">
        <v>14.285714285714</v>
      </c>
      <c r="M5707" s="3">
        <v>21.428571428571001</v>
      </c>
      <c r="N5707" s="3">
        <v>57.142857142856997</v>
      </c>
      <c r="O5707" s="3">
        <v>14.285714285714</v>
      </c>
      <c r="P5707" s="3">
        <v>14.285714285714</v>
      </c>
      <c r="Q5707" s="8">
        <v>7.1428571428570002</v>
      </c>
    </row>
    <row r="5708" spans="3:17" x14ac:dyDescent="0.2">
      <c r="C5708" s="90"/>
      <c r="D5708" s="87"/>
      <c r="E5708" s="1" t="s">
        <v>58</v>
      </c>
      <c r="F5708" s="2"/>
      <c r="G5708" s="59">
        <v>71</v>
      </c>
      <c r="H5708" s="71" t="str">
        <f t="shared" si="125"/>
        <v xml:space="preserve"> </v>
      </c>
      <c r="I5708" s="11">
        <v>29.577464788732001</v>
      </c>
      <c r="J5708" s="3">
        <v>11.267605633803001</v>
      </c>
      <c r="K5708" s="3">
        <v>46.478873239437</v>
      </c>
      <c r="L5708" s="3">
        <v>39.436619718309998</v>
      </c>
      <c r="M5708" s="3">
        <v>45.070422535211002</v>
      </c>
      <c r="N5708" s="3">
        <v>33.802816901408001</v>
      </c>
      <c r="O5708" s="3">
        <v>23.943661971830998</v>
      </c>
      <c r="P5708" s="3">
        <v>4.2253521126760001</v>
      </c>
      <c r="Q5708" s="8">
        <v>2.8169014084509998</v>
      </c>
    </row>
    <row r="5709" spans="3:17" x14ac:dyDescent="0.2">
      <c r="C5709" s="90"/>
      <c r="D5709" s="87"/>
      <c r="E5709" s="1" t="s">
        <v>22</v>
      </c>
      <c r="F5709" s="2"/>
      <c r="G5709" s="59">
        <v>12</v>
      </c>
      <c r="H5709" s="71" t="str">
        <f t="shared" si="125"/>
        <v>*</v>
      </c>
      <c r="I5709" s="11">
        <v>16.666666666666998</v>
      </c>
      <c r="J5709" s="7">
        <v>0</v>
      </c>
      <c r="K5709" s="3">
        <v>41.666666666666998</v>
      </c>
      <c r="L5709" s="3">
        <v>41.666666666666998</v>
      </c>
      <c r="M5709" s="3">
        <v>25</v>
      </c>
      <c r="N5709" s="3">
        <v>33.333333333333002</v>
      </c>
      <c r="O5709" s="3">
        <v>16.666666666666998</v>
      </c>
      <c r="P5709" s="3">
        <v>16.666666666666998</v>
      </c>
      <c r="Q5709" s="8">
        <v>8.333333333333</v>
      </c>
    </row>
    <row r="5710" spans="3:17" ht="24" x14ac:dyDescent="0.2">
      <c r="C5710" s="90"/>
      <c r="D5710" s="87"/>
      <c r="E5710" s="1" t="s">
        <v>59</v>
      </c>
      <c r="F5710" s="2"/>
      <c r="G5710" s="59">
        <v>269</v>
      </c>
      <c r="H5710" s="71" t="str">
        <f t="shared" si="125"/>
        <v xml:space="preserve"> </v>
      </c>
      <c r="I5710" s="11">
        <v>30.855018587360998</v>
      </c>
      <c r="J5710" s="3">
        <v>13.382899628253</v>
      </c>
      <c r="K5710" s="3">
        <v>47.583643122677003</v>
      </c>
      <c r="L5710" s="3">
        <v>31.226765799256999</v>
      </c>
      <c r="M5710" s="3">
        <v>40.148698884757998</v>
      </c>
      <c r="N5710" s="3">
        <v>59.107806691450001</v>
      </c>
      <c r="O5710" s="3">
        <v>27.509293680296999</v>
      </c>
      <c r="P5710" s="3">
        <v>4.832713754647</v>
      </c>
      <c r="Q5710" s="8">
        <v>1.1152416356879999</v>
      </c>
    </row>
    <row r="5711" spans="3:17" ht="24" x14ac:dyDescent="0.2">
      <c r="C5711" s="90"/>
      <c r="D5711" s="87"/>
      <c r="E5711" s="1" t="s">
        <v>60</v>
      </c>
      <c r="F5711" s="2"/>
      <c r="G5711" s="59">
        <v>68</v>
      </c>
      <c r="H5711" s="71" t="str">
        <f t="shared" si="125"/>
        <v xml:space="preserve"> </v>
      </c>
      <c r="I5711" s="11">
        <v>27.941176470588001</v>
      </c>
      <c r="J5711" s="3">
        <v>11.764705882353001</v>
      </c>
      <c r="K5711" s="3">
        <v>44.117647058823998</v>
      </c>
      <c r="L5711" s="3">
        <v>29.411764705882</v>
      </c>
      <c r="M5711" s="3">
        <v>27.941176470588001</v>
      </c>
      <c r="N5711" s="3">
        <v>64.705882352941003</v>
      </c>
      <c r="O5711" s="3">
        <v>30.882352941175998</v>
      </c>
      <c r="P5711" s="3">
        <v>5.8823529411760003</v>
      </c>
      <c r="Q5711" s="8">
        <v>1.4705882352940001</v>
      </c>
    </row>
    <row r="5712" spans="3:17" ht="24" x14ac:dyDescent="0.2">
      <c r="C5712" s="91" t="s">
        <v>61</v>
      </c>
      <c r="D5712" s="86" t="s">
        <v>17</v>
      </c>
      <c r="E5712" s="6" t="s">
        <v>62</v>
      </c>
      <c r="F5712" s="5"/>
      <c r="G5712" s="58">
        <v>49</v>
      </c>
      <c r="H5712" s="70" t="s">
        <v>673</v>
      </c>
      <c r="I5712" s="12">
        <v>22.448979591836999</v>
      </c>
      <c r="J5712" s="4">
        <v>18.367346938775999</v>
      </c>
      <c r="K5712" s="4">
        <v>42.857142857143003</v>
      </c>
      <c r="L5712" s="4">
        <v>32.653061224490003</v>
      </c>
      <c r="M5712" s="4">
        <v>38.775510204082003</v>
      </c>
      <c r="N5712" s="4">
        <v>65.306122448980005</v>
      </c>
      <c r="O5712" s="4">
        <v>36.734693877551003</v>
      </c>
      <c r="P5712" s="4">
        <v>6.1224489795919999</v>
      </c>
      <c r="Q5712" s="13">
        <v>4.0816326530609999</v>
      </c>
    </row>
    <row r="5713" spans="3:17" ht="24" x14ac:dyDescent="0.2">
      <c r="C5713" s="90"/>
      <c r="D5713" s="87"/>
      <c r="E5713" s="1" t="s">
        <v>63</v>
      </c>
      <c r="F5713" s="2"/>
      <c r="G5713" s="59">
        <v>82</v>
      </c>
      <c r="H5713" s="71" t="str">
        <f t="shared" si="125"/>
        <v xml:space="preserve"> </v>
      </c>
      <c r="I5713" s="11">
        <v>25.609756097561</v>
      </c>
      <c r="J5713" s="3">
        <v>15.853658536585</v>
      </c>
      <c r="K5713" s="3">
        <v>48.780487804878</v>
      </c>
      <c r="L5713" s="3">
        <v>30.487804878049001</v>
      </c>
      <c r="M5713" s="3">
        <v>43.902439024389999</v>
      </c>
      <c r="N5713" s="3">
        <v>58.536585365854002</v>
      </c>
      <c r="O5713" s="3">
        <v>25.609756097561</v>
      </c>
      <c r="P5713" s="3">
        <v>3.6585365853659999</v>
      </c>
      <c r="Q5713" s="8">
        <v>3.6585365853659999</v>
      </c>
    </row>
    <row r="5714" spans="3:17" ht="36" x14ac:dyDescent="0.2">
      <c r="C5714" s="90"/>
      <c r="D5714" s="87"/>
      <c r="E5714" s="1" t="s">
        <v>64</v>
      </c>
      <c r="F5714" s="2"/>
      <c r="G5714" s="59">
        <v>24</v>
      </c>
      <c r="H5714" s="71" t="str">
        <f t="shared" si="125"/>
        <v>*</v>
      </c>
      <c r="I5714" s="11">
        <v>33.333333333333002</v>
      </c>
      <c r="J5714" s="3">
        <v>20.833333333333002</v>
      </c>
      <c r="K5714" s="3">
        <v>45.833333333333002</v>
      </c>
      <c r="L5714" s="3">
        <v>33.333333333333002</v>
      </c>
      <c r="M5714" s="3">
        <v>33.333333333333002</v>
      </c>
      <c r="N5714" s="3">
        <v>62.5</v>
      </c>
      <c r="O5714" s="3">
        <v>33.333333333333002</v>
      </c>
      <c r="P5714" s="3">
        <v>4.166666666667</v>
      </c>
      <c r="Q5714" s="8">
        <v>8.333333333333</v>
      </c>
    </row>
    <row r="5715" spans="3:17" ht="36" x14ac:dyDescent="0.2">
      <c r="C5715" s="90"/>
      <c r="D5715" s="87"/>
      <c r="E5715" s="1" t="s">
        <v>65</v>
      </c>
      <c r="F5715" s="2"/>
      <c r="G5715" s="59">
        <v>14</v>
      </c>
      <c r="H5715" s="71" t="str">
        <f t="shared" si="125"/>
        <v>*</v>
      </c>
      <c r="I5715" s="11">
        <v>35.714285714286</v>
      </c>
      <c r="J5715" s="7">
        <v>0</v>
      </c>
      <c r="K5715" s="3">
        <v>50</v>
      </c>
      <c r="L5715" s="3">
        <v>42.857142857143003</v>
      </c>
      <c r="M5715" s="3">
        <v>21.428571428571001</v>
      </c>
      <c r="N5715" s="3">
        <v>50</v>
      </c>
      <c r="O5715" s="3">
        <v>50</v>
      </c>
      <c r="P5715" s="3">
        <v>7.1428571428570002</v>
      </c>
      <c r="Q5715" s="14">
        <v>0</v>
      </c>
    </row>
    <row r="5716" spans="3:17" ht="36" x14ac:dyDescent="0.2">
      <c r="C5716" s="90"/>
      <c r="D5716" s="87"/>
      <c r="E5716" s="1" t="s">
        <v>66</v>
      </c>
      <c r="F5716" s="2"/>
      <c r="G5716" s="59">
        <v>31</v>
      </c>
      <c r="H5716" s="71" t="str">
        <f t="shared" si="125"/>
        <v>*</v>
      </c>
      <c r="I5716" s="11">
        <v>35.483870967742</v>
      </c>
      <c r="J5716" s="3">
        <v>16.129032258064999</v>
      </c>
      <c r="K5716" s="3">
        <v>54.838709677418997</v>
      </c>
      <c r="L5716" s="3">
        <v>35.483870967742</v>
      </c>
      <c r="M5716" s="3">
        <v>32.258064516128997</v>
      </c>
      <c r="N5716" s="3">
        <v>54.838709677418997</v>
      </c>
      <c r="O5716" s="3">
        <v>29.032258064516</v>
      </c>
      <c r="P5716" s="3">
        <v>6.4516129032259997</v>
      </c>
      <c r="Q5716" s="14">
        <v>0</v>
      </c>
    </row>
    <row r="5717" spans="3:17" ht="24" x14ac:dyDescent="0.2">
      <c r="C5717" s="90"/>
      <c r="D5717" s="87"/>
      <c r="E5717" s="1" t="s">
        <v>67</v>
      </c>
      <c r="F5717" s="2"/>
      <c r="G5717" s="59">
        <v>15</v>
      </c>
      <c r="H5717" s="71" t="str">
        <f t="shared" si="125"/>
        <v>*</v>
      </c>
      <c r="I5717" s="11">
        <v>40</v>
      </c>
      <c r="J5717" s="3">
        <v>26.666666666666998</v>
      </c>
      <c r="K5717" s="3">
        <v>53.333333333333002</v>
      </c>
      <c r="L5717" s="3">
        <v>46.666666666666998</v>
      </c>
      <c r="M5717" s="3">
        <v>46.666666666666998</v>
      </c>
      <c r="N5717" s="3">
        <v>66.666666666666998</v>
      </c>
      <c r="O5717" s="3">
        <v>20</v>
      </c>
      <c r="P5717" s="3">
        <v>13.333333333333</v>
      </c>
      <c r="Q5717" s="14">
        <v>0</v>
      </c>
    </row>
    <row r="5718" spans="3:17" ht="24" x14ac:dyDescent="0.2">
      <c r="C5718" s="90"/>
      <c r="D5718" s="87"/>
      <c r="E5718" s="1" t="s">
        <v>68</v>
      </c>
      <c r="F5718" s="2"/>
      <c r="G5718" s="59">
        <v>7</v>
      </c>
      <c r="H5718" s="71" t="str">
        <f t="shared" si="125"/>
        <v>*</v>
      </c>
      <c r="I5718" s="11">
        <v>28.571428571428999</v>
      </c>
      <c r="J5718" s="3">
        <v>14.285714285714</v>
      </c>
      <c r="K5718" s="3">
        <v>28.571428571428999</v>
      </c>
      <c r="L5718" s="7">
        <v>0</v>
      </c>
      <c r="M5718" s="3">
        <v>28.571428571428999</v>
      </c>
      <c r="N5718" s="3">
        <v>71.428571428571004</v>
      </c>
      <c r="O5718" s="3">
        <v>57.142857142856997</v>
      </c>
      <c r="P5718" s="3">
        <v>14.285714285714</v>
      </c>
      <c r="Q5718" s="14">
        <v>0</v>
      </c>
    </row>
    <row r="5719" spans="3:17" ht="24" x14ac:dyDescent="0.2">
      <c r="C5719" s="90"/>
      <c r="D5719" s="87"/>
      <c r="E5719" s="1" t="s">
        <v>69</v>
      </c>
      <c r="F5719" s="2"/>
      <c r="G5719" s="59">
        <v>7</v>
      </c>
      <c r="H5719" s="71" t="str">
        <f t="shared" si="125"/>
        <v>*</v>
      </c>
      <c r="I5719" s="11">
        <v>57.142857142856997</v>
      </c>
      <c r="J5719" s="3">
        <v>14.285714285714</v>
      </c>
      <c r="K5719" s="3">
        <v>28.571428571428999</v>
      </c>
      <c r="L5719" s="7">
        <v>0</v>
      </c>
      <c r="M5719" s="3">
        <v>14.285714285714</v>
      </c>
      <c r="N5719" s="3">
        <v>85.714285714286007</v>
      </c>
      <c r="O5719" s="3">
        <v>42.857142857143003</v>
      </c>
      <c r="P5719" s="3">
        <v>14.285714285714</v>
      </c>
      <c r="Q5719" s="14">
        <v>0</v>
      </c>
    </row>
    <row r="5720" spans="3:17" ht="24" x14ac:dyDescent="0.2">
      <c r="C5720" s="90"/>
      <c r="D5720" s="87"/>
      <c r="E5720" s="1" t="s">
        <v>70</v>
      </c>
      <c r="F5720" s="2"/>
      <c r="G5720" s="59">
        <v>33</v>
      </c>
      <c r="H5720" s="71" t="str">
        <f t="shared" si="125"/>
        <v>*</v>
      </c>
      <c r="I5720" s="11">
        <v>33.333333333333002</v>
      </c>
      <c r="J5720" s="3">
        <v>9.0909090909089993</v>
      </c>
      <c r="K5720" s="3">
        <v>45.454545454544999</v>
      </c>
      <c r="L5720" s="3">
        <v>39.393939393939</v>
      </c>
      <c r="M5720" s="3">
        <v>39.393939393939</v>
      </c>
      <c r="N5720" s="3">
        <v>63.636363636364003</v>
      </c>
      <c r="O5720" s="3">
        <v>36.363636363635997</v>
      </c>
      <c r="P5720" s="3">
        <v>6.0606060606060002</v>
      </c>
      <c r="Q5720" s="8">
        <v>3.0303030303030001</v>
      </c>
    </row>
    <row r="5721" spans="3:17" x14ac:dyDescent="0.2">
      <c r="C5721" s="90"/>
      <c r="D5721" s="87"/>
      <c r="E5721" s="1" t="s">
        <v>32</v>
      </c>
      <c r="F5721" s="2"/>
      <c r="G5721" s="59">
        <v>11</v>
      </c>
      <c r="H5721" s="71" t="str">
        <f t="shared" si="125"/>
        <v>*</v>
      </c>
      <c r="I5721" s="11">
        <v>45.454545454544999</v>
      </c>
      <c r="J5721" s="3">
        <v>9.0909090909089993</v>
      </c>
      <c r="K5721" s="3">
        <v>36.363636363635997</v>
      </c>
      <c r="L5721" s="3">
        <v>27.272727272727</v>
      </c>
      <c r="M5721" s="3">
        <v>45.454545454544999</v>
      </c>
      <c r="N5721" s="3">
        <v>72.727272727273004</v>
      </c>
      <c r="O5721" s="3">
        <v>18.181818181817999</v>
      </c>
      <c r="P5721" s="3">
        <v>9.0909090909089993</v>
      </c>
      <c r="Q5721" s="14">
        <v>0</v>
      </c>
    </row>
    <row r="5722" spans="3:17" ht="24" x14ac:dyDescent="0.2">
      <c r="C5722" s="90"/>
      <c r="D5722" s="87"/>
      <c r="E5722" s="1" t="s">
        <v>71</v>
      </c>
      <c r="F5722" s="2"/>
      <c r="G5722" s="59">
        <v>164</v>
      </c>
      <c r="H5722" s="71" t="str">
        <f t="shared" si="125"/>
        <v xml:space="preserve"> </v>
      </c>
      <c r="I5722" s="11">
        <v>32.317073170732002</v>
      </c>
      <c r="J5722" s="3">
        <v>15.243902439024</v>
      </c>
      <c r="K5722" s="3">
        <v>47.560975609755999</v>
      </c>
      <c r="L5722" s="3">
        <v>31.097560975610001</v>
      </c>
      <c r="M5722" s="3">
        <v>39.024390243901998</v>
      </c>
      <c r="N5722" s="3">
        <v>57.317073170732002</v>
      </c>
      <c r="O5722" s="3">
        <v>29.878048780488001</v>
      </c>
      <c r="P5722" s="3">
        <v>5.4878048780490003</v>
      </c>
      <c r="Q5722" s="8">
        <v>3.0487804878050002</v>
      </c>
    </row>
    <row r="5723" spans="3:17" ht="24" x14ac:dyDescent="0.2">
      <c r="C5723" s="90"/>
      <c r="D5723" s="87"/>
      <c r="E5723" s="1" t="s">
        <v>72</v>
      </c>
      <c r="F5723" s="2"/>
      <c r="G5723" s="59">
        <v>176</v>
      </c>
      <c r="H5723" s="71" t="str">
        <f t="shared" si="125"/>
        <v xml:space="preserve"> </v>
      </c>
      <c r="I5723" s="11">
        <v>26.704545454544999</v>
      </c>
      <c r="J5723" s="3">
        <v>10.227272727273</v>
      </c>
      <c r="K5723" s="3">
        <v>48.863636363635997</v>
      </c>
      <c r="L5723" s="3">
        <v>37.5</v>
      </c>
      <c r="M5723" s="3">
        <v>42.613636363635997</v>
      </c>
      <c r="N5723" s="3">
        <v>48.863636363635997</v>
      </c>
      <c r="O5723" s="3">
        <v>24.431818181817999</v>
      </c>
      <c r="P5723" s="3">
        <v>5.113636363636</v>
      </c>
      <c r="Q5723" s="14">
        <v>0</v>
      </c>
    </row>
    <row r="5724" spans="3:17" x14ac:dyDescent="0.2">
      <c r="C5724" s="90"/>
      <c r="D5724" s="87"/>
      <c r="E5724" s="1" t="s">
        <v>22</v>
      </c>
      <c r="F5724" s="2"/>
      <c r="G5724" s="59">
        <v>17</v>
      </c>
      <c r="H5724" s="71" t="str">
        <f t="shared" si="125"/>
        <v>*</v>
      </c>
      <c r="I5724" s="11">
        <v>35.294117647058997</v>
      </c>
      <c r="J5724" s="3">
        <v>5.8823529411760003</v>
      </c>
      <c r="K5724" s="3">
        <v>23.529411764706001</v>
      </c>
      <c r="L5724" s="3">
        <v>11.764705882353001</v>
      </c>
      <c r="M5724" s="3">
        <v>29.411764705882</v>
      </c>
      <c r="N5724" s="3">
        <v>47.058823529412003</v>
      </c>
      <c r="O5724" s="3">
        <v>11.764705882353001</v>
      </c>
      <c r="P5724" s="7">
        <v>0</v>
      </c>
      <c r="Q5724" s="8">
        <v>11.764705882353001</v>
      </c>
    </row>
    <row r="5725" spans="3:17" x14ac:dyDescent="0.2">
      <c r="C5725" s="91" t="s">
        <v>73</v>
      </c>
      <c r="D5725" s="86" t="s">
        <v>17</v>
      </c>
      <c r="E5725" s="6" t="s">
        <v>74</v>
      </c>
      <c r="F5725" s="5"/>
      <c r="G5725" s="58">
        <v>24</v>
      </c>
      <c r="H5725" s="70" t="str">
        <f t="shared" si="125"/>
        <v>*</v>
      </c>
      <c r="I5725" s="12">
        <v>25</v>
      </c>
      <c r="J5725" s="4">
        <v>12.5</v>
      </c>
      <c r="K5725" s="4">
        <v>66.666666666666998</v>
      </c>
      <c r="L5725" s="4">
        <v>41.666666666666998</v>
      </c>
      <c r="M5725" s="4">
        <v>50</v>
      </c>
      <c r="N5725" s="4">
        <v>54.166666666666998</v>
      </c>
      <c r="O5725" s="4">
        <v>8.333333333333</v>
      </c>
      <c r="P5725" s="4">
        <v>4.166666666667</v>
      </c>
      <c r="Q5725" s="33">
        <v>0</v>
      </c>
    </row>
    <row r="5726" spans="3:17" x14ac:dyDescent="0.2">
      <c r="C5726" s="90"/>
      <c r="D5726" s="87"/>
      <c r="E5726" s="1" t="s">
        <v>75</v>
      </c>
      <c r="F5726" s="2"/>
      <c r="G5726" s="59">
        <v>59</v>
      </c>
      <c r="H5726" s="71" t="str">
        <f t="shared" si="125"/>
        <v xml:space="preserve"> </v>
      </c>
      <c r="I5726" s="11">
        <v>28.813559322033999</v>
      </c>
      <c r="J5726" s="3">
        <v>16.949152542373</v>
      </c>
      <c r="K5726" s="3">
        <v>55.932203389831002</v>
      </c>
      <c r="L5726" s="3">
        <v>33.898305084745999</v>
      </c>
      <c r="M5726" s="3">
        <v>40.677966101694999</v>
      </c>
      <c r="N5726" s="3">
        <v>61.016949152541997</v>
      </c>
      <c r="O5726" s="3">
        <v>38.983050847458003</v>
      </c>
      <c r="P5726" s="3">
        <v>6.7796610169490004</v>
      </c>
      <c r="Q5726" s="14">
        <v>0</v>
      </c>
    </row>
    <row r="5727" spans="3:17" x14ac:dyDescent="0.2">
      <c r="C5727" s="90"/>
      <c r="D5727" s="87"/>
      <c r="E5727" s="1" t="s">
        <v>76</v>
      </c>
      <c r="F5727" s="2"/>
      <c r="G5727" s="59">
        <v>8</v>
      </c>
      <c r="H5727" s="71" t="str">
        <f t="shared" si="125"/>
        <v>*</v>
      </c>
      <c r="I5727" s="11">
        <v>62.5</v>
      </c>
      <c r="J5727" s="7">
        <v>0</v>
      </c>
      <c r="K5727" s="3">
        <v>50</v>
      </c>
      <c r="L5727" s="3">
        <v>25</v>
      </c>
      <c r="M5727" s="3">
        <v>62.5</v>
      </c>
      <c r="N5727" s="3">
        <v>87.5</v>
      </c>
      <c r="O5727" s="3">
        <v>25</v>
      </c>
      <c r="P5727" s="7">
        <v>0</v>
      </c>
      <c r="Q5727" s="14">
        <v>0</v>
      </c>
    </row>
    <row r="5728" spans="3:17" x14ac:dyDescent="0.2">
      <c r="C5728" s="90"/>
      <c r="D5728" s="87"/>
      <c r="E5728" s="1" t="s">
        <v>77</v>
      </c>
      <c r="F5728" s="2"/>
      <c r="G5728" s="59">
        <v>57</v>
      </c>
      <c r="H5728" s="71" t="str">
        <f t="shared" si="125"/>
        <v xml:space="preserve"> </v>
      </c>
      <c r="I5728" s="11">
        <v>28.070175438595999</v>
      </c>
      <c r="J5728" s="3">
        <v>15.789473684211</v>
      </c>
      <c r="K5728" s="3">
        <v>42.105263157895003</v>
      </c>
      <c r="L5728" s="3">
        <v>24.561403508771999</v>
      </c>
      <c r="M5728" s="3">
        <v>47.368421052632002</v>
      </c>
      <c r="N5728" s="3">
        <v>64.912280701754</v>
      </c>
      <c r="O5728" s="3">
        <v>35.087719298246</v>
      </c>
      <c r="P5728" s="3">
        <v>7.0175438596489998</v>
      </c>
      <c r="Q5728" s="8">
        <v>1.7543859649119999</v>
      </c>
    </row>
    <row r="5729" spans="3:17" ht="24" x14ac:dyDescent="0.2">
      <c r="C5729" s="90"/>
      <c r="D5729" s="87"/>
      <c r="E5729" s="1" t="s">
        <v>78</v>
      </c>
      <c r="F5729" s="2"/>
      <c r="G5729" s="59">
        <v>55</v>
      </c>
      <c r="H5729" s="71" t="str">
        <f t="shared" si="125"/>
        <v xml:space="preserve"> </v>
      </c>
      <c r="I5729" s="11">
        <v>32.727272727272997</v>
      </c>
      <c r="J5729" s="3">
        <v>16.363636363636001</v>
      </c>
      <c r="K5729" s="3">
        <v>45.454545454544999</v>
      </c>
      <c r="L5729" s="3">
        <v>27.272727272727</v>
      </c>
      <c r="M5729" s="3">
        <v>45.454545454544999</v>
      </c>
      <c r="N5729" s="3">
        <v>58.181818181818002</v>
      </c>
      <c r="O5729" s="3">
        <v>29.090909090909001</v>
      </c>
      <c r="P5729" s="3">
        <v>5.4545454545450003</v>
      </c>
      <c r="Q5729" s="8">
        <v>1.818181818182</v>
      </c>
    </row>
    <row r="5730" spans="3:17" ht="24" x14ac:dyDescent="0.2">
      <c r="C5730" s="90"/>
      <c r="D5730" s="87"/>
      <c r="E5730" s="1" t="s">
        <v>79</v>
      </c>
      <c r="F5730" s="2"/>
      <c r="G5730" s="59">
        <v>19</v>
      </c>
      <c r="H5730" s="71" t="str">
        <f t="shared" si="125"/>
        <v>*</v>
      </c>
      <c r="I5730" s="11">
        <v>15.789473684211</v>
      </c>
      <c r="J5730" s="7">
        <v>0</v>
      </c>
      <c r="K5730" s="3">
        <v>47.368421052632002</v>
      </c>
      <c r="L5730" s="3">
        <v>21.052631578947</v>
      </c>
      <c r="M5730" s="3">
        <v>21.052631578947</v>
      </c>
      <c r="N5730" s="3">
        <v>68.421052631579002</v>
      </c>
      <c r="O5730" s="3">
        <v>47.368421052632002</v>
      </c>
      <c r="P5730" s="3">
        <v>5.2631578947369997</v>
      </c>
      <c r="Q5730" s="8">
        <v>5.2631578947369997</v>
      </c>
    </row>
    <row r="5731" spans="3:17" ht="24" x14ac:dyDescent="0.2">
      <c r="C5731" s="90"/>
      <c r="D5731" s="87"/>
      <c r="E5731" s="1" t="s">
        <v>80</v>
      </c>
      <c r="F5731" s="2"/>
      <c r="G5731" s="59">
        <v>5</v>
      </c>
      <c r="H5731" s="71" t="str">
        <f t="shared" si="125"/>
        <v>*</v>
      </c>
      <c r="I5731" s="11">
        <v>20</v>
      </c>
      <c r="J5731" s="7">
        <v>0</v>
      </c>
      <c r="K5731" s="3">
        <v>80</v>
      </c>
      <c r="L5731" s="3">
        <v>40</v>
      </c>
      <c r="M5731" s="3">
        <v>20</v>
      </c>
      <c r="N5731" s="3">
        <v>40</v>
      </c>
      <c r="O5731" s="3">
        <v>60</v>
      </c>
      <c r="P5731" s="7">
        <v>0</v>
      </c>
      <c r="Q5731" s="14">
        <v>0</v>
      </c>
    </row>
    <row r="5732" spans="3:17" ht="24" x14ac:dyDescent="0.2">
      <c r="C5732" s="90"/>
      <c r="D5732" s="87"/>
      <c r="E5732" s="1" t="s">
        <v>81</v>
      </c>
      <c r="F5732" s="2"/>
      <c r="G5732" s="59">
        <v>20</v>
      </c>
      <c r="H5732" s="71" t="str">
        <f t="shared" ref="H5732:H5795" si="126">IF(G5732&lt;49,"*"," ")</f>
        <v>*</v>
      </c>
      <c r="I5732" s="11">
        <v>45</v>
      </c>
      <c r="J5732" s="3">
        <v>15</v>
      </c>
      <c r="K5732" s="3">
        <v>55</v>
      </c>
      <c r="L5732" s="3">
        <v>20</v>
      </c>
      <c r="M5732" s="3">
        <v>50</v>
      </c>
      <c r="N5732" s="3">
        <v>55</v>
      </c>
      <c r="O5732" s="3">
        <v>20</v>
      </c>
      <c r="P5732" s="7">
        <v>0</v>
      </c>
      <c r="Q5732" s="14">
        <v>0</v>
      </c>
    </row>
    <row r="5733" spans="3:17" ht="24" x14ac:dyDescent="0.2">
      <c r="C5733" s="90"/>
      <c r="D5733" s="87"/>
      <c r="E5733" s="1" t="s">
        <v>82</v>
      </c>
      <c r="F5733" s="2"/>
      <c r="G5733" s="59">
        <v>10</v>
      </c>
      <c r="H5733" s="71" t="str">
        <f t="shared" si="126"/>
        <v>*</v>
      </c>
      <c r="I5733" s="11">
        <v>60</v>
      </c>
      <c r="J5733" s="3">
        <v>10</v>
      </c>
      <c r="K5733" s="3">
        <v>50</v>
      </c>
      <c r="L5733" s="3">
        <v>30</v>
      </c>
      <c r="M5733" s="3">
        <v>30</v>
      </c>
      <c r="N5733" s="3">
        <v>70</v>
      </c>
      <c r="O5733" s="3">
        <v>50</v>
      </c>
      <c r="P5733" s="3">
        <v>20</v>
      </c>
      <c r="Q5733" s="14">
        <v>0</v>
      </c>
    </row>
    <row r="5734" spans="3:17" x14ac:dyDescent="0.2">
      <c r="C5734" s="90"/>
      <c r="D5734" s="87"/>
      <c r="E5734" s="1" t="s">
        <v>83</v>
      </c>
      <c r="F5734" s="2"/>
      <c r="G5734" s="59">
        <v>5</v>
      </c>
      <c r="H5734" s="71" t="str">
        <f t="shared" si="126"/>
        <v>*</v>
      </c>
      <c r="I5734" s="11">
        <v>100</v>
      </c>
      <c r="J5734" s="3">
        <v>20</v>
      </c>
      <c r="K5734" s="3">
        <v>40</v>
      </c>
      <c r="L5734" s="3">
        <v>20</v>
      </c>
      <c r="M5734" s="3">
        <v>40</v>
      </c>
      <c r="N5734" s="3">
        <v>80</v>
      </c>
      <c r="O5734" s="7">
        <v>0</v>
      </c>
      <c r="P5734" s="7">
        <v>0</v>
      </c>
      <c r="Q5734" s="14">
        <v>0</v>
      </c>
    </row>
    <row r="5735" spans="3:17" ht="24" x14ac:dyDescent="0.2">
      <c r="C5735" s="90"/>
      <c r="D5735" s="87"/>
      <c r="E5735" s="1" t="s">
        <v>84</v>
      </c>
      <c r="F5735" s="2"/>
      <c r="G5735" s="59">
        <v>19</v>
      </c>
      <c r="H5735" s="71" t="str">
        <f t="shared" si="126"/>
        <v>*</v>
      </c>
      <c r="I5735" s="11">
        <v>36.842105263157997</v>
      </c>
      <c r="J5735" s="3">
        <v>21.052631578947</v>
      </c>
      <c r="K5735" s="3">
        <v>52.631578947367998</v>
      </c>
      <c r="L5735" s="3">
        <v>36.842105263157997</v>
      </c>
      <c r="M5735" s="3">
        <v>42.105263157895003</v>
      </c>
      <c r="N5735" s="3">
        <v>68.421052631579002</v>
      </c>
      <c r="O5735" s="3">
        <v>36.842105263157997</v>
      </c>
      <c r="P5735" s="7">
        <v>0</v>
      </c>
      <c r="Q5735" s="14">
        <v>0</v>
      </c>
    </row>
    <row r="5736" spans="3:17" ht="24" x14ac:dyDescent="0.2">
      <c r="C5736" s="90"/>
      <c r="D5736" s="87"/>
      <c r="E5736" s="1" t="s">
        <v>85</v>
      </c>
      <c r="F5736" s="2"/>
      <c r="G5736" s="59">
        <v>12</v>
      </c>
      <c r="H5736" s="71" t="str">
        <f t="shared" si="126"/>
        <v>*</v>
      </c>
      <c r="I5736" s="11">
        <v>66.666666666666998</v>
      </c>
      <c r="J5736" s="3">
        <v>25</v>
      </c>
      <c r="K5736" s="3">
        <v>58.333333333333002</v>
      </c>
      <c r="L5736" s="3">
        <v>58.333333333333002</v>
      </c>
      <c r="M5736" s="3">
        <v>41.666666666666998</v>
      </c>
      <c r="N5736" s="3">
        <v>58.333333333333002</v>
      </c>
      <c r="O5736" s="3">
        <v>58.333333333333002</v>
      </c>
      <c r="P5736" s="3">
        <v>8.333333333333</v>
      </c>
      <c r="Q5736" s="14">
        <v>0</v>
      </c>
    </row>
    <row r="5737" spans="3:17" x14ac:dyDescent="0.2">
      <c r="C5737" s="90"/>
      <c r="D5737" s="87"/>
      <c r="E5737" s="1" t="s">
        <v>32</v>
      </c>
      <c r="F5737" s="2"/>
      <c r="G5737" s="59">
        <v>12</v>
      </c>
      <c r="H5737" s="71" t="str">
        <f t="shared" si="126"/>
        <v>*</v>
      </c>
      <c r="I5737" s="11">
        <v>33.333333333333002</v>
      </c>
      <c r="J5737" s="3">
        <v>16.666666666666998</v>
      </c>
      <c r="K5737" s="3">
        <v>50</v>
      </c>
      <c r="L5737" s="3">
        <v>33.333333333333002</v>
      </c>
      <c r="M5737" s="3">
        <v>41.666666666666998</v>
      </c>
      <c r="N5737" s="3">
        <v>50</v>
      </c>
      <c r="O5737" s="3">
        <v>25</v>
      </c>
      <c r="P5737" s="3">
        <v>16.666666666666998</v>
      </c>
      <c r="Q5737" s="14">
        <v>0</v>
      </c>
    </row>
    <row r="5738" spans="3:17" ht="24" x14ac:dyDescent="0.2">
      <c r="C5738" s="90"/>
      <c r="D5738" s="87"/>
      <c r="E5738" s="1" t="s">
        <v>86</v>
      </c>
      <c r="F5738" s="2"/>
      <c r="G5738" s="59">
        <v>184</v>
      </c>
      <c r="H5738" s="71" t="str">
        <f t="shared" si="126"/>
        <v xml:space="preserve"> </v>
      </c>
      <c r="I5738" s="11">
        <v>32.608695652173999</v>
      </c>
      <c r="J5738" s="3">
        <v>15.760869565217</v>
      </c>
      <c r="K5738" s="3">
        <v>48.369565217390999</v>
      </c>
      <c r="L5738" s="3">
        <v>30.978260869564998</v>
      </c>
      <c r="M5738" s="3">
        <v>42.934782608695997</v>
      </c>
      <c r="N5738" s="3">
        <v>58.152173913043001</v>
      </c>
      <c r="O5738" s="3">
        <v>33.152173913043001</v>
      </c>
      <c r="P5738" s="3">
        <v>5.9782608695650001</v>
      </c>
      <c r="Q5738" s="8">
        <v>1.630434782609</v>
      </c>
    </row>
    <row r="5739" spans="3:17" ht="24" x14ac:dyDescent="0.2">
      <c r="C5739" s="90"/>
      <c r="D5739" s="87"/>
      <c r="E5739" s="1" t="s">
        <v>87</v>
      </c>
      <c r="F5739" s="2"/>
      <c r="G5739" s="59">
        <v>53</v>
      </c>
      <c r="H5739" s="71" t="str">
        <f t="shared" si="126"/>
        <v xml:space="preserve"> </v>
      </c>
      <c r="I5739" s="11">
        <v>32.075471698112999</v>
      </c>
      <c r="J5739" s="3">
        <v>11.320754716981</v>
      </c>
      <c r="K5739" s="3">
        <v>43.396226415093999</v>
      </c>
      <c r="L5739" s="3">
        <v>20.754716981131999</v>
      </c>
      <c r="M5739" s="3">
        <v>43.396226415093999</v>
      </c>
      <c r="N5739" s="3">
        <v>60.377358490566003</v>
      </c>
      <c r="O5739" s="3">
        <v>22.641509433962</v>
      </c>
      <c r="P5739" s="3">
        <v>3.7735849056599999</v>
      </c>
      <c r="Q5739" s="14">
        <v>0</v>
      </c>
    </row>
    <row r="5740" spans="3:17" ht="24" x14ac:dyDescent="0.2">
      <c r="C5740" s="90"/>
      <c r="D5740" s="87"/>
      <c r="E5740" s="1" t="s">
        <v>88</v>
      </c>
      <c r="F5740" s="2"/>
      <c r="G5740" s="59">
        <v>107</v>
      </c>
      <c r="H5740" s="71" t="str">
        <f t="shared" si="126"/>
        <v xml:space="preserve"> </v>
      </c>
      <c r="I5740" s="11">
        <v>25.233644859813001</v>
      </c>
      <c r="J5740" s="3">
        <v>8.4112149532709992</v>
      </c>
      <c r="K5740" s="3">
        <v>48.598130841120998</v>
      </c>
      <c r="L5740" s="3">
        <v>42.056074766355003</v>
      </c>
      <c r="M5740" s="3">
        <v>38.317757009346003</v>
      </c>
      <c r="N5740" s="3">
        <v>42.056074766355003</v>
      </c>
      <c r="O5740" s="3">
        <v>19.626168224299001</v>
      </c>
      <c r="P5740" s="3">
        <v>4.6728971962620003</v>
      </c>
      <c r="Q5740" s="8">
        <v>0.93457943925200004</v>
      </c>
    </row>
    <row r="5741" spans="3:17" x14ac:dyDescent="0.2">
      <c r="C5741" s="90"/>
      <c r="D5741" s="87"/>
      <c r="E5741" s="1" t="s">
        <v>22</v>
      </c>
      <c r="F5741" s="2"/>
      <c r="G5741" s="59">
        <v>13</v>
      </c>
      <c r="H5741" s="71" t="str">
        <f t="shared" si="126"/>
        <v>*</v>
      </c>
      <c r="I5741" s="11">
        <v>15.384615384615</v>
      </c>
      <c r="J5741" s="7">
        <v>0</v>
      </c>
      <c r="K5741" s="3">
        <v>30.769230769231001</v>
      </c>
      <c r="L5741" s="3">
        <v>46.153846153845997</v>
      </c>
      <c r="M5741" s="3">
        <v>7.6923076923079998</v>
      </c>
      <c r="N5741" s="3">
        <v>30.769230769231001</v>
      </c>
      <c r="O5741" s="7">
        <v>0</v>
      </c>
      <c r="P5741" s="7">
        <v>0</v>
      </c>
      <c r="Q5741" s="8">
        <v>23.076923076922998</v>
      </c>
    </row>
    <row r="5742" spans="3:17" ht="24" x14ac:dyDescent="0.2">
      <c r="C5742" s="91" t="s">
        <v>89</v>
      </c>
      <c r="D5742" s="86" t="s">
        <v>17</v>
      </c>
      <c r="E5742" s="6" t="s">
        <v>90</v>
      </c>
      <c r="F5742" s="5"/>
      <c r="G5742" s="58">
        <v>23</v>
      </c>
      <c r="H5742" s="70" t="str">
        <f t="shared" si="126"/>
        <v>*</v>
      </c>
      <c r="I5742" s="12">
        <v>13.04347826087</v>
      </c>
      <c r="J5742" s="4">
        <v>4.3478260869570002</v>
      </c>
      <c r="K5742" s="4">
        <v>43.478260869564998</v>
      </c>
      <c r="L5742" s="4">
        <v>30.434782608696</v>
      </c>
      <c r="M5742" s="4">
        <v>47.826086956521998</v>
      </c>
      <c r="N5742" s="4">
        <v>69.565217391304003</v>
      </c>
      <c r="O5742" s="4">
        <v>43.478260869564998</v>
      </c>
      <c r="P5742" s="4">
        <v>4.3478260869570002</v>
      </c>
      <c r="Q5742" s="33">
        <v>0</v>
      </c>
    </row>
    <row r="5743" spans="3:17" ht="48" x14ac:dyDescent="0.2">
      <c r="C5743" s="90"/>
      <c r="D5743" s="87"/>
      <c r="E5743" s="1" t="s">
        <v>91</v>
      </c>
      <c r="F5743" s="2"/>
      <c r="G5743" s="59">
        <v>12</v>
      </c>
      <c r="H5743" s="71" t="str">
        <f t="shared" si="126"/>
        <v>*</v>
      </c>
      <c r="I5743" s="11">
        <v>33.333333333333002</v>
      </c>
      <c r="J5743" s="3">
        <v>16.666666666666998</v>
      </c>
      <c r="K5743" s="3">
        <v>50</v>
      </c>
      <c r="L5743" s="3">
        <v>33.333333333333002</v>
      </c>
      <c r="M5743" s="3">
        <v>25</v>
      </c>
      <c r="N5743" s="3">
        <v>66.666666666666998</v>
      </c>
      <c r="O5743" s="3">
        <v>16.666666666666998</v>
      </c>
      <c r="P5743" s="3">
        <v>8.333333333333</v>
      </c>
      <c r="Q5743" s="14">
        <v>0</v>
      </c>
    </row>
    <row r="5744" spans="3:17" ht="36" x14ac:dyDescent="0.2">
      <c r="C5744" s="90"/>
      <c r="D5744" s="87"/>
      <c r="E5744" s="1" t="s">
        <v>92</v>
      </c>
      <c r="F5744" s="2"/>
      <c r="G5744" s="59">
        <v>15</v>
      </c>
      <c r="H5744" s="71" t="str">
        <f t="shared" si="126"/>
        <v>*</v>
      </c>
      <c r="I5744" s="11">
        <v>40</v>
      </c>
      <c r="J5744" s="3">
        <v>6.666666666667</v>
      </c>
      <c r="K5744" s="3">
        <v>46.666666666666998</v>
      </c>
      <c r="L5744" s="3">
        <v>33.333333333333002</v>
      </c>
      <c r="M5744" s="3">
        <v>33.333333333333002</v>
      </c>
      <c r="N5744" s="3">
        <v>73.333333333333002</v>
      </c>
      <c r="O5744" s="3">
        <v>26.666666666666998</v>
      </c>
      <c r="P5744" s="7">
        <v>0</v>
      </c>
      <c r="Q5744" s="14">
        <v>0</v>
      </c>
    </row>
    <row r="5745" spans="3:17" ht="48" x14ac:dyDescent="0.2">
      <c r="C5745" s="90"/>
      <c r="D5745" s="87"/>
      <c r="E5745" s="1" t="s">
        <v>93</v>
      </c>
      <c r="F5745" s="2"/>
      <c r="G5745" s="59">
        <v>26</v>
      </c>
      <c r="H5745" s="71" t="str">
        <f t="shared" si="126"/>
        <v>*</v>
      </c>
      <c r="I5745" s="11">
        <v>26.923076923077002</v>
      </c>
      <c r="J5745" s="3">
        <v>7.6923076923079998</v>
      </c>
      <c r="K5745" s="3">
        <v>23.076923076922998</v>
      </c>
      <c r="L5745" s="3">
        <v>19.230769230768999</v>
      </c>
      <c r="M5745" s="3">
        <v>34.615384615384997</v>
      </c>
      <c r="N5745" s="3">
        <v>57.692307692307999</v>
      </c>
      <c r="O5745" s="3">
        <v>15.384615384615</v>
      </c>
      <c r="P5745" s="3">
        <v>7.6923076923079998</v>
      </c>
      <c r="Q5745" s="8">
        <v>7.6923076923079998</v>
      </c>
    </row>
    <row r="5746" spans="3:17" x14ac:dyDescent="0.2">
      <c r="C5746" s="90"/>
      <c r="D5746" s="87"/>
      <c r="E5746" s="1" t="s">
        <v>94</v>
      </c>
      <c r="F5746" s="2"/>
      <c r="G5746" s="59">
        <v>3</v>
      </c>
      <c r="H5746" s="71" t="str">
        <f t="shared" si="126"/>
        <v>*</v>
      </c>
      <c r="I5746" s="11">
        <v>66.666666666666998</v>
      </c>
      <c r="J5746" s="7">
        <v>0</v>
      </c>
      <c r="K5746" s="3">
        <v>100</v>
      </c>
      <c r="L5746" s="7">
        <v>0</v>
      </c>
      <c r="M5746" s="3">
        <v>33.333333333333002</v>
      </c>
      <c r="N5746" s="3">
        <v>66.666666666666998</v>
      </c>
      <c r="O5746" s="3">
        <v>33.333333333333002</v>
      </c>
      <c r="P5746" s="3">
        <v>66.666666666666998</v>
      </c>
      <c r="Q5746" s="14">
        <v>0</v>
      </c>
    </row>
    <row r="5747" spans="3:17" x14ac:dyDescent="0.2">
      <c r="C5747" s="90"/>
      <c r="D5747" s="87"/>
      <c r="E5747" s="1" t="s">
        <v>95</v>
      </c>
      <c r="F5747" s="2"/>
      <c r="G5747" s="59">
        <v>0</v>
      </c>
      <c r="H5747" s="71" t="str">
        <f t="shared" si="126"/>
        <v>*</v>
      </c>
      <c r="I5747" s="26">
        <v>0</v>
      </c>
      <c r="J5747" s="7">
        <v>0</v>
      </c>
      <c r="K5747" s="7">
        <v>0</v>
      </c>
      <c r="L5747" s="7">
        <v>0</v>
      </c>
      <c r="M5747" s="7">
        <v>0</v>
      </c>
      <c r="N5747" s="7">
        <v>0</v>
      </c>
      <c r="O5747" s="7">
        <v>0</v>
      </c>
      <c r="P5747" s="7">
        <v>0</v>
      </c>
      <c r="Q5747" s="14">
        <v>0</v>
      </c>
    </row>
    <row r="5748" spans="3:17" x14ac:dyDescent="0.2">
      <c r="C5748" s="90"/>
      <c r="D5748" s="87"/>
      <c r="E5748" s="1" t="s">
        <v>32</v>
      </c>
      <c r="F5748" s="2"/>
      <c r="G5748" s="59">
        <v>6</v>
      </c>
      <c r="H5748" s="71" t="str">
        <f t="shared" si="126"/>
        <v>*</v>
      </c>
      <c r="I5748" s="11">
        <v>33.333333333333002</v>
      </c>
      <c r="J5748" s="7">
        <v>0</v>
      </c>
      <c r="K5748" s="3">
        <v>50</v>
      </c>
      <c r="L5748" s="3">
        <v>50</v>
      </c>
      <c r="M5748" s="7">
        <v>0</v>
      </c>
      <c r="N5748" s="3">
        <v>16.666666666666998</v>
      </c>
      <c r="O5748" s="3">
        <v>66.666666666666998</v>
      </c>
      <c r="P5748" s="3">
        <v>16.666666666666998</v>
      </c>
      <c r="Q5748" s="14">
        <v>0</v>
      </c>
    </row>
    <row r="5749" spans="3:17" ht="24" x14ac:dyDescent="0.2">
      <c r="C5749" s="90"/>
      <c r="D5749" s="87"/>
      <c r="E5749" s="1" t="s">
        <v>96</v>
      </c>
      <c r="F5749" s="2"/>
      <c r="G5749" s="59">
        <v>70</v>
      </c>
      <c r="H5749" s="71" t="str">
        <f t="shared" si="126"/>
        <v xml:space="preserve"> </v>
      </c>
      <c r="I5749" s="11">
        <v>31.428571428571001</v>
      </c>
      <c r="J5749" s="3">
        <v>7.1428571428570002</v>
      </c>
      <c r="K5749" s="3">
        <v>41.428571428570997</v>
      </c>
      <c r="L5749" s="3">
        <v>27.142857142857</v>
      </c>
      <c r="M5749" s="3">
        <v>32.857142857143003</v>
      </c>
      <c r="N5749" s="3">
        <v>61.428571428570997</v>
      </c>
      <c r="O5749" s="3">
        <v>32.857142857143003</v>
      </c>
      <c r="P5749" s="3">
        <v>8.5714285714289993</v>
      </c>
      <c r="Q5749" s="8">
        <v>2.8571428571430002</v>
      </c>
    </row>
    <row r="5750" spans="3:17" ht="24" x14ac:dyDescent="0.2">
      <c r="C5750" s="90"/>
      <c r="D5750" s="87"/>
      <c r="E5750" s="1" t="s">
        <v>87</v>
      </c>
      <c r="F5750" s="2"/>
      <c r="G5750" s="59">
        <v>99</v>
      </c>
      <c r="H5750" s="71" t="str">
        <f t="shared" si="126"/>
        <v xml:space="preserve"> </v>
      </c>
      <c r="I5750" s="11">
        <v>35.353535353535001</v>
      </c>
      <c r="J5750" s="3">
        <v>15.151515151515</v>
      </c>
      <c r="K5750" s="3">
        <v>48.484848484848001</v>
      </c>
      <c r="L5750" s="3">
        <v>30.303030303029999</v>
      </c>
      <c r="M5750" s="3">
        <v>45.454545454544999</v>
      </c>
      <c r="N5750" s="3">
        <v>65.656565656566002</v>
      </c>
      <c r="O5750" s="3">
        <v>28.282828282828</v>
      </c>
      <c r="P5750" s="3">
        <v>6.0606060606060002</v>
      </c>
      <c r="Q5750" s="8">
        <v>1.010101010101</v>
      </c>
    </row>
    <row r="5751" spans="3:17" ht="24" x14ac:dyDescent="0.2">
      <c r="C5751" s="90"/>
      <c r="D5751" s="87"/>
      <c r="E5751" s="1" t="s">
        <v>88</v>
      </c>
      <c r="F5751" s="2"/>
      <c r="G5751" s="59">
        <v>164</v>
      </c>
      <c r="H5751" s="71" t="str">
        <f t="shared" si="126"/>
        <v xml:space="preserve"> </v>
      </c>
      <c r="I5751" s="11">
        <v>26.219512195122</v>
      </c>
      <c r="J5751" s="3">
        <v>14.634146341463</v>
      </c>
      <c r="K5751" s="3">
        <v>49.390243902439003</v>
      </c>
      <c r="L5751" s="3">
        <v>38.414634146341001</v>
      </c>
      <c r="M5751" s="3">
        <v>42.073170731707002</v>
      </c>
      <c r="N5751" s="3">
        <v>43.902439024389999</v>
      </c>
      <c r="O5751" s="3">
        <v>24.390243902439</v>
      </c>
      <c r="P5751" s="3">
        <v>3.6585365853659999</v>
      </c>
      <c r="Q5751" s="8">
        <v>0.60975609756100002</v>
      </c>
    </row>
    <row r="5752" spans="3:17" x14ac:dyDescent="0.2">
      <c r="C5752" s="90"/>
      <c r="D5752" s="87"/>
      <c r="E5752" s="1" t="s">
        <v>22</v>
      </c>
      <c r="F5752" s="2"/>
      <c r="G5752" s="59">
        <v>24</v>
      </c>
      <c r="H5752" s="71" t="str">
        <f t="shared" si="126"/>
        <v>*</v>
      </c>
      <c r="I5752" s="11">
        <v>25</v>
      </c>
      <c r="J5752" s="7">
        <v>0</v>
      </c>
      <c r="K5752" s="3">
        <v>41.666666666666998</v>
      </c>
      <c r="L5752" s="3">
        <v>29.166666666666998</v>
      </c>
      <c r="M5752" s="3">
        <v>29.166666666666998</v>
      </c>
      <c r="N5752" s="3">
        <v>33.333333333333002</v>
      </c>
      <c r="O5752" s="3">
        <v>12.5</v>
      </c>
      <c r="P5752" s="7">
        <v>0</v>
      </c>
      <c r="Q5752" s="8">
        <v>12.5</v>
      </c>
    </row>
    <row r="5753" spans="3:17" x14ac:dyDescent="0.2">
      <c r="C5753" s="91" t="s">
        <v>97</v>
      </c>
      <c r="D5753" s="86" t="s">
        <v>17</v>
      </c>
      <c r="E5753" s="6" t="s">
        <v>98</v>
      </c>
      <c r="F5753" s="5"/>
      <c r="G5753" s="58">
        <v>8</v>
      </c>
      <c r="H5753" s="70" t="str">
        <f t="shared" si="126"/>
        <v>*</v>
      </c>
      <c r="I5753" s="12">
        <v>37.5</v>
      </c>
      <c r="J5753" s="4">
        <v>12.5</v>
      </c>
      <c r="K5753" s="4">
        <v>37.5</v>
      </c>
      <c r="L5753" s="4">
        <v>37.5</v>
      </c>
      <c r="M5753" s="4">
        <v>25</v>
      </c>
      <c r="N5753" s="4">
        <v>50</v>
      </c>
      <c r="O5753" s="4">
        <v>37.5</v>
      </c>
      <c r="P5753" s="25">
        <v>0</v>
      </c>
      <c r="Q5753" s="33">
        <v>0</v>
      </c>
    </row>
    <row r="5754" spans="3:17" x14ac:dyDescent="0.2">
      <c r="C5754" s="90"/>
      <c r="D5754" s="87"/>
      <c r="E5754" s="1" t="s">
        <v>99</v>
      </c>
      <c r="F5754" s="2"/>
      <c r="G5754" s="59">
        <v>45</v>
      </c>
      <c r="H5754" s="71" t="str">
        <f t="shared" si="126"/>
        <v>*</v>
      </c>
      <c r="I5754" s="11">
        <v>37.777777777777999</v>
      </c>
      <c r="J5754" s="3">
        <v>26.666666666666998</v>
      </c>
      <c r="K5754" s="3">
        <v>37.777777777777999</v>
      </c>
      <c r="L5754" s="3">
        <v>26.666666666666998</v>
      </c>
      <c r="M5754" s="3">
        <v>33.333333333333002</v>
      </c>
      <c r="N5754" s="3">
        <v>64.444444444444002</v>
      </c>
      <c r="O5754" s="3">
        <v>33.333333333333002</v>
      </c>
      <c r="P5754" s="3">
        <v>11.111111111111001</v>
      </c>
      <c r="Q5754" s="14">
        <v>0</v>
      </c>
    </row>
    <row r="5755" spans="3:17" x14ac:dyDescent="0.2">
      <c r="C5755" s="90"/>
      <c r="D5755" s="87"/>
      <c r="E5755" s="1" t="s">
        <v>100</v>
      </c>
      <c r="F5755" s="2"/>
      <c r="G5755" s="59">
        <v>97</v>
      </c>
      <c r="H5755" s="71" t="str">
        <f t="shared" si="126"/>
        <v xml:space="preserve"> </v>
      </c>
      <c r="I5755" s="11">
        <v>28.865979381443001</v>
      </c>
      <c r="J5755" s="3">
        <v>13.40206185567</v>
      </c>
      <c r="K5755" s="3">
        <v>53.608247422680002</v>
      </c>
      <c r="L5755" s="3">
        <v>27.835051546391998</v>
      </c>
      <c r="M5755" s="3">
        <v>43.298969072165001</v>
      </c>
      <c r="N5755" s="3">
        <v>55.670103092783997</v>
      </c>
      <c r="O5755" s="3">
        <v>27.835051546391998</v>
      </c>
      <c r="P5755" s="3">
        <v>7.2164948453609998</v>
      </c>
      <c r="Q5755" s="8">
        <v>1.0309278350519999</v>
      </c>
    </row>
    <row r="5756" spans="3:17" x14ac:dyDescent="0.2">
      <c r="C5756" s="90"/>
      <c r="D5756" s="87"/>
      <c r="E5756" s="1" t="s">
        <v>101</v>
      </c>
      <c r="F5756" s="2"/>
      <c r="G5756" s="59">
        <v>192</v>
      </c>
      <c r="H5756" s="71" t="str">
        <f t="shared" si="126"/>
        <v xml:space="preserve"> </v>
      </c>
      <c r="I5756" s="11">
        <v>28.125</v>
      </c>
      <c r="J5756" s="3">
        <v>9.375</v>
      </c>
      <c r="K5756" s="3">
        <v>46.875</v>
      </c>
      <c r="L5756" s="3">
        <v>38.020833333333002</v>
      </c>
      <c r="M5756" s="3">
        <v>43.229166666666998</v>
      </c>
      <c r="N5756" s="3">
        <v>48.958333333333002</v>
      </c>
      <c r="O5756" s="3">
        <v>24.479166666666998</v>
      </c>
      <c r="P5756" s="3">
        <v>3.125</v>
      </c>
      <c r="Q5756" s="8">
        <v>1.5625</v>
      </c>
    </row>
    <row r="5757" spans="3:17" x14ac:dyDescent="0.2">
      <c r="C5757" s="90"/>
      <c r="D5757" s="87"/>
      <c r="E5757" s="1" t="s">
        <v>22</v>
      </c>
      <c r="F5757" s="2"/>
      <c r="G5757" s="59">
        <v>15</v>
      </c>
      <c r="H5757" s="71" t="str">
        <f t="shared" si="126"/>
        <v>*</v>
      </c>
      <c r="I5757" s="11">
        <v>26.666666666666998</v>
      </c>
      <c r="J5757" s="7">
        <v>0</v>
      </c>
      <c r="K5757" s="3">
        <v>40</v>
      </c>
      <c r="L5757" s="3">
        <v>26.666666666666998</v>
      </c>
      <c r="M5757" s="3">
        <v>13.333333333333</v>
      </c>
      <c r="N5757" s="3">
        <v>46.666666666666998</v>
      </c>
      <c r="O5757" s="3">
        <v>13.333333333333</v>
      </c>
      <c r="P5757" s="7">
        <v>0</v>
      </c>
      <c r="Q5757" s="8">
        <v>20</v>
      </c>
    </row>
    <row r="5758" spans="3:17" x14ac:dyDescent="0.2">
      <c r="C5758" s="91" t="s">
        <v>102</v>
      </c>
      <c r="D5758" s="86" t="s">
        <v>17</v>
      </c>
      <c r="E5758" s="6" t="s">
        <v>103</v>
      </c>
      <c r="F5758" s="5"/>
      <c r="G5758" s="58">
        <v>45</v>
      </c>
      <c r="H5758" s="70" t="str">
        <f t="shared" si="126"/>
        <v>*</v>
      </c>
      <c r="I5758" s="12">
        <v>28.888888888888999</v>
      </c>
      <c r="J5758" s="4">
        <v>13.333333333333</v>
      </c>
      <c r="K5758" s="4">
        <v>46.666666666666998</v>
      </c>
      <c r="L5758" s="4">
        <v>35.555555555555998</v>
      </c>
      <c r="M5758" s="4">
        <v>31.111111111111001</v>
      </c>
      <c r="N5758" s="4">
        <v>60</v>
      </c>
      <c r="O5758" s="4">
        <v>40</v>
      </c>
      <c r="P5758" s="4">
        <v>11.111111111111001</v>
      </c>
      <c r="Q5758" s="13">
        <v>4.4444444444439997</v>
      </c>
    </row>
    <row r="5759" spans="3:17" x14ac:dyDescent="0.2">
      <c r="C5759" s="90"/>
      <c r="D5759" s="87"/>
      <c r="E5759" s="1" t="s">
        <v>104</v>
      </c>
      <c r="F5759" s="2"/>
      <c r="G5759" s="59">
        <v>179</v>
      </c>
      <c r="H5759" s="71" t="str">
        <f t="shared" si="126"/>
        <v xml:space="preserve"> </v>
      </c>
      <c r="I5759" s="11">
        <v>29.050279329609001</v>
      </c>
      <c r="J5759" s="3">
        <v>13.966480446926999</v>
      </c>
      <c r="K5759" s="3">
        <v>48.603351955306998</v>
      </c>
      <c r="L5759" s="3">
        <v>31.843575418994</v>
      </c>
      <c r="M5759" s="3">
        <v>39.664804469274003</v>
      </c>
      <c r="N5759" s="3">
        <v>58.659217877095003</v>
      </c>
      <c r="O5759" s="3">
        <v>27.932960893855</v>
      </c>
      <c r="P5759" s="3">
        <v>2.2346368715080001</v>
      </c>
      <c r="Q5759" s="8">
        <v>1.675977653631</v>
      </c>
    </row>
    <row r="5760" spans="3:17" x14ac:dyDescent="0.2">
      <c r="C5760" s="90"/>
      <c r="D5760" s="87"/>
      <c r="E5760" s="1" t="s">
        <v>105</v>
      </c>
      <c r="F5760" s="2"/>
      <c r="G5760" s="59">
        <v>97</v>
      </c>
      <c r="H5760" s="71" t="str">
        <f t="shared" si="126"/>
        <v xml:space="preserve"> </v>
      </c>
      <c r="I5760" s="11">
        <v>34.020618556701002</v>
      </c>
      <c r="J5760" s="3">
        <v>10.309278350514999</v>
      </c>
      <c r="K5760" s="3">
        <v>44.329896907216003</v>
      </c>
      <c r="L5760" s="3">
        <v>32.989690721648998</v>
      </c>
      <c r="M5760" s="3">
        <v>49.484536082474001</v>
      </c>
      <c r="N5760" s="3">
        <v>46.391752577319998</v>
      </c>
      <c r="O5760" s="3">
        <v>19.587628865978999</v>
      </c>
      <c r="P5760" s="3">
        <v>5.1546391752579996</v>
      </c>
      <c r="Q5760" s="8">
        <v>1.0309278350519999</v>
      </c>
    </row>
    <row r="5761" spans="3:17" x14ac:dyDescent="0.2">
      <c r="C5761" s="90"/>
      <c r="D5761" s="87"/>
      <c r="E5761" s="1" t="s">
        <v>106</v>
      </c>
      <c r="F5761" s="2"/>
      <c r="G5761" s="59">
        <v>23</v>
      </c>
      <c r="H5761" s="71" t="str">
        <f t="shared" si="126"/>
        <v>*</v>
      </c>
      <c r="I5761" s="11">
        <v>21.739130434783</v>
      </c>
      <c r="J5761" s="3">
        <v>8.6956521739130004</v>
      </c>
      <c r="K5761" s="3">
        <v>52.173913043478002</v>
      </c>
      <c r="L5761" s="3">
        <v>43.478260869564998</v>
      </c>
      <c r="M5761" s="3">
        <v>26.086956521739001</v>
      </c>
      <c r="N5761" s="3">
        <v>17.391304347826001</v>
      </c>
      <c r="O5761" s="3">
        <v>26.086956521739001</v>
      </c>
      <c r="P5761" s="3">
        <v>17.391304347826001</v>
      </c>
      <c r="Q5761" s="14">
        <v>0</v>
      </c>
    </row>
    <row r="5762" spans="3:17" x14ac:dyDescent="0.2">
      <c r="C5762" s="90"/>
      <c r="D5762" s="87"/>
      <c r="E5762" s="1" t="s">
        <v>22</v>
      </c>
      <c r="F5762" s="2"/>
      <c r="G5762" s="59">
        <v>13</v>
      </c>
      <c r="H5762" s="71" t="str">
        <f t="shared" si="126"/>
        <v>*</v>
      </c>
      <c r="I5762" s="11">
        <v>23.076923076922998</v>
      </c>
      <c r="J5762" s="3">
        <v>7.6923076923079998</v>
      </c>
      <c r="K5762" s="3">
        <v>38.461538461537998</v>
      </c>
      <c r="L5762" s="3">
        <v>30.769230769231001</v>
      </c>
      <c r="M5762" s="3">
        <v>38.461538461537998</v>
      </c>
      <c r="N5762" s="3">
        <v>53.846153846154003</v>
      </c>
      <c r="O5762" s="3">
        <v>7.6923076923079998</v>
      </c>
      <c r="P5762" s="7">
        <v>0</v>
      </c>
      <c r="Q5762" s="8">
        <v>7.6923076923079998</v>
      </c>
    </row>
    <row r="5763" spans="3:17" x14ac:dyDescent="0.2">
      <c r="C5763" s="90"/>
      <c r="D5763" s="87"/>
      <c r="E5763" s="1" t="s">
        <v>107</v>
      </c>
      <c r="F5763" s="2"/>
      <c r="G5763" s="59">
        <v>224</v>
      </c>
      <c r="H5763" s="71" t="str">
        <f t="shared" si="126"/>
        <v xml:space="preserve"> </v>
      </c>
      <c r="I5763" s="11">
        <v>29.017857142857</v>
      </c>
      <c r="J5763" s="3">
        <v>13.839285714286</v>
      </c>
      <c r="K5763" s="3">
        <v>48.214285714286</v>
      </c>
      <c r="L5763" s="3">
        <v>32.589285714286</v>
      </c>
      <c r="M5763" s="3">
        <v>37.946428571429003</v>
      </c>
      <c r="N5763" s="3">
        <v>58.928571428570997</v>
      </c>
      <c r="O5763" s="3">
        <v>30.357142857143</v>
      </c>
      <c r="P5763" s="3">
        <v>4.0178571428570002</v>
      </c>
      <c r="Q5763" s="8">
        <v>2.2321428571430002</v>
      </c>
    </row>
    <row r="5764" spans="3:17" x14ac:dyDescent="0.2">
      <c r="C5764" s="90"/>
      <c r="D5764" s="87"/>
      <c r="E5764" s="1" t="s">
        <v>108</v>
      </c>
      <c r="F5764" s="2"/>
      <c r="G5764" s="59">
        <v>120</v>
      </c>
      <c r="H5764" s="71" t="str">
        <f t="shared" si="126"/>
        <v xml:space="preserve"> </v>
      </c>
      <c r="I5764" s="11">
        <v>31.666666666666998</v>
      </c>
      <c r="J5764" s="3">
        <v>10</v>
      </c>
      <c r="K5764" s="3">
        <v>45.833333333333002</v>
      </c>
      <c r="L5764" s="3">
        <v>35</v>
      </c>
      <c r="M5764" s="3">
        <v>45</v>
      </c>
      <c r="N5764" s="3">
        <v>40.833333333333002</v>
      </c>
      <c r="O5764" s="3">
        <v>20.833333333333002</v>
      </c>
      <c r="P5764" s="3">
        <v>7.5</v>
      </c>
      <c r="Q5764" s="8">
        <v>0.83333333333299997</v>
      </c>
    </row>
    <row r="5765" spans="3:17" x14ac:dyDescent="0.2">
      <c r="C5765" s="91" t="s">
        <v>109</v>
      </c>
      <c r="D5765" s="86" t="s">
        <v>17</v>
      </c>
      <c r="E5765" s="6" t="s">
        <v>110</v>
      </c>
      <c r="F5765" s="5"/>
      <c r="G5765" s="58">
        <v>76</v>
      </c>
      <c r="H5765" s="70" t="str">
        <f t="shared" si="126"/>
        <v xml:space="preserve"> </v>
      </c>
      <c r="I5765" s="12">
        <v>31.578947368421002</v>
      </c>
      <c r="J5765" s="4">
        <v>21.052631578947</v>
      </c>
      <c r="K5765" s="4">
        <v>51.315789473683999</v>
      </c>
      <c r="L5765" s="4">
        <v>42.105263157895003</v>
      </c>
      <c r="M5765" s="4">
        <v>40.789473684211004</v>
      </c>
      <c r="N5765" s="4">
        <v>60.526315789473998</v>
      </c>
      <c r="O5765" s="4">
        <v>32.894736842104997</v>
      </c>
      <c r="P5765" s="4">
        <v>3.947368421053</v>
      </c>
      <c r="Q5765" s="13">
        <v>1.3157894736839999</v>
      </c>
    </row>
    <row r="5766" spans="3:17" ht="24" x14ac:dyDescent="0.2">
      <c r="C5766" s="90"/>
      <c r="D5766" s="87"/>
      <c r="E5766" s="1" t="s">
        <v>111</v>
      </c>
      <c r="F5766" s="2"/>
      <c r="G5766" s="59">
        <v>40</v>
      </c>
      <c r="H5766" s="71" t="str">
        <f t="shared" si="126"/>
        <v>*</v>
      </c>
      <c r="I5766" s="11">
        <v>42.5</v>
      </c>
      <c r="J5766" s="3">
        <v>10</v>
      </c>
      <c r="K5766" s="3">
        <v>45</v>
      </c>
      <c r="L5766" s="3">
        <v>27.5</v>
      </c>
      <c r="M5766" s="3">
        <v>37.5</v>
      </c>
      <c r="N5766" s="3">
        <v>72.5</v>
      </c>
      <c r="O5766" s="3">
        <v>35</v>
      </c>
      <c r="P5766" s="3">
        <v>5</v>
      </c>
      <c r="Q5766" s="14">
        <v>0</v>
      </c>
    </row>
    <row r="5767" spans="3:17" ht="24" x14ac:dyDescent="0.2">
      <c r="C5767" s="90"/>
      <c r="D5767" s="87"/>
      <c r="E5767" s="1" t="s">
        <v>112</v>
      </c>
      <c r="F5767" s="2"/>
      <c r="G5767" s="59">
        <v>118</v>
      </c>
      <c r="H5767" s="71" t="str">
        <f t="shared" si="126"/>
        <v xml:space="preserve"> </v>
      </c>
      <c r="I5767" s="11">
        <v>28.813559322033999</v>
      </c>
      <c r="J5767" s="3">
        <v>15.254237288136</v>
      </c>
      <c r="K5767" s="3">
        <v>51.694915254237003</v>
      </c>
      <c r="L5767" s="3">
        <v>32.203389830508002</v>
      </c>
      <c r="M5767" s="3">
        <v>38.983050847458003</v>
      </c>
      <c r="N5767" s="3">
        <v>67.796610169491998</v>
      </c>
      <c r="O5767" s="3">
        <v>29.661016949153002</v>
      </c>
      <c r="P5767" s="3">
        <v>3.3898305084749998</v>
      </c>
      <c r="Q5767" s="8">
        <v>0.84745762711899997</v>
      </c>
    </row>
    <row r="5768" spans="3:17" x14ac:dyDescent="0.2">
      <c r="C5768" s="90"/>
      <c r="D5768" s="87"/>
      <c r="E5768" s="1" t="s">
        <v>113</v>
      </c>
      <c r="F5768" s="2"/>
      <c r="G5768" s="59">
        <v>77</v>
      </c>
      <c r="H5768" s="71" t="str">
        <f t="shared" si="126"/>
        <v xml:space="preserve"> </v>
      </c>
      <c r="I5768" s="11">
        <v>36.363636363635997</v>
      </c>
      <c r="J5768" s="3">
        <v>20.779220779220999</v>
      </c>
      <c r="K5768" s="3">
        <v>55.844155844155999</v>
      </c>
      <c r="L5768" s="3">
        <v>37.662337662337997</v>
      </c>
      <c r="M5768" s="3">
        <v>36.363636363635997</v>
      </c>
      <c r="N5768" s="3">
        <v>61.038961038960998</v>
      </c>
      <c r="O5768" s="3">
        <v>36.363636363635997</v>
      </c>
      <c r="P5768" s="3">
        <v>3.896103896104</v>
      </c>
      <c r="Q5768" s="14">
        <v>0</v>
      </c>
    </row>
    <row r="5769" spans="3:17" x14ac:dyDescent="0.2">
      <c r="C5769" s="90"/>
      <c r="D5769" s="87"/>
      <c r="E5769" s="1" t="s">
        <v>114</v>
      </c>
      <c r="F5769" s="2"/>
      <c r="G5769" s="59">
        <v>123</v>
      </c>
      <c r="H5769" s="71" t="str">
        <f t="shared" si="126"/>
        <v xml:space="preserve"> </v>
      </c>
      <c r="I5769" s="11">
        <v>30.081300813007999</v>
      </c>
      <c r="J5769" s="3">
        <v>18.69918699187</v>
      </c>
      <c r="K5769" s="3">
        <v>53.658536585366001</v>
      </c>
      <c r="L5769" s="3">
        <v>37.398373983740001</v>
      </c>
      <c r="M5769" s="3">
        <v>43.902439024389999</v>
      </c>
      <c r="N5769" s="3">
        <v>56.097560975610001</v>
      </c>
      <c r="O5769" s="3">
        <v>27.642276422763999</v>
      </c>
      <c r="P5769" s="3">
        <v>2.4390243902440001</v>
      </c>
      <c r="Q5769" s="8">
        <v>0.81300813008100004</v>
      </c>
    </row>
    <row r="5770" spans="3:17" ht="24" x14ac:dyDescent="0.2">
      <c r="C5770" s="90"/>
      <c r="D5770" s="87"/>
      <c r="E5770" s="1" t="s">
        <v>115</v>
      </c>
      <c r="F5770" s="2"/>
      <c r="G5770" s="59">
        <v>110</v>
      </c>
      <c r="H5770" s="71" t="str">
        <f t="shared" si="126"/>
        <v xml:space="preserve"> </v>
      </c>
      <c r="I5770" s="11">
        <v>33.636363636364003</v>
      </c>
      <c r="J5770" s="3">
        <v>14.545454545455</v>
      </c>
      <c r="K5770" s="3">
        <v>53.636363636364003</v>
      </c>
      <c r="L5770" s="3">
        <v>31.818181818182001</v>
      </c>
      <c r="M5770" s="3">
        <v>40.909090909090999</v>
      </c>
      <c r="N5770" s="3">
        <v>67.272727272726996</v>
      </c>
      <c r="O5770" s="3">
        <v>28.181818181817999</v>
      </c>
      <c r="P5770" s="3">
        <v>4.5454545454549997</v>
      </c>
      <c r="Q5770" s="8">
        <v>2.7272727272730002</v>
      </c>
    </row>
    <row r="5771" spans="3:17" ht="24" x14ac:dyDescent="0.2">
      <c r="C5771" s="90"/>
      <c r="D5771" s="87"/>
      <c r="E5771" s="1" t="s">
        <v>116</v>
      </c>
      <c r="F5771" s="2"/>
      <c r="G5771" s="59">
        <v>92</v>
      </c>
      <c r="H5771" s="71" t="str">
        <f t="shared" si="126"/>
        <v xml:space="preserve"> </v>
      </c>
      <c r="I5771" s="11">
        <v>25</v>
      </c>
      <c r="J5771" s="3">
        <v>17.391304347826001</v>
      </c>
      <c r="K5771" s="3">
        <v>46.739130434783</v>
      </c>
      <c r="L5771" s="3">
        <v>35.869565217390999</v>
      </c>
      <c r="M5771" s="3">
        <v>43.478260869564998</v>
      </c>
      <c r="N5771" s="3">
        <v>58.695652173912997</v>
      </c>
      <c r="O5771" s="3">
        <v>30.434782608696</v>
      </c>
      <c r="P5771" s="3">
        <v>1.086956521739</v>
      </c>
      <c r="Q5771" s="8">
        <v>3.2608695652169999</v>
      </c>
    </row>
    <row r="5772" spans="3:17" ht="24" x14ac:dyDescent="0.2">
      <c r="C5772" s="90"/>
      <c r="D5772" s="87"/>
      <c r="E5772" s="1" t="s">
        <v>117</v>
      </c>
      <c r="F5772" s="2"/>
      <c r="G5772" s="59">
        <v>25</v>
      </c>
      <c r="H5772" s="71" t="str">
        <f t="shared" si="126"/>
        <v>*</v>
      </c>
      <c r="I5772" s="11">
        <v>52</v>
      </c>
      <c r="J5772" s="3">
        <v>24</v>
      </c>
      <c r="K5772" s="3">
        <v>56</v>
      </c>
      <c r="L5772" s="3">
        <v>40</v>
      </c>
      <c r="M5772" s="3">
        <v>32</v>
      </c>
      <c r="N5772" s="3">
        <v>52</v>
      </c>
      <c r="O5772" s="3">
        <v>48</v>
      </c>
      <c r="P5772" s="3">
        <v>8</v>
      </c>
      <c r="Q5772" s="14">
        <v>0</v>
      </c>
    </row>
    <row r="5773" spans="3:17" x14ac:dyDescent="0.2">
      <c r="C5773" s="90"/>
      <c r="D5773" s="87"/>
      <c r="E5773" s="1" t="s">
        <v>118</v>
      </c>
      <c r="F5773" s="2"/>
      <c r="G5773" s="59">
        <v>82</v>
      </c>
      <c r="H5773" s="71" t="str">
        <f t="shared" si="126"/>
        <v xml:space="preserve"> </v>
      </c>
      <c r="I5773" s="11">
        <v>32.926829268292998</v>
      </c>
      <c r="J5773" s="3">
        <v>14.634146341463</v>
      </c>
      <c r="K5773" s="3">
        <v>51.219512195122</v>
      </c>
      <c r="L5773" s="3">
        <v>36.585365853658999</v>
      </c>
      <c r="M5773" s="3">
        <v>36.585365853658999</v>
      </c>
      <c r="N5773" s="3">
        <v>68.292682926829002</v>
      </c>
      <c r="O5773" s="3">
        <v>32.926829268292998</v>
      </c>
      <c r="P5773" s="3">
        <v>2.4390243902440001</v>
      </c>
      <c r="Q5773" s="8">
        <v>1.219512195122</v>
      </c>
    </row>
    <row r="5774" spans="3:17" x14ac:dyDescent="0.2">
      <c r="C5774" s="90"/>
      <c r="D5774" s="87"/>
      <c r="E5774" s="1" t="s">
        <v>119</v>
      </c>
      <c r="F5774" s="2"/>
      <c r="G5774" s="59">
        <v>77</v>
      </c>
      <c r="H5774" s="71" t="str">
        <f t="shared" si="126"/>
        <v xml:space="preserve"> </v>
      </c>
      <c r="I5774" s="11">
        <v>31.168831168831002</v>
      </c>
      <c r="J5774" s="3">
        <v>11.688311688312</v>
      </c>
      <c r="K5774" s="3">
        <v>53.246753246753002</v>
      </c>
      <c r="L5774" s="3">
        <v>38.961038961039002</v>
      </c>
      <c r="M5774" s="3">
        <v>42.857142857143003</v>
      </c>
      <c r="N5774" s="3">
        <v>62.337662337662003</v>
      </c>
      <c r="O5774" s="3">
        <v>42.857142857143003</v>
      </c>
      <c r="P5774" s="3">
        <v>3.896103896104</v>
      </c>
      <c r="Q5774" s="8">
        <v>1.298701298701</v>
      </c>
    </row>
    <row r="5775" spans="3:17" x14ac:dyDescent="0.2">
      <c r="C5775" s="90"/>
      <c r="D5775" s="87"/>
      <c r="E5775" s="1" t="s">
        <v>120</v>
      </c>
      <c r="F5775" s="2"/>
      <c r="G5775" s="59">
        <v>70</v>
      </c>
      <c r="H5775" s="71" t="str">
        <f t="shared" si="126"/>
        <v xml:space="preserve"> </v>
      </c>
      <c r="I5775" s="11">
        <v>20</v>
      </c>
      <c r="J5775" s="3">
        <v>14.285714285714</v>
      </c>
      <c r="K5775" s="3">
        <v>51.428571428570997</v>
      </c>
      <c r="L5775" s="3">
        <v>42.857142857143003</v>
      </c>
      <c r="M5775" s="3">
        <v>45.714285714286</v>
      </c>
      <c r="N5775" s="3">
        <v>61.428571428570997</v>
      </c>
      <c r="O5775" s="3">
        <v>37.142857142856997</v>
      </c>
      <c r="P5775" s="3">
        <v>2.8571428571430002</v>
      </c>
      <c r="Q5775" s="8">
        <v>2.8571428571430002</v>
      </c>
    </row>
    <row r="5776" spans="3:17" x14ac:dyDescent="0.2">
      <c r="C5776" s="90"/>
      <c r="D5776" s="87"/>
      <c r="E5776" s="1" t="s">
        <v>121</v>
      </c>
      <c r="F5776" s="2"/>
      <c r="G5776" s="59">
        <v>123</v>
      </c>
      <c r="H5776" s="71" t="str">
        <f t="shared" si="126"/>
        <v xml:space="preserve"> </v>
      </c>
      <c r="I5776" s="11">
        <v>26.016260162601998</v>
      </c>
      <c r="J5776" s="3">
        <v>13.008130081300999</v>
      </c>
      <c r="K5776" s="3">
        <v>51.219512195122</v>
      </c>
      <c r="L5776" s="3">
        <v>38.211382113821003</v>
      </c>
      <c r="M5776" s="3">
        <v>40.650406504065003</v>
      </c>
      <c r="N5776" s="3">
        <v>60.162601626015999</v>
      </c>
      <c r="O5776" s="3">
        <v>30.081300813007999</v>
      </c>
      <c r="P5776" s="3">
        <v>4.065040650407</v>
      </c>
      <c r="Q5776" s="8">
        <v>1.6260162601629999</v>
      </c>
    </row>
    <row r="5777" spans="3:17" x14ac:dyDescent="0.2">
      <c r="C5777" s="90"/>
      <c r="D5777" s="87"/>
      <c r="E5777" s="1" t="s">
        <v>122</v>
      </c>
      <c r="F5777" s="2"/>
      <c r="G5777" s="59">
        <v>26</v>
      </c>
      <c r="H5777" s="71" t="str">
        <f t="shared" si="126"/>
        <v>*</v>
      </c>
      <c r="I5777" s="11">
        <v>50</v>
      </c>
      <c r="J5777" s="3">
        <v>23.076923076922998</v>
      </c>
      <c r="K5777" s="3">
        <v>65.384615384615003</v>
      </c>
      <c r="L5777" s="3">
        <v>42.307692307692001</v>
      </c>
      <c r="M5777" s="3">
        <v>50</v>
      </c>
      <c r="N5777" s="3">
        <v>69.230769230768999</v>
      </c>
      <c r="O5777" s="3">
        <v>30.769230769231001</v>
      </c>
      <c r="P5777" s="3">
        <v>7.6923076923079998</v>
      </c>
      <c r="Q5777" s="14">
        <v>0</v>
      </c>
    </row>
    <row r="5778" spans="3:17" x14ac:dyDescent="0.2">
      <c r="C5778" s="90"/>
      <c r="D5778" s="87"/>
      <c r="E5778" s="1" t="s">
        <v>32</v>
      </c>
      <c r="F5778" s="2"/>
      <c r="G5778" s="59">
        <v>6</v>
      </c>
      <c r="H5778" s="71" t="str">
        <f t="shared" si="126"/>
        <v>*</v>
      </c>
      <c r="I5778" s="11">
        <v>33.333333333333002</v>
      </c>
      <c r="J5778" s="7">
        <v>0</v>
      </c>
      <c r="K5778" s="3">
        <v>83.333333333333002</v>
      </c>
      <c r="L5778" s="3">
        <v>33.333333333333002</v>
      </c>
      <c r="M5778" s="3">
        <v>33.333333333333002</v>
      </c>
      <c r="N5778" s="3">
        <v>33.333333333333002</v>
      </c>
      <c r="O5778" s="3">
        <v>16.666666666666998</v>
      </c>
      <c r="P5778" s="3">
        <v>16.666666666666998</v>
      </c>
      <c r="Q5778" s="14">
        <v>0</v>
      </c>
    </row>
    <row r="5779" spans="3:17" x14ac:dyDescent="0.2">
      <c r="C5779" s="90"/>
      <c r="D5779" s="87"/>
      <c r="E5779" s="1" t="s">
        <v>22</v>
      </c>
      <c r="F5779" s="2"/>
      <c r="G5779" s="59">
        <v>1</v>
      </c>
      <c r="H5779" s="71" t="str">
        <f t="shared" si="126"/>
        <v>*</v>
      </c>
      <c r="I5779" s="26">
        <v>0</v>
      </c>
      <c r="J5779" s="7">
        <v>0</v>
      </c>
      <c r="K5779" s="3">
        <v>100</v>
      </c>
      <c r="L5779" s="7">
        <v>0</v>
      </c>
      <c r="M5779" s="3">
        <v>100</v>
      </c>
      <c r="N5779" s="3">
        <v>100</v>
      </c>
      <c r="O5779" s="7">
        <v>0</v>
      </c>
      <c r="P5779" s="7">
        <v>0</v>
      </c>
      <c r="Q5779" s="14">
        <v>0</v>
      </c>
    </row>
    <row r="5780" spans="3:17" ht="24" x14ac:dyDescent="0.2">
      <c r="C5780" s="91" t="s">
        <v>123</v>
      </c>
      <c r="D5780" s="86" t="s">
        <v>17</v>
      </c>
      <c r="E5780" s="6" t="s">
        <v>124</v>
      </c>
      <c r="F5780" s="5"/>
      <c r="G5780" s="58">
        <v>11</v>
      </c>
      <c r="H5780" s="70" t="str">
        <f t="shared" si="126"/>
        <v>*</v>
      </c>
      <c r="I5780" s="12">
        <v>18.181818181817999</v>
      </c>
      <c r="J5780" s="4">
        <v>9.0909090909089993</v>
      </c>
      <c r="K5780" s="4">
        <v>36.363636363635997</v>
      </c>
      <c r="L5780" s="4">
        <v>18.181818181817999</v>
      </c>
      <c r="M5780" s="4">
        <v>27.272727272727</v>
      </c>
      <c r="N5780" s="4">
        <v>63.636363636364003</v>
      </c>
      <c r="O5780" s="4">
        <v>18.181818181817999</v>
      </c>
      <c r="P5780" s="4">
        <v>18.181818181817999</v>
      </c>
      <c r="Q5780" s="13">
        <v>9.0909090909089993</v>
      </c>
    </row>
    <row r="5781" spans="3:17" ht="24" x14ac:dyDescent="0.2">
      <c r="C5781" s="92"/>
      <c r="D5781" s="87"/>
      <c r="E5781" s="1" t="s">
        <v>125</v>
      </c>
      <c r="F5781" s="2"/>
      <c r="G5781" s="59">
        <v>37</v>
      </c>
      <c r="H5781" s="71" t="str">
        <f t="shared" si="126"/>
        <v>*</v>
      </c>
      <c r="I5781" s="11">
        <v>37.837837837838002</v>
      </c>
      <c r="J5781" s="3">
        <v>18.918918918919001</v>
      </c>
      <c r="K5781" s="3">
        <v>37.837837837838002</v>
      </c>
      <c r="L5781" s="3">
        <v>35.135135135135002</v>
      </c>
      <c r="M5781" s="3">
        <v>45.945945945946001</v>
      </c>
      <c r="N5781" s="3">
        <v>43.243243243243001</v>
      </c>
      <c r="O5781" s="3">
        <v>21.621621621622001</v>
      </c>
      <c r="P5781" s="3">
        <v>10.810810810811001</v>
      </c>
      <c r="Q5781" s="8">
        <v>5.4054054054050003</v>
      </c>
    </row>
    <row r="5782" spans="3:17" ht="24" x14ac:dyDescent="0.2">
      <c r="C5782" s="92"/>
      <c r="D5782" s="87"/>
      <c r="E5782" s="1" t="s">
        <v>126</v>
      </c>
      <c r="F5782" s="2"/>
      <c r="G5782" s="59">
        <v>17</v>
      </c>
      <c r="H5782" s="71" t="str">
        <f t="shared" si="126"/>
        <v>*</v>
      </c>
      <c r="I5782" s="11">
        <v>64.705882352941003</v>
      </c>
      <c r="J5782" s="3">
        <v>29.411764705882</v>
      </c>
      <c r="K5782" s="3">
        <v>41.176470588234999</v>
      </c>
      <c r="L5782" s="3">
        <v>29.411764705882</v>
      </c>
      <c r="M5782" s="3">
        <v>35.294117647058997</v>
      </c>
      <c r="N5782" s="3">
        <v>64.705882352941003</v>
      </c>
      <c r="O5782" s="3">
        <v>23.529411764706001</v>
      </c>
      <c r="P5782" s="3">
        <v>11.764705882353001</v>
      </c>
      <c r="Q5782" s="14">
        <v>0</v>
      </c>
    </row>
    <row r="5783" spans="3:17" ht="24" x14ac:dyDescent="0.2">
      <c r="C5783" s="92"/>
      <c r="D5783" s="87"/>
      <c r="E5783" s="1" t="s">
        <v>127</v>
      </c>
      <c r="F5783" s="2"/>
      <c r="G5783" s="59">
        <v>23</v>
      </c>
      <c r="H5783" s="71" t="str">
        <f t="shared" si="126"/>
        <v>*</v>
      </c>
      <c r="I5783" s="11">
        <v>47.826086956521998</v>
      </c>
      <c r="J5783" s="3">
        <v>26.086956521739001</v>
      </c>
      <c r="K5783" s="3">
        <v>65.217391304347998</v>
      </c>
      <c r="L5783" s="3">
        <v>52.173913043478002</v>
      </c>
      <c r="M5783" s="3">
        <v>21.739130434783</v>
      </c>
      <c r="N5783" s="3">
        <v>69.565217391304003</v>
      </c>
      <c r="O5783" s="3">
        <v>56.521739130435002</v>
      </c>
      <c r="P5783" s="3">
        <v>8.6956521739130004</v>
      </c>
      <c r="Q5783" s="14">
        <v>0</v>
      </c>
    </row>
    <row r="5784" spans="3:17" ht="24" x14ac:dyDescent="0.2">
      <c r="C5784" s="92"/>
      <c r="D5784" s="87"/>
      <c r="E5784" s="1" t="s">
        <v>128</v>
      </c>
      <c r="F5784" s="2"/>
      <c r="G5784" s="59">
        <v>227</v>
      </c>
      <c r="H5784" s="71" t="str">
        <f t="shared" si="126"/>
        <v xml:space="preserve"> </v>
      </c>
      <c r="I5784" s="11">
        <v>35.682819383259996</v>
      </c>
      <c r="J5784" s="3">
        <v>14.537444933921</v>
      </c>
      <c r="K5784" s="3">
        <v>49.779735682819002</v>
      </c>
      <c r="L5784" s="3">
        <v>33.920704845815003</v>
      </c>
      <c r="M5784" s="3">
        <v>40.969162995594999</v>
      </c>
      <c r="N5784" s="3">
        <v>56.387665198237997</v>
      </c>
      <c r="O5784" s="3">
        <v>27.753303964758</v>
      </c>
      <c r="P5784" s="3">
        <v>3.9647577092509998</v>
      </c>
      <c r="Q5784" s="8">
        <v>0.44052863436099998</v>
      </c>
    </row>
    <row r="5785" spans="3:17" ht="24" x14ac:dyDescent="0.2">
      <c r="C5785" s="92"/>
      <c r="D5785" s="87"/>
      <c r="E5785" s="1" t="s">
        <v>129</v>
      </c>
      <c r="F5785" s="2"/>
      <c r="G5785" s="59">
        <v>194</v>
      </c>
      <c r="H5785" s="71" t="str">
        <f t="shared" si="126"/>
        <v xml:space="preserve"> </v>
      </c>
      <c r="I5785" s="11">
        <v>35.567010309277997</v>
      </c>
      <c r="J5785" s="3">
        <v>15.979381443298999</v>
      </c>
      <c r="K5785" s="3">
        <v>50.515463917525999</v>
      </c>
      <c r="L5785" s="3">
        <v>34.536082474227001</v>
      </c>
      <c r="M5785" s="3">
        <v>38.659793814433002</v>
      </c>
      <c r="N5785" s="3">
        <v>58.762886597938</v>
      </c>
      <c r="O5785" s="3">
        <v>29.381443298969</v>
      </c>
      <c r="P5785" s="3">
        <v>3.6082474226799999</v>
      </c>
      <c r="Q5785" s="8">
        <v>1.0309278350519999</v>
      </c>
    </row>
    <row r="5786" spans="3:17" ht="24" x14ac:dyDescent="0.2">
      <c r="C5786" s="92"/>
      <c r="D5786" s="87"/>
      <c r="E5786" s="1" t="s">
        <v>130</v>
      </c>
      <c r="F5786" s="2"/>
      <c r="G5786" s="59">
        <v>145</v>
      </c>
      <c r="H5786" s="71" t="str">
        <f t="shared" si="126"/>
        <v xml:space="preserve"> </v>
      </c>
      <c r="I5786" s="11">
        <v>31.034482758620999</v>
      </c>
      <c r="J5786" s="3">
        <v>16.551724137931</v>
      </c>
      <c r="K5786" s="3">
        <v>50.344827586207003</v>
      </c>
      <c r="L5786" s="3">
        <v>35.172413793102997</v>
      </c>
      <c r="M5786" s="3">
        <v>40.689655172414</v>
      </c>
      <c r="N5786" s="3">
        <v>55.172413793102997</v>
      </c>
      <c r="O5786" s="3">
        <v>31.724137931034001</v>
      </c>
      <c r="P5786" s="3">
        <v>4.8275862068970001</v>
      </c>
      <c r="Q5786" s="8">
        <v>2.0689655172410002</v>
      </c>
    </row>
    <row r="5787" spans="3:17" x14ac:dyDescent="0.2">
      <c r="C5787" s="92"/>
      <c r="D5787" s="87"/>
      <c r="E5787" s="1" t="s">
        <v>131</v>
      </c>
      <c r="F5787" s="2"/>
      <c r="G5787" s="59">
        <v>64</v>
      </c>
      <c r="H5787" s="71" t="str">
        <f t="shared" si="126"/>
        <v xml:space="preserve"> </v>
      </c>
      <c r="I5787" s="11">
        <v>35.9375</v>
      </c>
      <c r="J5787" s="3">
        <v>25</v>
      </c>
      <c r="K5787" s="3">
        <v>59.375</v>
      </c>
      <c r="L5787" s="3">
        <v>35.9375</v>
      </c>
      <c r="M5787" s="3">
        <v>40.625</v>
      </c>
      <c r="N5787" s="3">
        <v>62.5</v>
      </c>
      <c r="O5787" s="3">
        <v>40.625</v>
      </c>
      <c r="P5787" s="3">
        <v>3.125</v>
      </c>
      <c r="Q5787" s="8">
        <v>1.5625</v>
      </c>
    </row>
    <row r="5788" spans="3:17" ht="24" x14ac:dyDescent="0.2">
      <c r="C5788" s="92"/>
      <c r="D5788" s="87"/>
      <c r="E5788" s="1" t="s">
        <v>132</v>
      </c>
      <c r="F5788" s="2"/>
      <c r="G5788" s="59">
        <v>48</v>
      </c>
      <c r="H5788" s="71" t="str">
        <f t="shared" si="126"/>
        <v>*</v>
      </c>
      <c r="I5788" s="11">
        <v>25</v>
      </c>
      <c r="J5788" s="3">
        <v>16.666666666666998</v>
      </c>
      <c r="K5788" s="3">
        <v>41.666666666666998</v>
      </c>
      <c r="L5788" s="3">
        <v>41.666666666666998</v>
      </c>
      <c r="M5788" s="3">
        <v>47.916666666666998</v>
      </c>
      <c r="N5788" s="3">
        <v>68.75</v>
      </c>
      <c r="O5788" s="3">
        <v>31.25</v>
      </c>
      <c r="P5788" s="3">
        <v>2.083333333333</v>
      </c>
      <c r="Q5788" s="8">
        <v>2.083333333333</v>
      </c>
    </row>
    <row r="5789" spans="3:17" ht="24" x14ac:dyDescent="0.2">
      <c r="C5789" s="92"/>
      <c r="D5789" s="87"/>
      <c r="E5789" s="1" t="s">
        <v>133</v>
      </c>
      <c r="F5789" s="2"/>
      <c r="G5789" s="59">
        <v>44</v>
      </c>
      <c r="H5789" s="71" t="str">
        <f t="shared" si="126"/>
        <v>*</v>
      </c>
      <c r="I5789" s="11">
        <v>43.181818181818002</v>
      </c>
      <c r="J5789" s="3">
        <v>15.909090909091001</v>
      </c>
      <c r="K5789" s="3">
        <v>54.545454545455001</v>
      </c>
      <c r="L5789" s="3">
        <v>31.818181818182001</v>
      </c>
      <c r="M5789" s="3">
        <v>40.909090909090999</v>
      </c>
      <c r="N5789" s="3">
        <v>59.090909090909001</v>
      </c>
      <c r="O5789" s="3">
        <v>27.272727272727</v>
      </c>
      <c r="P5789" s="3">
        <v>4.5454545454549997</v>
      </c>
      <c r="Q5789" s="8">
        <v>2.2727272727269998</v>
      </c>
    </row>
    <row r="5790" spans="3:17" ht="24" x14ac:dyDescent="0.2">
      <c r="C5790" s="92"/>
      <c r="D5790" s="87"/>
      <c r="E5790" s="1" t="s">
        <v>134</v>
      </c>
      <c r="F5790" s="2"/>
      <c r="G5790" s="59">
        <v>1</v>
      </c>
      <c r="H5790" s="71" t="str">
        <f t="shared" si="126"/>
        <v>*</v>
      </c>
      <c r="I5790" s="26">
        <v>0</v>
      </c>
      <c r="J5790" s="7">
        <v>0</v>
      </c>
      <c r="K5790" s="7">
        <v>0</v>
      </c>
      <c r="L5790" s="7">
        <v>0</v>
      </c>
      <c r="M5790" s="3">
        <v>100</v>
      </c>
      <c r="N5790" s="7">
        <v>0</v>
      </c>
      <c r="O5790" s="7">
        <v>0</v>
      </c>
      <c r="P5790" s="7">
        <v>0</v>
      </c>
      <c r="Q5790" s="14">
        <v>0</v>
      </c>
    </row>
    <row r="5791" spans="3:17" ht="24" x14ac:dyDescent="0.2">
      <c r="C5791" s="92"/>
      <c r="D5791" s="87"/>
      <c r="E5791" s="1" t="s">
        <v>135</v>
      </c>
      <c r="F5791" s="2"/>
      <c r="G5791" s="59">
        <v>90</v>
      </c>
      <c r="H5791" s="71" t="str">
        <f t="shared" si="126"/>
        <v xml:space="preserve"> </v>
      </c>
      <c r="I5791" s="11">
        <v>33.333333333333002</v>
      </c>
      <c r="J5791" s="3">
        <v>20</v>
      </c>
      <c r="K5791" s="3">
        <v>47.777777777777999</v>
      </c>
      <c r="L5791" s="3">
        <v>34.444444444444002</v>
      </c>
      <c r="M5791" s="3">
        <v>46.666666666666998</v>
      </c>
      <c r="N5791" s="3">
        <v>65.555555555555998</v>
      </c>
      <c r="O5791" s="3">
        <v>26.666666666666998</v>
      </c>
      <c r="P5791" s="3">
        <v>3.333333333333</v>
      </c>
      <c r="Q5791" s="8">
        <v>1.1111111111109999</v>
      </c>
    </row>
    <row r="5792" spans="3:17" x14ac:dyDescent="0.2">
      <c r="C5792" s="92"/>
      <c r="D5792" s="87"/>
      <c r="E5792" s="1" t="s">
        <v>136</v>
      </c>
      <c r="F5792" s="2"/>
      <c r="G5792" s="59">
        <v>12</v>
      </c>
      <c r="H5792" s="71" t="str">
        <f t="shared" si="126"/>
        <v>*</v>
      </c>
      <c r="I5792" s="11">
        <v>41.666666666666998</v>
      </c>
      <c r="J5792" s="3">
        <v>8.333333333333</v>
      </c>
      <c r="K5792" s="3">
        <v>58.333333333333002</v>
      </c>
      <c r="L5792" s="3">
        <v>33.333333333333002</v>
      </c>
      <c r="M5792" s="3">
        <v>50</v>
      </c>
      <c r="N5792" s="3">
        <v>58.333333333333002</v>
      </c>
      <c r="O5792" s="3">
        <v>33.333333333333002</v>
      </c>
      <c r="P5792" s="3">
        <v>8.333333333333</v>
      </c>
      <c r="Q5792" s="14">
        <v>0</v>
      </c>
    </row>
    <row r="5793" spans="2:21" x14ac:dyDescent="0.2">
      <c r="C5793" s="92"/>
      <c r="D5793" s="87"/>
      <c r="E5793" s="1" t="s">
        <v>137</v>
      </c>
      <c r="F5793" s="2"/>
      <c r="G5793" s="59">
        <v>56</v>
      </c>
      <c r="H5793" s="71" t="str">
        <f t="shared" si="126"/>
        <v xml:space="preserve"> </v>
      </c>
      <c r="I5793" s="11">
        <v>16.071428571428999</v>
      </c>
      <c r="J5793" s="3">
        <v>5.3571428571429998</v>
      </c>
      <c r="K5793" s="3">
        <v>44.642857142856997</v>
      </c>
      <c r="L5793" s="3">
        <v>32.142857142856997</v>
      </c>
      <c r="M5793" s="3">
        <v>42.857142857143003</v>
      </c>
      <c r="N5793" s="3">
        <v>41.071428571429003</v>
      </c>
      <c r="O5793" s="3">
        <v>19.642857142857</v>
      </c>
      <c r="P5793" s="3">
        <v>3.5714285714290002</v>
      </c>
      <c r="Q5793" s="8">
        <v>1.785714285714</v>
      </c>
    </row>
    <row r="5794" spans="2:21" x14ac:dyDescent="0.2">
      <c r="C5794" s="92"/>
      <c r="D5794" s="87"/>
      <c r="E5794" s="1" t="s">
        <v>22</v>
      </c>
      <c r="F5794" s="2"/>
      <c r="G5794" s="59">
        <v>5</v>
      </c>
      <c r="H5794" s="71" t="str">
        <f t="shared" si="126"/>
        <v>*</v>
      </c>
      <c r="I5794" s="11">
        <v>20</v>
      </c>
      <c r="J5794" s="7">
        <v>0</v>
      </c>
      <c r="K5794" s="3">
        <v>20</v>
      </c>
      <c r="L5794" s="7">
        <v>0</v>
      </c>
      <c r="M5794" s="3">
        <v>40</v>
      </c>
      <c r="N5794" s="3">
        <v>60</v>
      </c>
      <c r="O5794" s="7">
        <v>0</v>
      </c>
      <c r="P5794" s="7">
        <v>0</v>
      </c>
      <c r="Q5794" s="8">
        <v>20</v>
      </c>
    </row>
    <row r="5795" spans="2:21" ht="24" x14ac:dyDescent="0.2">
      <c r="C5795" s="92"/>
      <c r="D5795" s="87"/>
      <c r="E5795" s="1" t="s">
        <v>138</v>
      </c>
      <c r="F5795" s="2"/>
      <c r="G5795" s="59">
        <v>45</v>
      </c>
      <c r="H5795" s="71" t="str">
        <f t="shared" si="126"/>
        <v>*</v>
      </c>
      <c r="I5795" s="11">
        <v>35.555555555555998</v>
      </c>
      <c r="J5795" s="3">
        <v>17.777777777777999</v>
      </c>
      <c r="K5795" s="3">
        <v>37.777777777777999</v>
      </c>
      <c r="L5795" s="3">
        <v>31.111111111111001</v>
      </c>
      <c r="M5795" s="3">
        <v>42.222222222222001</v>
      </c>
      <c r="N5795" s="3">
        <v>51.111111111111001</v>
      </c>
      <c r="O5795" s="3">
        <v>22.222222222222001</v>
      </c>
      <c r="P5795" s="3">
        <v>11.111111111111001</v>
      </c>
      <c r="Q5795" s="8">
        <v>4.4444444444439997</v>
      </c>
    </row>
    <row r="5796" spans="2:21" ht="24" x14ac:dyDescent="0.2">
      <c r="C5796" s="92"/>
      <c r="D5796" s="87"/>
      <c r="E5796" s="1" t="s">
        <v>139</v>
      </c>
      <c r="F5796" s="2"/>
      <c r="G5796" s="59">
        <v>34</v>
      </c>
      <c r="H5796" s="71" t="str">
        <f t="shared" ref="H5796:H5798" si="127">IF(G5796&lt;49,"*"," ")</f>
        <v>*</v>
      </c>
      <c r="I5796" s="11">
        <v>50</v>
      </c>
      <c r="J5796" s="3">
        <v>23.529411764706001</v>
      </c>
      <c r="K5796" s="3">
        <v>58.823529411765001</v>
      </c>
      <c r="L5796" s="3">
        <v>44.117647058823998</v>
      </c>
      <c r="M5796" s="3">
        <v>26.470588235293999</v>
      </c>
      <c r="N5796" s="3">
        <v>64.705882352941003</v>
      </c>
      <c r="O5796" s="3">
        <v>44.117647058823998</v>
      </c>
      <c r="P5796" s="3">
        <v>8.8235294117649996</v>
      </c>
      <c r="Q5796" s="14">
        <v>0</v>
      </c>
    </row>
    <row r="5797" spans="2:21" ht="24" x14ac:dyDescent="0.2">
      <c r="C5797" s="92"/>
      <c r="D5797" s="87"/>
      <c r="E5797" s="1" t="s">
        <v>140</v>
      </c>
      <c r="F5797" s="2"/>
      <c r="G5797" s="59">
        <v>238</v>
      </c>
      <c r="H5797" s="71" t="str">
        <f t="shared" si="127"/>
        <v xml:space="preserve"> </v>
      </c>
      <c r="I5797" s="11">
        <v>34.453781512604998</v>
      </c>
      <c r="J5797" s="3">
        <v>15.966386554622</v>
      </c>
      <c r="K5797" s="3">
        <v>49.579831932772997</v>
      </c>
      <c r="L5797" s="3">
        <v>34.033613445378002</v>
      </c>
      <c r="M5797" s="3">
        <v>40.756302521008003</v>
      </c>
      <c r="N5797" s="3">
        <v>57.563025210084</v>
      </c>
      <c r="O5797" s="3">
        <v>29.831932773108999</v>
      </c>
      <c r="P5797" s="3">
        <v>4.6218487394960004</v>
      </c>
      <c r="Q5797" s="8">
        <v>1.680672268908</v>
      </c>
    </row>
    <row r="5798" spans="2:21" ht="24" x14ac:dyDescent="0.2">
      <c r="C5798" s="93"/>
      <c r="D5798" s="88"/>
      <c r="E5798" s="27" t="s">
        <v>141</v>
      </c>
      <c r="F5798" s="30"/>
      <c r="G5798" s="60">
        <v>85</v>
      </c>
      <c r="H5798" s="72" t="str">
        <f t="shared" si="127"/>
        <v xml:space="preserve"> </v>
      </c>
      <c r="I5798" s="35">
        <v>32.941176470587997</v>
      </c>
      <c r="J5798" s="16">
        <v>17.647058823529001</v>
      </c>
      <c r="K5798" s="16">
        <v>48.235294117647001</v>
      </c>
      <c r="L5798" s="16">
        <v>37.647058823529001</v>
      </c>
      <c r="M5798" s="16">
        <v>43.529411764705998</v>
      </c>
      <c r="N5798" s="16">
        <v>64.705882352941003</v>
      </c>
      <c r="O5798" s="16">
        <v>31.764705882352999</v>
      </c>
      <c r="P5798" s="16">
        <v>3.5294117647059999</v>
      </c>
      <c r="Q5798" s="36">
        <v>2.352941176471</v>
      </c>
    </row>
    <row r="5799" spans="2:21" x14ac:dyDescent="0.2">
      <c r="G5799" s="61"/>
      <c r="H5799" s="73"/>
    </row>
    <row r="5800" spans="2:21" x14ac:dyDescent="0.2">
      <c r="B5800" s="22" t="str">
        <f xml:space="preserve"> HYPERLINK("#'目次'!B49", "[43]")</f>
        <v>[43]</v>
      </c>
      <c r="C5800" s="17" t="s">
        <v>466</v>
      </c>
      <c r="G5800" s="61"/>
      <c r="H5800" s="73"/>
    </row>
    <row r="5801" spans="2:21" x14ac:dyDescent="0.2">
      <c r="G5801" s="61"/>
      <c r="H5801" s="73"/>
    </row>
    <row r="5802" spans="2:21" x14ac:dyDescent="0.2">
      <c r="G5802" s="61"/>
      <c r="H5802" s="73"/>
    </row>
    <row r="5803" spans="2:21" x14ac:dyDescent="0.2">
      <c r="C5803" s="17" t="s">
        <v>12</v>
      </c>
      <c r="G5803" s="61"/>
      <c r="H5803" s="73"/>
    </row>
    <row r="5804" spans="2:21" ht="84" x14ac:dyDescent="0.2">
      <c r="C5804" s="82"/>
      <c r="D5804" s="83"/>
      <c r="E5804" s="83"/>
      <c r="F5804" s="83"/>
      <c r="G5804" s="55" t="s">
        <v>13</v>
      </c>
      <c r="H5804" s="68"/>
      <c r="I5804" s="20" t="s">
        <v>62</v>
      </c>
      <c r="J5804" s="10" t="s">
        <v>63</v>
      </c>
      <c r="K5804" s="10" t="s">
        <v>64</v>
      </c>
      <c r="L5804" s="10" t="s">
        <v>65</v>
      </c>
      <c r="M5804" s="10" t="s">
        <v>66</v>
      </c>
      <c r="N5804" s="10" t="s">
        <v>67</v>
      </c>
      <c r="O5804" s="10" t="s">
        <v>68</v>
      </c>
      <c r="P5804" s="10" t="s">
        <v>69</v>
      </c>
      <c r="Q5804" s="10" t="s">
        <v>70</v>
      </c>
      <c r="R5804" s="10" t="s">
        <v>32</v>
      </c>
      <c r="S5804" s="10" t="s">
        <v>71</v>
      </c>
      <c r="T5804" s="10" t="s">
        <v>72</v>
      </c>
      <c r="U5804" s="23" t="s">
        <v>22</v>
      </c>
    </row>
    <row r="5805" spans="2:21" x14ac:dyDescent="0.2">
      <c r="C5805" s="84"/>
      <c r="D5805" s="85"/>
      <c r="E5805" s="85"/>
      <c r="F5805" s="85"/>
      <c r="G5805" s="56"/>
      <c r="H5805" s="69"/>
      <c r="I5805" s="24"/>
      <c r="J5805" s="9"/>
      <c r="K5805" s="9"/>
      <c r="L5805" s="9"/>
      <c r="M5805" s="9"/>
      <c r="N5805" s="9"/>
      <c r="O5805" s="9"/>
      <c r="P5805" s="9"/>
      <c r="Q5805" s="9"/>
      <c r="R5805" s="9"/>
      <c r="S5805" s="9"/>
      <c r="T5805" s="9"/>
      <c r="U5805" s="21"/>
    </row>
    <row r="5806" spans="2:21" x14ac:dyDescent="0.2">
      <c r="C5806" s="28"/>
      <c r="D5806" s="29"/>
      <c r="E5806" s="32" t="s">
        <v>13</v>
      </c>
      <c r="F5806" s="31"/>
      <c r="G5806" s="57">
        <v>2435</v>
      </c>
      <c r="H5806" s="66" t="str">
        <f t="shared" ref="H5806:H5869" si="128">IF(G5806&lt;49,"*"," ")</f>
        <v xml:space="preserve"> </v>
      </c>
      <c r="I5806" s="15">
        <v>14.537987679671</v>
      </c>
      <c r="J5806" s="15">
        <v>26.488706365502999</v>
      </c>
      <c r="K5806" s="15">
        <v>6.817248459959</v>
      </c>
      <c r="L5806" s="15">
        <v>4.5174537987679999</v>
      </c>
      <c r="M5806" s="15">
        <v>9.8151950718690006</v>
      </c>
      <c r="N5806" s="15">
        <v>5.8726899383979996</v>
      </c>
      <c r="O5806" s="15">
        <v>2.2997946611910001</v>
      </c>
      <c r="P5806" s="15">
        <v>2.0944558521559999</v>
      </c>
      <c r="Q5806" s="15">
        <v>12.813141683777999</v>
      </c>
      <c r="R5806" s="15">
        <v>2.0944558521559999</v>
      </c>
      <c r="S5806" s="15">
        <v>50.800821355236003</v>
      </c>
      <c r="T5806" s="15">
        <v>41.683778234085999</v>
      </c>
      <c r="U5806" s="34">
        <v>7.5154004106779997</v>
      </c>
    </row>
    <row r="5807" spans="2:21" x14ac:dyDescent="0.2">
      <c r="C5807" s="89" t="s">
        <v>16</v>
      </c>
      <c r="D5807" s="86" t="s">
        <v>17</v>
      </c>
      <c r="E5807" s="6" t="s">
        <v>18</v>
      </c>
      <c r="F5807" s="5"/>
      <c r="G5807" s="58">
        <v>344</v>
      </c>
      <c r="H5807" s="70" t="str">
        <f t="shared" si="128"/>
        <v xml:space="preserve"> </v>
      </c>
      <c r="I5807" s="12">
        <v>23.837209302325999</v>
      </c>
      <c r="J5807" s="4">
        <v>33.430232558139998</v>
      </c>
      <c r="K5807" s="4">
        <v>10.465116279069999</v>
      </c>
      <c r="L5807" s="4">
        <v>8.1395348837209998</v>
      </c>
      <c r="M5807" s="4">
        <v>12.790697674419</v>
      </c>
      <c r="N5807" s="4">
        <v>9.0116279069769991</v>
      </c>
      <c r="O5807" s="4">
        <v>3.1976744186050001</v>
      </c>
      <c r="P5807" s="4">
        <v>3.1976744186050001</v>
      </c>
      <c r="Q5807" s="4">
        <v>14.534883720930001</v>
      </c>
      <c r="R5807" s="4">
        <v>3.1976744186050001</v>
      </c>
      <c r="S5807" s="4">
        <v>63.662790697673998</v>
      </c>
      <c r="T5807" s="4">
        <v>34.302325581395003</v>
      </c>
      <c r="U5807" s="13">
        <v>2.0348837209299999</v>
      </c>
    </row>
    <row r="5808" spans="2:21" x14ac:dyDescent="0.2">
      <c r="C5808" s="90"/>
      <c r="D5808" s="87"/>
      <c r="E5808" s="1" t="s">
        <v>19</v>
      </c>
      <c r="F5808" s="2"/>
      <c r="G5808" s="59">
        <v>1502</v>
      </c>
      <c r="H5808" s="71" t="str">
        <f t="shared" si="128"/>
        <v xml:space="preserve"> </v>
      </c>
      <c r="I5808" s="11">
        <v>14.713715046605</v>
      </c>
      <c r="J5808" s="3">
        <v>28.295605858855001</v>
      </c>
      <c r="K5808" s="3">
        <v>6.2583222370170004</v>
      </c>
      <c r="L5808" s="3">
        <v>4.6604527296939997</v>
      </c>
      <c r="M5808" s="3">
        <v>10.319573901465001</v>
      </c>
      <c r="N5808" s="3">
        <v>6.1251664447399996</v>
      </c>
      <c r="O5808" s="3">
        <v>2.1970705725699999</v>
      </c>
      <c r="P5808" s="3">
        <v>2.1970705725699999</v>
      </c>
      <c r="Q5808" s="3">
        <v>13.914780292943</v>
      </c>
      <c r="R5808" s="3">
        <v>1.8641810918770001</v>
      </c>
      <c r="S5808" s="3">
        <v>52.929427430093</v>
      </c>
      <c r="T5808" s="3">
        <v>40.013315579227999</v>
      </c>
      <c r="U5808" s="8">
        <v>7.0572569906789999</v>
      </c>
    </row>
    <row r="5809" spans="3:21" x14ac:dyDescent="0.2">
      <c r="C5809" s="90"/>
      <c r="D5809" s="87"/>
      <c r="E5809" s="1" t="s">
        <v>20</v>
      </c>
      <c r="F5809" s="2"/>
      <c r="G5809" s="59">
        <v>465</v>
      </c>
      <c r="H5809" s="71" t="str">
        <f t="shared" si="128"/>
        <v xml:space="preserve"> </v>
      </c>
      <c r="I5809" s="11">
        <v>8.6021505376339995</v>
      </c>
      <c r="J5809" s="3">
        <v>20</v>
      </c>
      <c r="K5809" s="3">
        <v>6.2365591397850002</v>
      </c>
      <c r="L5809" s="3">
        <v>2.1505376344089999</v>
      </c>
      <c r="M5809" s="3">
        <v>7.3118279569890001</v>
      </c>
      <c r="N5809" s="3">
        <v>3.4408602150540002</v>
      </c>
      <c r="O5809" s="3">
        <v>2.1505376344089999</v>
      </c>
      <c r="P5809" s="3">
        <v>1.2903225806450001</v>
      </c>
      <c r="Q5809" s="3">
        <v>9.4623655913979992</v>
      </c>
      <c r="R5809" s="3">
        <v>2.3655913978490002</v>
      </c>
      <c r="S5809" s="3">
        <v>40.645161290323003</v>
      </c>
      <c r="T5809" s="3">
        <v>47.741935483871003</v>
      </c>
      <c r="U5809" s="8">
        <v>11.612903225806001</v>
      </c>
    </row>
    <row r="5810" spans="3:21" x14ac:dyDescent="0.2">
      <c r="C5810" s="90"/>
      <c r="D5810" s="87"/>
      <c r="E5810" s="1" t="s">
        <v>21</v>
      </c>
      <c r="F5810" s="2"/>
      <c r="G5810" s="59">
        <v>107</v>
      </c>
      <c r="H5810" s="71" t="str">
        <f t="shared" si="128"/>
        <v xml:space="preserve"> </v>
      </c>
      <c r="I5810" s="11">
        <v>8.4112149532709992</v>
      </c>
      <c r="J5810" s="3">
        <v>9.3457943925230005</v>
      </c>
      <c r="K5810" s="3">
        <v>6.5420560747660002</v>
      </c>
      <c r="L5810" s="3">
        <v>1.869158878505</v>
      </c>
      <c r="M5810" s="3">
        <v>4.6728971962620003</v>
      </c>
      <c r="N5810" s="3">
        <v>3.7383177570089998</v>
      </c>
      <c r="O5810" s="3">
        <v>1.869158878505</v>
      </c>
      <c r="P5810" s="3">
        <v>0.93457943925200004</v>
      </c>
      <c r="Q5810" s="3">
        <v>7.4766355140189997</v>
      </c>
      <c r="R5810" s="7">
        <v>0</v>
      </c>
      <c r="S5810" s="3">
        <v>28.971962616822001</v>
      </c>
      <c r="T5810" s="3">
        <v>58.878504672897002</v>
      </c>
      <c r="U5810" s="8">
        <v>12.149532710280001</v>
      </c>
    </row>
    <row r="5811" spans="3:21" x14ac:dyDescent="0.2">
      <c r="C5811" s="90"/>
      <c r="D5811" s="87"/>
      <c r="E5811" s="1" t="s">
        <v>22</v>
      </c>
      <c r="F5811" s="2"/>
      <c r="G5811" s="59">
        <v>17</v>
      </c>
      <c r="H5811" s="71" t="str">
        <f t="shared" si="128"/>
        <v>*</v>
      </c>
      <c r="I5811" s="11">
        <v>11.764705882353001</v>
      </c>
      <c r="J5811" s="3">
        <v>11.764705882353001</v>
      </c>
      <c r="K5811" s="7">
        <v>0</v>
      </c>
      <c r="L5811" s="7">
        <v>0</v>
      </c>
      <c r="M5811" s="3">
        <v>5.8823529411760003</v>
      </c>
      <c r="N5811" s="7">
        <v>0</v>
      </c>
      <c r="O5811" s="7">
        <v>0</v>
      </c>
      <c r="P5811" s="7">
        <v>0</v>
      </c>
      <c r="Q5811" s="3">
        <v>5.8823529411760003</v>
      </c>
      <c r="R5811" s="3">
        <v>5.8823529411760003</v>
      </c>
      <c r="S5811" s="3">
        <v>17.647058823529001</v>
      </c>
      <c r="T5811" s="3">
        <v>64.705882352941003</v>
      </c>
      <c r="U5811" s="8">
        <v>17.647058823529001</v>
      </c>
    </row>
    <row r="5812" spans="3:21" x14ac:dyDescent="0.2">
      <c r="C5812" s="91" t="s">
        <v>23</v>
      </c>
      <c r="D5812" s="86" t="s">
        <v>17</v>
      </c>
      <c r="E5812" s="6" t="s">
        <v>24</v>
      </c>
      <c r="F5812" s="5"/>
      <c r="G5812" s="58">
        <v>383</v>
      </c>
      <c r="H5812" s="70" t="str">
        <f t="shared" si="128"/>
        <v xml:space="preserve"> </v>
      </c>
      <c r="I5812" s="12">
        <v>22.976501305483001</v>
      </c>
      <c r="J5812" s="4">
        <v>40.992167101828002</v>
      </c>
      <c r="K5812" s="4">
        <v>10.704960835509</v>
      </c>
      <c r="L5812" s="4">
        <v>6.2663185378590001</v>
      </c>
      <c r="M5812" s="4">
        <v>15.143603133159001</v>
      </c>
      <c r="N5812" s="4">
        <v>7.8328981723239997</v>
      </c>
      <c r="O5812" s="4">
        <v>4.6997389033939996</v>
      </c>
      <c r="P5812" s="4">
        <v>5.2219321148829998</v>
      </c>
      <c r="Q5812" s="4">
        <v>20.887728459529999</v>
      </c>
      <c r="R5812" s="4">
        <v>1.8276762402090001</v>
      </c>
      <c r="S5812" s="4">
        <v>68.407310704961006</v>
      </c>
      <c r="T5812" s="4">
        <v>22.193211488250999</v>
      </c>
      <c r="U5812" s="13">
        <v>9.3994778067889992</v>
      </c>
    </row>
    <row r="5813" spans="3:21" x14ac:dyDescent="0.2">
      <c r="C5813" s="90"/>
      <c r="D5813" s="87"/>
      <c r="E5813" s="1" t="s">
        <v>25</v>
      </c>
      <c r="F5813" s="2"/>
      <c r="G5813" s="59">
        <v>333</v>
      </c>
      <c r="H5813" s="71" t="str">
        <f t="shared" si="128"/>
        <v xml:space="preserve"> </v>
      </c>
      <c r="I5813" s="11">
        <v>36.936936936937002</v>
      </c>
      <c r="J5813" s="3">
        <v>56.756756756756999</v>
      </c>
      <c r="K5813" s="3">
        <v>12.912912912913001</v>
      </c>
      <c r="L5813" s="3">
        <v>8.7087087087090005</v>
      </c>
      <c r="M5813" s="3">
        <v>18.318318318317999</v>
      </c>
      <c r="N5813" s="3">
        <v>12.912912912913001</v>
      </c>
      <c r="O5813" s="3">
        <v>3.6036036036039998</v>
      </c>
      <c r="P5813" s="3">
        <v>3.9039039039040002</v>
      </c>
      <c r="Q5813" s="3">
        <v>22.822822822822999</v>
      </c>
      <c r="R5813" s="3">
        <v>1.8018018018019999</v>
      </c>
      <c r="S5813" s="3">
        <v>83.483483483482999</v>
      </c>
      <c r="T5813" s="3">
        <v>9.6096096096100005</v>
      </c>
      <c r="U5813" s="8">
        <v>6.9069069069070004</v>
      </c>
    </row>
    <row r="5814" spans="3:21" ht="24" x14ac:dyDescent="0.2">
      <c r="C5814" s="90"/>
      <c r="D5814" s="87"/>
      <c r="E5814" s="1" t="s">
        <v>26</v>
      </c>
      <c r="F5814" s="2"/>
      <c r="G5814" s="59">
        <v>464</v>
      </c>
      <c r="H5814" s="71" t="str">
        <f t="shared" si="128"/>
        <v xml:space="preserve"> </v>
      </c>
      <c r="I5814" s="11">
        <v>20.258620689655</v>
      </c>
      <c r="J5814" s="3">
        <v>34.482758620689999</v>
      </c>
      <c r="K5814" s="3">
        <v>10.991379310345</v>
      </c>
      <c r="L5814" s="3">
        <v>7.7586206896550003</v>
      </c>
      <c r="M5814" s="3">
        <v>18.965517241379001</v>
      </c>
      <c r="N5814" s="3">
        <v>12.284482758620999</v>
      </c>
      <c r="O5814" s="3">
        <v>5.6034482758620001</v>
      </c>
      <c r="P5814" s="3">
        <v>3.663793103448</v>
      </c>
      <c r="Q5814" s="3">
        <v>25.215517241379001</v>
      </c>
      <c r="R5814" s="3">
        <v>1.9396551724140001</v>
      </c>
      <c r="S5814" s="3">
        <v>65.948275862068996</v>
      </c>
      <c r="T5814" s="3">
        <v>25.862068965517</v>
      </c>
      <c r="U5814" s="8">
        <v>8.1896551724139997</v>
      </c>
    </row>
    <row r="5815" spans="3:21" ht="24" x14ac:dyDescent="0.2">
      <c r="C5815" s="90"/>
      <c r="D5815" s="87"/>
      <c r="E5815" s="1" t="s">
        <v>27</v>
      </c>
      <c r="F5815" s="2"/>
      <c r="G5815" s="59">
        <v>163</v>
      </c>
      <c r="H5815" s="71" t="str">
        <f t="shared" si="128"/>
        <v xml:space="preserve"> </v>
      </c>
      <c r="I5815" s="11">
        <v>17.791411042945001</v>
      </c>
      <c r="J5815" s="3">
        <v>31.288343558282001</v>
      </c>
      <c r="K5815" s="3">
        <v>14.110429447853001</v>
      </c>
      <c r="L5815" s="3">
        <v>6.7484662576690004</v>
      </c>
      <c r="M5815" s="3">
        <v>17.177914110429001</v>
      </c>
      <c r="N5815" s="3">
        <v>7.9754601226990003</v>
      </c>
      <c r="O5815" s="3">
        <v>5.5214723926379996</v>
      </c>
      <c r="P5815" s="3">
        <v>1.2269938650309999</v>
      </c>
      <c r="Q5815" s="3">
        <v>22.699386503067</v>
      </c>
      <c r="R5815" s="3">
        <v>1.8404907975460001</v>
      </c>
      <c r="S5815" s="3">
        <v>60.122699386503001</v>
      </c>
      <c r="T5815" s="3">
        <v>29.447852760736001</v>
      </c>
      <c r="U5815" s="8">
        <v>10.429447852760999</v>
      </c>
    </row>
    <row r="5816" spans="3:21" x14ac:dyDescent="0.2">
      <c r="C5816" s="90"/>
      <c r="D5816" s="87"/>
      <c r="E5816" s="1" t="s">
        <v>28</v>
      </c>
      <c r="F5816" s="2"/>
      <c r="G5816" s="59">
        <v>161</v>
      </c>
      <c r="H5816" s="71" t="str">
        <f t="shared" si="128"/>
        <v xml:space="preserve"> </v>
      </c>
      <c r="I5816" s="11">
        <v>19.254658385092998</v>
      </c>
      <c r="J5816" s="3">
        <v>35.403726708074998</v>
      </c>
      <c r="K5816" s="3">
        <v>13.04347826087</v>
      </c>
      <c r="L5816" s="3">
        <v>4.9689440993789997</v>
      </c>
      <c r="M5816" s="3">
        <v>14.906832298136999</v>
      </c>
      <c r="N5816" s="3">
        <v>7.4534161490680004</v>
      </c>
      <c r="O5816" s="3">
        <v>8.074534161491</v>
      </c>
      <c r="P5816" s="3">
        <v>2.4844720496889998</v>
      </c>
      <c r="Q5816" s="3">
        <v>21.739130434783</v>
      </c>
      <c r="R5816" s="3">
        <v>1.8633540372670001</v>
      </c>
      <c r="S5816" s="3">
        <v>62.111801242235998</v>
      </c>
      <c r="T5816" s="3">
        <v>27.329192546584</v>
      </c>
      <c r="U5816" s="8">
        <v>10.55900621118</v>
      </c>
    </row>
    <row r="5817" spans="3:21" x14ac:dyDescent="0.2">
      <c r="C5817" s="90"/>
      <c r="D5817" s="87"/>
      <c r="E5817" s="1" t="s">
        <v>29</v>
      </c>
      <c r="F5817" s="2"/>
      <c r="G5817" s="59">
        <v>1174</v>
      </c>
      <c r="H5817" s="71" t="str">
        <f t="shared" si="128"/>
        <v xml:space="preserve"> </v>
      </c>
      <c r="I5817" s="11">
        <v>18.143100511073001</v>
      </c>
      <c r="J5817" s="3">
        <v>31.942078364566001</v>
      </c>
      <c r="K5817" s="3">
        <v>9.7103918228280008</v>
      </c>
      <c r="L5817" s="3">
        <v>5.6218057921640003</v>
      </c>
      <c r="M5817" s="3">
        <v>14.73594548552</v>
      </c>
      <c r="N5817" s="3">
        <v>8.0919931856900007</v>
      </c>
      <c r="O5817" s="3">
        <v>3.4071550255540002</v>
      </c>
      <c r="P5817" s="3">
        <v>2.4701873935259999</v>
      </c>
      <c r="Q5817" s="3">
        <v>18.568994889267</v>
      </c>
      <c r="R5817" s="3">
        <v>1.9591141396930001</v>
      </c>
      <c r="S5817" s="3">
        <v>61.073253833049002</v>
      </c>
      <c r="T5817" s="3">
        <v>31.516183986371001</v>
      </c>
      <c r="U5817" s="8">
        <v>7.4105621805790003</v>
      </c>
    </row>
    <row r="5818" spans="3:21" x14ac:dyDescent="0.2">
      <c r="C5818" s="90"/>
      <c r="D5818" s="87"/>
      <c r="E5818" s="1" t="s">
        <v>30</v>
      </c>
      <c r="F5818" s="2"/>
      <c r="G5818" s="59">
        <v>1349</v>
      </c>
      <c r="H5818" s="71" t="str">
        <f t="shared" si="128"/>
        <v xml:space="preserve"> </v>
      </c>
      <c r="I5818" s="11">
        <v>16.975537435136999</v>
      </c>
      <c r="J5818" s="3">
        <v>29.799851742030999</v>
      </c>
      <c r="K5818" s="3">
        <v>8.1541882876200003</v>
      </c>
      <c r="L5818" s="3">
        <v>5.0407709414379998</v>
      </c>
      <c r="M5818" s="3">
        <v>12.824314306893999</v>
      </c>
      <c r="N5818" s="3">
        <v>6.9681245366939999</v>
      </c>
      <c r="O5818" s="3">
        <v>2.7427724240179998</v>
      </c>
      <c r="P5818" s="3">
        <v>2.4462564862859999</v>
      </c>
      <c r="Q5818" s="3">
        <v>16.901408450704</v>
      </c>
      <c r="R5818" s="3">
        <v>1.630837657524</v>
      </c>
      <c r="S5818" s="3">
        <v>58.042994810971003</v>
      </c>
      <c r="T5818" s="3">
        <v>34.914751667902003</v>
      </c>
      <c r="U5818" s="8">
        <v>7.0422535211269999</v>
      </c>
    </row>
    <row r="5819" spans="3:21" x14ac:dyDescent="0.2">
      <c r="C5819" s="90"/>
      <c r="D5819" s="87"/>
      <c r="E5819" s="1" t="s">
        <v>31</v>
      </c>
      <c r="F5819" s="2"/>
      <c r="G5819" s="59">
        <v>2034</v>
      </c>
      <c r="H5819" s="71" t="str">
        <f t="shared" si="128"/>
        <v xml:space="preserve"> </v>
      </c>
      <c r="I5819" s="11">
        <v>14.798426745328999</v>
      </c>
      <c r="J5819" s="3">
        <v>26.892822025565</v>
      </c>
      <c r="K5819" s="3">
        <v>7.0304818092429997</v>
      </c>
      <c r="L5819" s="3">
        <v>4.7197640117989996</v>
      </c>
      <c r="M5819" s="3">
        <v>10.176991150441999</v>
      </c>
      <c r="N5819" s="3">
        <v>5.9980334316619999</v>
      </c>
      <c r="O5819" s="3">
        <v>2.310717797443</v>
      </c>
      <c r="P5819" s="3">
        <v>2.3598820058999999</v>
      </c>
      <c r="Q5819" s="3">
        <v>12.83185840708</v>
      </c>
      <c r="R5819" s="3">
        <v>1.9174041297940001</v>
      </c>
      <c r="S5819" s="3">
        <v>50.884955752212001</v>
      </c>
      <c r="T5819" s="3">
        <v>42.379547689281999</v>
      </c>
      <c r="U5819" s="8">
        <v>6.735496558505</v>
      </c>
    </row>
    <row r="5820" spans="3:21" x14ac:dyDescent="0.2">
      <c r="C5820" s="90"/>
      <c r="D5820" s="87"/>
      <c r="E5820" s="1" t="s">
        <v>32</v>
      </c>
      <c r="F5820" s="2"/>
      <c r="G5820" s="59">
        <v>68</v>
      </c>
      <c r="H5820" s="71" t="str">
        <f t="shared" si="128"/>
        <v xml:space="preserve"> </v>
      </c>
      <c r="I5820" s="11">
        <v>7.352941176471</v>
      </c>
      <c r="J5820" s="3">
        <v>10.294117647059</v>
      </c>
      <c r="K5820" s="3">
        <v>1.4705882352940001</v>
      </c>
      <c r="L5820" s="3">
        <v>7.352941176471</v>
      </c>
      <c r="M5820" s="3">
        <v>13.235294117646999</v>
      </c>
      <c r="N5820" s="3">
        <v>2.9411764705880001</v>
      </c>
      <c r="O5820" s="7">
        <v>0</v>
      </c>
      <c r="P5820" s="7">
        <v>0</v>
      </c>
      <c r="Q5820" s="3">
        <v>5.8823529411760003</v>
      </c>
      <c r="R5820" s="3">
        <v>8.8235294117649996</v>
      </c>
      <c r="S5820" s="3">
        <v>30.882352941175998</v>
      </c>
      <c r="T5820" s="3">
        <v>57.352941176470999</v>
      </c>
      <c r="U5820" s="8">
        <v>11.764705882353001</v>
      </c>
    </row>
    <row r="5821" spans="3:21" x14ac:dyDescent="0.2">
      <c r="C5821" s="90"/>
      <c r="D5821" s="87"/>
      <c r="E5821" s="1" t="s">
        <v>22</v>
      </c>
      <c r="F5821" s="2"/>
      <c r="G5821" s="59">
        <v>17</v>
      </c>
      <c r="H5821" s="71" t="str">
        <f t="shared" si="128"/>
        <v>*</v>
      </c>
      <c r="I5821" s="11">
        <v>11.764705882353001</v>
      </c>
      <c r="J5821" s="3">
        <v>17.647058823529001</v>
      </c>
      <c r="K5821" s="7">
        <v>0</v>
      </c>
      <c r="L5821" s="7">
        <v>0</v>
      </c>
      <c r="M5821" s="7">
        <v>0</v>
      </c>
      <c r="N5821" s="7">
        <v>0</v>
      </c>
      <c r="O5821" s="3">
        <v>5.8823529411760003</v>
      </c>
      <c r="P5821" s="7">
        <v>0</v>
      </c>
      <c r="Q5821" s="3">
        <v>5.8823529411760003</v>
      </c>
      <c r="R5821" s="3">
        <v>11.764705882353001</v>
      </c>
      <c r="S5821" s="3">
        <v>29.411764705882</v>
      </c>
      <c r="T5821" s="3">
        <v>52.941176470587997</v>
      </c>
      <c r="U5821" s="8">
        <v>17.647058823529001</v>
      </c>
    </row>
    <row r="5822" spans="3:21" x14ac:dyDescent="0.2">
      <c r="C5822" s="91" t="s">
        <v>33</v>
      </c>
      <c r="D5822" s="86" t="s">
        <v>17</v>
      </c>
      <c r="E5822" s="6" t="s">
        <v>34</v>
      </c>
      <c r="F5822" s="5"/>
      <c r="G5822" s="58">
        <v>120</v>
      </c>
      <c r="H5822" s="70" t="str">
        <f t="shared" si="128"/>
        <v xml:space="preserve"> </v>
      </c>
      <c r="I5822" s="12">
        <v>30.833333333333002</v>
      </c>
      <c r="J5822" s="4">
        <v>41.666666666666998</v>
      </c>
      <c r="K5822" s="4">
        <v>6.666666666667</v>
      </c>
      <c r="L5822" s="4">
        <v>15</v>
      </c>
      <c r="M5822" s="4">
        <v>20</v>
      </c>
      <c r="N5822" s="4">
        <v>17.5</v>
      </c>
      <c r="O5822" s="4">
        <v>4.166666666667</v>
      </c>
      <c r="P5822" s="4">
        <v>2.5</v>
      </c>
      <c r="Q5822" s="4">
        <v>30.833333333333002</v>
      </c>
      <c r="R5822" s="4">
        <v>5</v>
      </c>
      <c r="S5822" s="4">
        <v>76.666666666666998</v>
      </c>
      <c r="T5822" s="4">
        <v>20.833333333333002</v>
      </c>
      <c r="U5822" s="13">
        <v>2.5</v>
      </c>
    </row>
    <row r="5823" spans="3:21" x14ac:dyDescent="0.2">
      <c r="C5823" s="90"/>
      <c r="D5823" s="87"/>
      <c r="E5823" s="1" t="s">
        <v>35</v>
      </c>
      <c r="F5823" s="2"/>
      <c r="G5823" s="59">
        <v>932</v>
      </c>
      <c r="H5823" s="71" t="str">
        <f t="shared" si="128"/>
        <v xml:space="preserve"> </v>
      </c>
      <c r="I5823" s="11">
        <v>19.313304721030001</v>
      </c>
      <c r="J5823" s="3">
        <v>35.729613733906</v>
      </c>
      <c r="K5823" s="3">
        <v>10.085836909871</v>
      </c>
      <c r="L5823" s="3">
        <v>5.6866952789700003</v>
      </c>
      <c r="M5823" s="3">
        <v>12.55364806867</v>
      </c>
      <c r="N5823" s="3">
        <v>8.1545064377679992</v>
      </c>
      <c r="O5823" s="3">
        <v>3.218884120172</v>
      </c>
      <c r="P5823" s="3">
        <v>2.5751072961369998</v>
      </c>
      <c r="Q5823" s="3">
        <v>16.845493562232001</v>
      </c>
      <c r="R5823" s="3">
        <v>1.716738197425</v>
      </c>
      <c r="S5823" s="3">
        <v>63.197424892703999</v>
      </c>
      <c r="T5823" s="3">
        <v>28.862660944205999</v>
      </c>
      <c r="U5823" s="8">
        <v>7.9399141630900001</v>
      </c>
    </row>
    <row r="5824" spans="3:21" x14ac:dyDescent="0.2">
      <c r="C5824" s="90"/>
      <c r="D5824" s="87"/>
      <c r="E5824" s="1" t="s">
        <v>36</v>
      </c>
      <c r="F5824" s="2"/>
      <c r="G5824" s="59">
        <v>854</v>
      </c>
      <c r="H5824" s="71" t="str">
        <f t="shared" si="128"/>
        <v xml:space="preserve"> </v>
      </c>
      <c r="I5824" s="11">
        <v>13.114754098361001</v>
      </c>
      <c r="J5824" s="3">
        <v>25.175644028103001</v>
      </c>
      <c r="K5824" s="3">
        <v>5.6206088992970002</v>
      </c>
      <c r="L5824" s="3">
        <v>3.6299765807959998</v>
      </c>
      <c r="M5824" s="3">
        <v>8.5480093676810007</v>
      </c>
      <c r="N5824" s="3">
        <v>3.981264637002</v>
      </c>
      <c r="O5824" s="3">
        <v>1.990632318501</v>
      </c>
      <c r="P5824" s="3">
        <v>1.990632318501</v>
      </c>
      <c r="Q5824" s="3">
        <v>10.772833723652999</v>
      </c>
      <c r="R5824" s="3">
        <v>2.2248243559719998</v>
      </c>
      <c r="S5824" s="3">
        <v>50</v>
      </c>
      <c r="T5824" s="3">
        <v>42.388758782201002</v>
      </c>
      <c r="U5824" s="8">
        <v>7.6112412177989999</v>
      </c>
    </row>
    <row r="5825" spans="3:21" ht="24" x14ac:dyDescent="0.2">
      <c r="C5825" s="90"/>
      <c r="D5825" s="87"/>
      <c r="E5825" s="1" t="s">
        <v>37</v>
      </c>
      <c r="F5825" s="2"/>
      <c r="G5825" s="59">
        <v>356</v>
      </c>
      <c r="H5825" s="71" t="str">
        <f t="shared" si="128"/>
        <v xml:space="preserve"> </v>
      </c>
      <c r="I5825" s="11">
        <v>4.7752808988759998</v>
      </c>
      <c r="J5825" s="3">
        <v>9.8314606741570003</v>
      </c>
      <c r="K5825" s="3">
        <v>2.5280898876400002</v>
      </c>
      <c r="L5825" s="3">
        <v>1.4044943820219999</v>
      </c>
      <c r="M5825" s="3">
        <v>5.3370786516850002</v>
      </c>
      <c r="N5825" s="3">
        <v>2.808988764045</v>
      </c>
      <c r="O5825" s="3">
        <v>0.84269662921300004</v>
      </c>
      <c r="P5825" s="3">
        <v>1.123595505618</v>
      </c>
      <c r="Q5825" s="3">
        <v>5.0561797752809996</v>
      </c>
      <c r="R5825" s="3">
        <v>1.9662921348310001</v>
      </c>
      <c r="S5825" s="3">
        <v>27.247191011236001</v>
      </c>
      <c r="T5825" s="3">
        <v>66.011235955055994</v>
      </c>
      <c r="U5825" s="8">
        <v>6.7415730337079998</v>
      </c>
    </row>
    <row r="5826" spans="3:21" x14ac:dyDescent="0.2">
      <c r="C5826" s="90"/>
      <c r="D5826" s="87"/>
      <c r="E5826" s="1" t="s">
        <v>38</v>
      </c>
      <c r="F5826" s="2"/>
      <c r="G5826" s="59">
        <v>157</v>
      </c>
      <c r="H5826" s="71" t="str">
        <f t="shared" si="128"/>
        <v xml:space="preserve"> </v>
      </c>
      <c r="I5826" s="11">
        <v>3.8216560509550002</v>
      </c>
      <c r="J5826" s="3">
        <v>7.0063694267520003</v>
      </c>
      <c r="K5826" s="3">
        <v>3.8216560509550002</v>
      </c>
      <c r="L5826" s="3">
        <v>1.2738853503180001</v>
      </c>
      <c r="M5826" s="3">
        <v>3.8216560509550002</v>
      </c>
      <c r="N5826" s="3">
        <v>1.2738853503180001</v>
      </c>
      <c r="O5826" s="3">
        <v>0.63694267515900005</v>
      </c>
      <c r="P5826" s="3">
        <v>1.9108280254779999</v>
      </c>
      <c r="Q5826" s="3">
        <v>4.4585987261150004</v>
      </c>
      <c r="R5826" s="3">
        <v>1.2738853503180001</v>
      </c>
      <c r="S5826" s="3">
        <v>17.834394904459</v>
      </c>
      <c r="T5826" s="3">
        <v>73.248407643312007</v>
      </c>
      <c r="U5826" s="8">
        <v>8.9171974522290007</v>
      </c>
    </row>
    <row r="5827" spans="3:21" x14ac:dyDescent="0.2">
      <c r="C5827" s="90"/>
      <c r="D5827" s="87"/>
      <c r="E5827" s="1" t="s">
        <v>22</v>
      </c>
      <c r="F5827" s="2"/>
      <c r="G5827" s="59">
        <v>16</v>
      </c>
      <c r="H5827" s="71" t="str">
        <f t="shared" si="128"/>
        <v>*</v>
      </c>
      <c r="I5827" s="11">
        <v>12.5</v>
      </c>
      <c r="J5827" s="3">
        <v>6.25</v>
      </c>
      <c r="K5827" s="3">
        <v>6.25</v>
      </c>
      <c r="L5827" s="3">
        <v>6.25</v>
      </c>
      <c r="M5827" s="7">
        <v>0</v>
      </c>
      <c r="N5827" s="7">
        <v>0</v>
      </c>
      <c r="O5827" s="7">
        <v>0</v>
      </c>
      <c r="P5827" s="7">
        <v>0</v>
      </c>
      <c r="Q5827" s="3">
        <v>6.25</v>
      </c>
      <c r="R5827" s="3">
        <v>6.25</v>
      </c>
      <c r="S5827" s="3">
        <v>25</v>
      </c>
      <c r="T5827" s="3">
        <v>56.25</v>
      </c>
      <c r="U5827" s="8">
        <v>18.75</v>
      </c>
    </row>
    <row r="5828" spans="3:21" x14ac:dyDescent="0.2">
      <c r="C5828" s="91" t="s">
        <v>39</v>
      </c>
      <c r="D5828" s="86" t="s">
        <v>17</v>
      </c>
      <c r="E5828" s="6" t="s">
        <v>40</v>
      </c>
      <c r="F5828" s="5"/>
      <c r="G5828" s="58">
        <v>350</v>
      </c>
      <c r="H5828" s="70" t="str">
        <f t="shared" si="128"/>
        <v xml:space="preserve"> </v>
      </c>
      <c r="I5828" s="12">
        <v>21.142857142857</v>
      </c>
      <c r="J5828" s="4">
        <v>40.857142857143003</v>
      </c>
      <c r="K5828" s="4">
        <v>9.4285714285710007</v>
      </c>
      <c r="L5828" s="4">
        <v>8.5714285714289993</v>
      </c>
      <c r="M5828" s="4">
        <v>14.857142857143</v>
      </c>
      <c r="N5828" s="4">
        <v>10.571428571428999</v>
      </c>
      <c r="O5828" s="4">
        <v>3.714285714286</v>
      </c>
      <c r="P5828" s="4">
        <v>2.5714285714290002</v>
      </c>
      <c r="Q5828" s="4">
        <v>18.857142857143</v>
      </c>
      <c r="R5828" s="4">
        <v>2</v>
      </c>
      <c r="S5828" s="4">
        <v>65.142857142856997</v>
      </c>
      <c r="T5828" s="4">
        <v>27.714285714286</v>
      </c>
      <c r="U5828" s="13">
        <v>7.1428571428570002</v>
      </c>
    </row>
    <row r="5829" spans="3:21" ht="24" x14ac:dyDescent="0.2">
      <c r="C5829" s="90"/>
      <c r="D5829" s="87"/>
      <c r="E5829" s="1" t="s">
        <v>41</v>
      </c>
      <c r="F5829" s="2"/>
      <c r="G5829" s="59">
        <v>1147</v>
      </c>
      <c r="H5829" s="71" t="str">
        <f t="shared" si="128"/>
        <v xml:space="preserve"> </v>
      </c>
      <c r="I5829" s="11">
        <v>15.344376634699</v>
      </c>
      <c r="J5829" s="3">
        <v>28.160418482998999</v>
      </c>
      <c r="K5829" s="3">
        <v>8.2824760244120004</v>
      </c>
      <c r="L5829" s="3">
        <v>5.3182214472540004</v>
      </c>
      <c r="M5829" s="3">
        <v>11.421098517873</v>
      </c>
      <c r="N5829" s="3">
        <v>6.8003487358330004</v>
      </c>
      <c r="O5829" s="3">
        <v>2.5283347863989998</v>
      </c>
      <c r="P5829" s="3">
        <v>2.2667829119439999</v>
      </c>
      <c r="Q5829" s="3">
        <v>15.693112467305999</v>
      </c>
      <c r="R5829" s="3">
        <v>2.0052310374890001</v>
      </c>
      <c r="S5829" s="3">
        <v>56.146469049695</v>
      </c>
      <c r="T5829" s="3">
        <v>37.314734088927999</v>
      </c>
      <c r="U5829" s="8">
        <v>6.5387968613779996</v>
      </c>
    </row>
    <row r="5830" spans="3:21" x14ac:dyDescent="0.2">
      <c r="C5830" s="90"/>
      <c r="D5830" s="87"/>
      <c r="E5830" s="1" t="s">
        <v>42</v>
      </c>
      <c r="F5830" s="2"/>
      <c r="G5830" s="59">
        <v>816</v>
      </c>
      <c r="H5830" s="71" t="str">
        <f t="shared" si="128"/>
        <v xml:space="preserve"> </v>
      </c>
      <c r="I5830" s="11">
        <v>10.416666666667</v>
      </c>
      <c r="J5830" s="3">
        <v>18.504901960784</v>
      </c>
      <c r="K5830" s="3">
        <v>4.0441176470590001</v>
      </c>
      <c r="L5830" s="3">
        <v>2.083333333333</v>
      </c>
      <c r="M5830" s="3">
        <v>6.4950980392159998</v>
      </c>
      <c r="N5830" s="3">
        <v>3.063725490196</v>
      </c>
      <c r="O5830" s="3">
        <v>1.4705882352940001</v>
      </c>
      <c r="P5830" s="3">
        <v>1.838235294118</v>
      </c>
      <c r="Q5830" s="3">
        <v>7.1078431372550002</v>
      </c>
      <c r="R5830" s="3">
        <v>2.3284313725489998</v>
      </c>
      <c r="S5830" s="3">
        <v>38.970588235294002</v>
      </c>
      <c r="T5830" s="3">
        <v>52.818627450980003</v>
      </c>
      <c r="U5830" s="8">
        <v>8.2107843137250001</v>
      </c>
    </row>
    <row r="5831" spans="3:21" x14ac:dyDescent="0.2">
      <c r="C5831" s="90"/>
      <c r="D5831" s="87"/>
      <c r="E5831" s="1" t="s">
        <v>43</v>
      </c>
      <c r="F5831" s="2"/>
      <c r="G5831" s="59">
        <v>78</v>
      </c>
      <c r="H5831" s="71" t="str">
        <f t="shared" si="128"/>
        <v xml:space="preserve"> </v>
      </c>
      <c r="I5831" s="11">
        <v>12.820512820513001</v>
      </c>
      <c r="J5831" s="3">
        <v>24.358974358973999</v>
      </c>
      <c r="K5831" s="3">
        <v>1.2820512820509999</v>
      </c>
      <c r="L5831" s="3">
        <v>2.564102564103</v>
      </c>
      <c r="M5831" s="3">
        <v>3.8461538461539999</v>
      </c>
      <c r="N5831" s="3">
        <v>3.8461538461539999</v>
      </c>
      <c r="O5831" s="3">
        <v>2.564102564103</v>
      </c>
      <c r="P5831" s="3">
        <v>1.2820512820509999</v>
      </c>
      <c r="Q5831" s="3">
        <v>6.4102564102560002</v>
      </c>
      <c r="R5831" s="7">
        <v>0</v>
      </c>
      <c r="S5831" s="3">
        <v>37.179487179486998</v>
      </c>
      <c r="T5831" s="3">
        <v>55.128205128205003</v>
      </c>
      <c r="U5831" s="8">
        <v>7.6923076923079998</v>
      </c>
    </row>
    <row r="5832" spans="3:21" x14ac:dyDescent="0.2">
      <c r="C5832" s="90"/>
      <c r="D5832" s="87"/>
      <c r="E5832" s="1" t="s">
        <v>22</v>
      </c>
      <c r="F5832" s="2"/>
      <c r="G5832" s="59">
        <v>44</v>
      </c>
      <c r="H5832" s="71" t="str">
        <f t="shared" si="128"/>
        <v>*</v>
      </c>
      <c r="I5832" s="11">
        <v>20.454545454544999</v>
      </c>
      <c r="J5832" s="3">
        <v>20.454545454544999</v>
      </c>
      <c r="K5832" s="3">
        <v>9.0909090909089993</v>
      </c>
      <c r="L5832" s="7">
        <v>0</v>
      </c>
      <c r="M5832" s="7">
        <v>0</v>
      </c>
      <c r="N5832" s="7">
        <v>0</v>
      </c>
      <c r="O5832" s="7">
        <v>0</v>
      </c>
      <c r="P5832" s="7">
        <v>0</v>
      </c>
      <c r="Q5832" s="3">
        <v>6.8181818181820004</v>
      </c>
      <c r="R5832" s="3">
        <v>4.5454545454549997</v>
      </c>
      <c r="S5832" s="3">
        <v>40.909090909090999</v>
      </c>
      <c r="T5832" s="3">
        <v>36.363636363635997</v>
      </c>
      <c r="U5832" s="8">
        <v>22.727272727273</v>
      </c>
    </row>
    <row r="5833" spans="3:21" x14ac:dyDescent="0.2">
      <c r="C5833" s="91" t="s">
        <v>44</v>
      </c>
      <c r="D5833" s="86" t="s">
        <v>17</v>
      </c>
      <c r="E5833" s="6" t="s">
        <v>45</v>
      </c>
      <c r="F5833" s="5"/>
      <c r="G5833" s="58">
        <v>1358</v>
      </c>
      <c r="H5833" s="70" t="str">
        <f t="shared" si="128"/>
        <v xml:space="preserve"> </v>
      </c>
      <c r="I5833" s="12">
        <v>17.746686303387001</v>
      </c>
      <c r="J5833" s="4">
        <v>34.388807069218998</v>
      </c>
      <c r="K5833" s="4">
        <v>9.1310751104569992</v>
      </c>
      <c r="L5833" s="4">
        <v>6.4801178203239997</v>
      </c>
      <c r="M5833" s="4">
        <v>12.518409425626</v>
      </c>
      <c r="N5833" s="4">
        <v>7.4374079528720003</v>
      </c>
      <c r="O5833" s="4">
        <v>2.6509572901329999</v>
      </c>
      <c r="P5833" s="4">
        <v>2.7245949926359998</v>
      </c>
      <c r="Q5833" s="4">
        <v>15.537555228277</v>
      </c>
      <c r="R5833" s="4">
        <v>1.914580265096</v>
      </c>
      <c r="S5833" s="4">
        <v>61.045655375552002</v>
      </c>
      <c r="T5833" s="4">
        <v>33.284241531664001</v>
      </c>
      <c r="U5833" s="13">
        <v>5.6701030927840002</v>
      </c>
    </row>
    <row r="5834" spans="3:21" x14ac:dyDescent="0.2">
      <c r="C5834" s="90"/>
      <c r="D5834" s="87"/>
      <c r="E5834" s="1" t="s">
        <v>46</v>
      </c>
      <c r="F5834" s="2"/>
      <c r="G5834" s="59">
        <v>735</v>
      </c>
      <c r="H5834" s="71" t="str">
        <f t="shared" si="128"/>
        <v xml:space="preserve"> </v>
      </c>
      <c r="I5834" s="11">
        <v>13.061224489796</v>
      </c>
      <c r="J5834" s="3">
        <v>20.544217687075001</v>
      </c>
      <c r="K5834" s="3">
        <v>4.8979591836729997</v>
      </c>
      <c r="L5834" s="3">
        <v>2.5850340136050001</v>
      </c>
      <c r="M5834" s="3">
        <v>8.2993197278909996</v>
      </c>
      <c r="N5834" s="3">
        <v>4.625850340136</v>
      </c>
      <c r="O5834" s="3">
        <v>1.9047619047619999</v>
      </c>
      <c r="P5834" s="3">
        <v>1.496598639456</v>
      </c>
      <c r="Q5834" s="3">
        <v>11.428571428571001</v>
      </c>
      <c r="R5834" s="3">
        <v>2.040816326531</v>
      </c>
      <c r="S5834" s="3">
        <v>44.353741496599</v>
      </c>
      <c r="T5834" s="3">
        <v>46.530612244898002</v>
      </c>
      <c r="U5834" s="8">
        <v>9.1156462585030003</v>
      </c>
    </row>
    <row r="5835" spans="3:21" x14ac:dyDescent="0.2">
      <c r="C5835" s="90"/>
      <c r="D5835" s="87"/>
      <c r="E5835" s="1" t="s">
        <v>47</v>
      </c>
      <c r="F5835" s="2"/>
      <c r="G5835" s="59">
        <v>177</v>
      </c>
      <c r="H5835" s="71" t="str">
        <f t="shared" si="128"/>
        <v xml:space="preserve"> </v>
      </c>
      <c r="I5835" s="11">
        <v>6.2146892655370003</v>
      </c>
      <c r="J5835" s="3">
        <v>9.0395480225989999</v>
      </c>
      <c r="K5835" s="3">
        <v>2.8248587570620001</v>
      </c>
      <c r="L5835" s="3">
        <v>0.56497175141199996</v>
      </c>
      <c r="M5835" s="3">
        <v>2.8248587570620001</v>
      </c>
      <c r="N5835" s="3">
        <v>3.3898305084749998</v>
      </c>
      <c r="O5835" s="3">
        <v>0.56497175141199996</v>
      </c>
      <c r="P5835" s="7">
        <v>0</v>
      </c>
      <c r="Q5835" s="3">
        <v>7.3446327683619996</v>
      </c>
      <c r="R5835" s="3">
        <v>2.8248587570620001</v>
      </c>
      <c r="S5835" s="3">
        <v>27.683615819208999</v>
      </c>
      <c r="T5835" s="3">
        <v>64.406779661016998</v>
      </c>
      <c r="U5835" s="8">
        <v>7.9096045197739997</v>
      </c>
    </row>
    <row r="5836" spans="3:21" x14ac:dyDescent="0.2">
      <c r="C5836" s="90"/>
      <c r="D5836" s="87"/>
      <c r="E5836" s="1" t="s">
        <v>48</v>
      </c>
      <c r="F5836" s="2"/>
      <c r="G5836" s="59">
        <v>128</v>
      </c>
      <c r="H5836" s="71" t="str">
        <f t="shared" si="128"/>
        <v xml:space="preserve"> </v>
      </c>
      <c r="I5836" s="11">
        <v>3.125</v>
      </c>
      <c r="J5836" s="3">
        <v>3.90625</v>
      </c>
      <c r="K5836" s="3">
        <v>0.78125</v>
      </c>
      <c r="L5836" s="7">
        <v>0</v>
      </c>
      <c r="M5836" s="3">
        <v>1.5625</v>
      </c>
      <c r="N5836" s="3">
        <v>0.78125</v>
      </c>
      <c r="O5836" s="3">
        <v>3.125</v>
      </c>
      <c r="P5836" s="3">
        <v>0.78125</v>
      </c>
      <c r="Q5836" s="3">
        <v>0.78125</v>
      </c>
      <c r="R5836" s="3">
        <v>3.125</v>
      </c>
      <c r="S5836" s="3">
        <v>16.40625</v>
      </c>
      <c r="T5836" s="3">
        <v>70.3125</v>
      </c>
      <c r="U5836" s="8">
        <v>13.28125</v>
      </c>
    </row>
    <row r="5837" spans="3:21" x14ac:dyDescent="0.2">
      <c r="C5837" s="90"/>
      <c r="D5837" s="87"/>
      <c r="E5837" s="1" t="s">
        <v>22</v>
      </c>
      <c r="F5837" s="2"/>
      <c r="G5837" s="59">
        <v>37</v>
      </c>
      <c r="H5837" s="71" t="str">
        <f t="shared" si="128"/>
        <v>*</v>
      </c>
      <c r="I5837" s="11">
        <v>5.4054054054050003</v>
      </c>
      <c r="J5837" s="3">
        <v>16.216216216216001</v>
      </c>
      <c r="K5837" s="7">
        <v>0</v>
      </c>
      <c r="L5837" s="3">
        <v>5.4054054054050003</v>
      </c>
      <c r="M5837" s="3">
        <v>2.7027027027030002</v>
      </c>
      <c r="N5837" s="3">
        <v>2.7027027027030002</v>
      </c>
      <c r="O5837" s="3">
        <v>2.7027027027030002</v>
      </c>
      <c r="P5837" s="3">
        <v>5.4054054054050003</v>
      </c>
      <c r="Q5837" s="3">
        <v>8.1081081081080004</v>
      </c>
      <c r="R5837" s="3">
        <v>2.7027027027030002</v>
      </c>
      <c r="S5837" s="3">
        <v>32.432432432432002</v>
      </c>
      <c r="T5837" s="3">
        <v>45.945945945946001</v>
      </c>
      <c r="U5837" s="8">
        <v>21.621621621622001</v>
      </c>
    </row>
    <row r="5838" spans="3:21" ht="24" x14ac:dyDescent="0.2">
      <c r="C5838" s="91" t="s">
        <v>49</v>
      </c>
      <c r="D5838" s="86" t="s">
        <v>17</v>
      </c>
      <c r="E5838" s="6" t="s">
        <v>50</v>
      </c>
      <c r="F5838" s="5"/>
      <c r="G5838" s="58">
        <v>141</v>
      </c>
      <c r="H5838" s="70" t="str">
        <f t="shared" si="128"/>
        <v xml:space="preserve"> </v>
      </c>
      <c r="I5838" s="12">
        <v>28.368794326241002</v>
      </c>
      <c r="J5838" s="4">
        <v>41.843971631206003</v>
      </c>
      <c r="K5838" s="4">
        <v>11.347517730496</v>
      </c>
      <c r="L5838" s="4">
        <v>9.2198581560279997</v>
      </c>
      <c r="M5838" s="4">
        <v>19.148936170212998</v>
      </c>
      <c r="N5838" s="4">
        <v>19.148936170212998</v>
      </c>
      <c r="O5838" s="4">
        <v>6.3829787234040003</v>
      </c>
      <c r="P5838" s="4">
        <v>6.3829787234040003</v>
      </c>
      <c r="Q5838" s="4">
        <v>29.078014184396999</v>
      </c>
      <c r="R5838" s="4">
        <v>5.6737588652479998</v>
      </c>
      <c r="S5838" s="4">
        <v>82.978723404255007</v>
      </c>
      <c r="T5838" s="4">
        <v>14.184397163121</v>
      </c>
      <c r="U5838" s="13">
        <v>2.8368794326239999</v>
      </c>
    </row>
    <row r="5839" spans="3:21" ht="36" x14ac:dyDescent="0.2">
      <c r="C5839" s="90"/>
      <c r="D5839" s="87"/>
      <c r="E5839" s="1" t="s">
        <v>51</v>
      </c>
      <c r="F5839" s="2"/>
      <c r="G5839" s="59">
        <v>349</v>
      </c>
      <c r="H5839" s="71" t="str">
        <f t="shared" si="128"/>
        <v xml:space="preserve"> </v>
      </c>
      <c r="I5839" s="11">
        <v>22.349570200573002</v>
      </c>
      <c r="J5839" s="3">
        <v>35.816618911174999</v>
      </c>
      <c r="K5839" s="3">
        <v>8.5959885386820005</v>
      </c>
      <c r="L5839" s="3">
        <v>10.888252148996999</v>
      </c>
      <c r="M5839" s="3">
        <v>18.911174785099998</v>
      </c>
      <c r="N5839" s="3">
        <v>11.174785100287</v>
      </c>
      <c r="O5839" s="3">
        <v>4.0114613180519996</v>
      </c>
      <c r="P5839" s="3">
        <v>3.4383954154729999</v>
      </c>
      <c r="Q5839" s="3">
        <v>17.478510028653002</v>
      </c>
      <c r="R5839" s="3">
        <v>4.2979942693410003</v>
      </c>
      <c r="S5839" s="3">
        <v>67.335243553008993</v>
      </c>
      <c r="T5839" s="3">
        <v>30.085959885386998</v>
      </c>
      <c r="U5839" s="8">
        <v>2.5787965616049999</v>
      </c>
    </row>
    <row r="5840" spans="3:21" ht="48" x14ac:dyDescent="0.2">
      <c r="C5840" s="90"/>
      <c r="D5840" s="87"/>
      <c r="E5840" s="1" t="s">
        <v>52</v>
      </c>
      <c r="F5840" s="2"/>
      <c r="G5840" s="59">
        <v>1860</v>
      </c>
      <c r="H5840" s="71" t="str">
        <f t="shared" si="128"/>
        <v xml:space="preserve"> </v>
      </c>
      <c r="I5840" s="11">
        <v>16.935483870968</v>
      </c>
      <c r="J5840" s="3">
        <v>30</v>
      </c>
      <c r="K5840" s="3">
        <v>7.8494623655910001</v>
      </c>
      <c r="L5840" s="3">
        <v>5.1612903225810003</v>
      </c>
      <c r="M5840" s="3">
        <v>11.344086021504999</v>
      </c>
      <c r="N5840" s="3">
        <v>6.8817204301080004</v>
      </c>
      <c r="O5840" s="3">
        <v>2.5806451612900001</v>
      </c>
      <c r="P5840" s="3">
        <v>2.52688172043</v>
      </c>
      <c r="Q5840" s="3">
        <v>14.516129032258</v>
      </c>
      <c r="R5840" s="3">
        <v>2.0967741935480002</v>
      </c>
      <c r="S5840" s="3">
        <v>56.881720430107997</v>
      </c>
      <c r="T5840" s="3">
        <v>37.580645161290001</v>
      </c>
      <c r="U5840" s="8">
        <v>5.537634408602</v>
      </c>
    </row>
    <row r="5841" spans="3:21" ht="24" x14ac:dyDescent="0.2">
      <c r="C5841" s="90"/>
      <c r="D5841" s="87"/>
      <c r="E5841" s="1" t="s">
        <v>53</v>
      </c>
      <c r="F5841" s="2"/>
      <c r="G5841" s="59">
        <v>719</v>
      </c>
      <c r="H5841" s="71" t="str">
        <f t="shared" si="128"/>
        <v xml:space="preserve"> </v>
      </c>
      <c r="I5841" s="11">
        <v>19.888734353267999</v>
      </c>
      <c r="J5841" s="3">
        <v>30.876216968011001</v>
      </c>
      <c r="K5841" s="3">
        <v>9.1794158553549998</v>
      </c>
      <c r="L5841" s="3">
        <v>7.3713490959670001</v>
      </c>
      <c r="M5841" s="3">
        <v>15.299026425591</v>
      </c>
      <c r="N5841" s="3">
        <v>7.5104311543810001</v>
      </c>
      <c r="O5841" s="3">
        <v>3.1988873435329999</v>
      </c>
      <c r="P5841" s="3">
        <v>3.616133518776</v>
      </c>
      <c r="Q5841" s="3">
        <v>15.57719054242</v>
      </c>
      <c r="R5841" s="3">
        <v>3.1988873435329999</v>
      </c>
      <c r="S5841" s="3">
        <v>61.613351877607997</v>
      </c>
      <c r="T5841" s="3">
        <v>36.161335187760997</v>
      </c>
      <c r="U5841" s="8">
        <v>2.2253129346309999</v>
      </c>
    </row>
    <row r="5842" spans="3:21" ht="48" x14ac:dyDescent="0.2">
      <c r="C5842" s="90"/>
      <c r="D5842" s="87"/>
      <c r="E5842" s="1" t="s">
        <v>54</v>
      </c>
      <c r="F5842" s="2"/>
      <c r="G5842" s="59">
        <v>404</v>
      </c>
      <c r="H5842" s="71" t="str">
        <f t="shared" si="128"/>
        <v xml:space="preserve"> </v>
      </c>
      <c r="I5842" s="11">
        <v>23.019801980198</v>
      </c>
      <c r="J5842" s="3">
        <v>35.891089108910997</v>
      </c>
      <c r="K5842" s="3">
        <v>9.6534653465350004</v>
      </c>
      <c r="L5842" s="3">
        <v>8.6633663366340006</v>
      </c>
      <c r="M5842" s="3">
        <v>17.326732673266999</v>
      </c>
      <c r="N5842" s="3">
        <v>8.4158415841580005</v>
      </c>
      <c r="O5842" s="3">
        <v>3.217821782178</v>
      </c>
      <c r="P5842" s="3">
        <v>2.4752475247520001</v>
      </c>
      <c r="Q5842" s="3">
        <v>16.831683168316999</v>
      </c>
      <c r="R5842" s="3">
        <v>3.7128712871289999</v>
      </c>
      <c r="S5842" s="3">
        <v>65.346534653465</v>
      </c>
      <c r="T5842" s="3">
        <v>32.425742574257001</v>
      </c>
      <c r="U5842" s="8">
        <v>2.2277227722770001</v>
      </c>
    </row>
    <row r="5843" spans="3:21" ht="36" x14ac:dyDescent="0.2">
      <c r="C5843" s="90"/>
      <c r="D5843" s="87"/>
      <c r="E5843" s="1" t="s">
        <v>55</v>
      </c>
      <c r="F5843" s="2"/>
      <c r="G5843" s="59">
        <v>41</v>
      </c>
      <c r="H5843" s="71" t="str">
        <f t="shared" si="128"/>
        <v>*</v>
      </c>
      <c r="I5843" s="11">
        <v>34.146341463414998</v>
      </c>
      <c r="J5843" s="3">
        <v>29.268292682927001</v>
      </c>
      <c r="K5843" s="3">
        <v>17.073170731706998</v>
      </c>
      <c r="L5843" s="3">
        <v>19.512195121950999</v>
      </c>
      <c r="M5843" s="3">
        <v>17.073170731706998</v>
      </c>
      <c r="N5843" s="3">
        <v>12.195121951220001</v>
      </c>
      <c r="O5843" s="3">
        <v>7.3170731707319998</v>
      </c>
      <c r="P5843" s="3">
        <v>9.7560975609760003</v>
      </c>
      <c r="Q5843" s="3">
        <v>21.951219512194999</v>
      </c>
      <c r="R5843" s="3">
        <v>4.8780487804880002</v>
      </c>
      <c r="S5843" s="3">
        <v>65.853658536585002</v>
      </c>
      <c r="T5843" s="3">
        <v>29.268292682927001</v>
      </c>
      <c r="U5843" s="8">
        <v>4.8780487804880002</v>
      </c>
    </row>
    <row r="5844" spans="3:21" ht="36" x14ac:dyDescent="0.2">
      <c r="C5844" s="90"/>
      <c r="D5844" s="87"/>
      <c r="E5844" s="1" t="s">
        <v>56</v>
      </c>
      <c r="F5844" s="2"/>
      <c r="G5844" s="59">
        <v>168</v>
      </c>
      <c r="H5844" s="71" t="str">
        <f t="shared" si="128"/>
        <v xml:space="preserve"> </v>
      </c>
      <c r="I5844" s="11">
        <v>17.857142857143</v>
      </c>
      <c r="J5844" s="3">
        <v>32.142857142856997</v>
      </c>
      <c r="K5844" s="3">
        <v>8.9285714285710007</v>
      </c>
      <c r="L5844" s="3">
        <v>8.333333333333</v>
      </c>
      <c r="M5844" s="3">
        <v>14.880952380951999</v>
      </c>
      <c r="N5844" s="3">
        <v>4.166666666667</v>
      </c>
      <c r="O5844" s="3">
        <v>3.5714285714290002</v>
      </c>
      <c r="P5844" s="3">
        <v>2.3809523809519999</v>
      </c>
      <c r="Q5844" s="3">
        <v>12.5</v>
      </c>
      <c r="R5844" s="3">
        <v>5.9523809523809996</v>
      </c>
      <c r="S5844" s="3">
        <v>58.333333333333002</v>
      </c>
      <c r="T5844" s="3">
        <v>38.095238095238003</v>
      </c>
      <c r="U5844" s="8">
        <v>3.5714285714290002</v>
      </c>
    </row>
    <row r="5845" spans="3:21" ht="36" x14ac:dyDescent="0.2">
      <c r="C5845" s="90"/>
      <c r="D5845" s="87"/>
      <c r="E5845" s="1" t="s">
        <v>57</v>
      </c>
      <c r="F5845" s="2"/>
      <c r="G5845" s="59">
        <v>146</v>
      </c>
      <c r="H5845" s="71" t="str">
        <f t="shared" si="128"/>
        <v xml:space="preserve"> </v>
      </c>
      <c r="I5845" s="11">
        <v>20.547945205478999</v>
      </c>
      <c r="J5845" s="3">
        <v>32.191780821918002</v>
      </c>
      <c r="K5845" s="3">
        <v>12.328767123287999</v>
      </c>
      <c r="L5845" s="3">
        <v>12.328767123287999</v>
      </c>
      <c r="M5845" s="3">
        <v>16.438356164384</v>
      </c>
      <c r="N5845" s="3">
        <v>9.5890410958899999</v>
      </c>
      <c r="O5845" s="3">
        <v>4.7945205479449999</v>
      </c>
      <c r="P5845" s="3">
        <v>5.4794520547949999</v>
      </c>
      <c r="Q5845" s="3">
        <v>20.547945205478999</v>
      </c>
      <c r="R5845" s="3">
        <v>5.4794520547949999</v>
      </c>
      <c r="S5845" s="3">
        <v>67.123287671233001</v>
      </c>
      <c r="T5845" s="3">
        <v>32.191780821918002</v>
      </c>
      <c r="U5845" s="8">
        <v>0.68493150684899995</v>
      </c>
    </row>
    <row r="5846" spans="3:21" x14ac:dyDescent="0.2">
      <c r="C5846" s="90"/>
      <c r="D5846" s="87"/>
      <c r="E5846" s="1" t="s">
        <v>58</v>
      </c>
      <c r="F5846" s="2"/>
      <c r="G5846" s="59">
        <v>364</v>
      </c>
      <c r="H5846" s="71" t="str">
        <f t="shared" si="128"/>
        <v xml:space="preserve"> </v>
      </c>
      <c r="I5846" s="11">
        <v>4.9450549450550003</v>
      </c>
      <c r="J5846" s="3">
        <v>10.714285714286</v>
      </c>
      <c r="K5846" s="3">
        <v>2.1978021978019999</v>
      </c>
      <c r="L5846" s="3">
        <v>1.923076923077</v>
      </c>
      <c r="M5846" s="3">
        <v>2.7472527472529999</v>
      </c>
      <c r="N5846" s="3">
        <v>2.4725274725270001</v>
      </c>
      <c r="O5846" s="3">
        <v>1.3736263736259999</v>
      </c>
      <c r="P5846" s="3">
        <v>0.54945054945100003</v>
      </c>
      <c r="Q5846" s="3">
        <v>5.7692307692310001</v>
      </c>
      <c r="R5846" s="3">
        <v>2.4725274725270001</v>
      </c>
      <c r="S5846" s="3">
        <v>25.274725274725</v>
      </c>
      <c r="T5846" s="3">
        <v>63.461538461537998</v>
      </c>
      <c r="U5846" s="8">
        <v>11.263736263736</v>
      </c>
    </row>
    <row r="5847" spans="3:21" x14ac:dyDescent="0.2">
      <c r="C5847" s="90"/>
      <c r="D5847" s="87"/>
      <c r="E5847" s="1" t="s">
        <v>22</v>
      </c>
      <c r="F5847" s="2"/>
      <c r="G5847" s="59">
        <v>134</v>
      </c>
      <c r="H5847" s="71" t="str">
        <f t="shared" si="128"/>
        <v xml:space="preserve"> </v>
      </c>
      <c r="I5847" s="11">
        <v>9.7014925373129994</v>
      </c>
      <c r="J5847" s="3">
        <v>17.910447761194</v>
      </c>
      <c r="K5847" s="3">
        <v>5.9701492537309999</v>
      </c>
      <c r="L5847" s="3">
        <v>2.238805970149</v>
      </c>
      <c r="M5847" s="3">
        <v>6.7164179104480004</v>
      </c>
      <c r="N5847" s="3">
        <v>2.238805970149</v>
      </c>
      <c r="O5847" s="3">
        <v>2.238805970149</v>
      </c>
      <c r="P5847" s="3">
        <v>0.74626865671599996</v>
      </c>
      <c r="Q5847" s="3">
        <v>7.4626865671639999</v>
      </c>
      <c r="R5847" s="3">
        <v>1.492537313433</v>
      </c>
      <c r="S5847" s="3">
        <v>34.328358208955002</v>
      </c>
      <c r="T5847" s="3">
        <v>37.313432835820997</v>
      </c>
      <c r="U5847" s="8">
        <v>28.358208955224001</v>
      </c>
    </row>
    <row r="5848" spans="3:21" ht="24" x14ac:dyDescent="0.2">
      <c r="C5848" s="90"/>
      <c r="D5848" s="87"/>
      <c r="E5848" s="1" t="s">
        <v>59</v>
      </c>
      <c r="F5848" s="2"/>
      <c r="G5848" s="59">
        <v>1920</v>
      </c>
      <c r="H5848" s="71" t="str">
        <f t="shared" si="128"/>
        <v xml:space="preserve"> </v>
      </c>
      <c r="I5848" s="11">
        <v>16.71875</v>
      </c>
      <c r="J5848" s="3">
        <v>29.791666666666998</v>
      </c>
      <c r="K5848" s="3">
        <v>7.760416666667</v>
      </c>
      <c r="L5848" s="3">
        <v>5.15625</v>
      </c>
      <c r="M5848" s="3">
        <v>11.25</v>
      </c>
      <c r="N5848" s="3">
        <v>6.770833333333</v>
      </c>
      <c r="O5848" s="3">
        <v>2.5</v>
      </c>
      <c r="P5848" s="3">
        <v>2.5</v>
      </c>
      <c r="Q5848" s="3">
        <v>14.427083333333</v>
      </c>
      <c r="R5848" s="3">
        <v>2.083333333333</v>
      </c>
      <c r="S5848" s="3">
        <v>56.510416666666998</v>
      </c>
      <c r="T5848" s="3">
        <v>38.072916666666998</v>
      </c>
      <c r="U5848" s="8">
        <v>5.416666666667</v>
      </c>
    </row>
    <row r="5849" spans="3:21" ht="24" x14ac:dyDescent="0.2">
      <c r="C5849" s="90"/>
      <c r="D5849" s="87"/>
      <c r="E5849" s="1" t="s">
        <v>60</v>
      </c>
      <c r="F5849" s="2"/>
      <c r="G5849" s="59">
        <v>479</v>
      </c>
      <c r="H5849" s="71" t="str">
        <f t="shared" si="128"/>
        <v xml:space="preserve"> </v>
      </c>
      <c r="I5849" s="11">
        <v>21.503131524008001</v>
      </c>
      <c r="J5849" s="3">
        <v>34.864300626305003</v>
      </c>
      <c r="K5849" s="3">
        <v>8.9770354906049992</v>
      </c>
      <c r="L5849" s="3">
        <v>8.1419624217119999</v>
      </c>
      <c r="M5849" s="3">
        <v>16.492693110647</v>
      </c>
      <c r="N5849" s="3">
        <v>7.3068893528179997</v>
      </c>
      <c r="O5849" s="3">
        <v>3.1315240083510001</v>
      </c>
      <c r="P5849" s="3">
        <v>2.2964509394569999</v>
      </c>
      <c r="Q5849" s="3">
        <v>15.031315240084</v>
      </c>
      <c r="R5849" s="3">
        <v>3.9665970772439998</v>
      </c>
      <c r="S5849" s="3">
        <v>63.048016701461002</v>
      </c>
      <c r="T5849" s="3">
        <v>33.820459290187998</v>
      </c>
      <c r="U5849" s="8">
        <v>3.1315240083510001</v>
      </c>
    </row>
    <row r="5850" spans="3:21" ht="24" x14ac:dyDescent="0.2">
      <c r="C5850" s="91" t="s">
        <v>61</v>
      </c>
      <c r="D5850" s="86" t="s">
        <v>17</v>
      </c>
      <c r="E5850" s="6" t="s">
        <v>62</v>
      </c>
      <c r="F5850" s="5"/>
      <c r="G5850" s="58">
        <v>354</v>
      </c>
      <c r="H5850" s="70" t="str">
        <f t="shared" si="128"/>
        <v xml:space="preserve"> </v>
      </c>
      <c r="I5850" s="12">
        <v>100</v>
      </c>
      <c r="J5850" s="4">
        <v>45.480225988701001</v>
      </c>
      <c r="K5850" s="4">
        <v>11.864406779661</v>
      </c>
      <c r="L5850" s="4">
        <v>10.169491525424</v>
      </c>
      <c r="M5850" s="4">
        <v>12.71186440678</v>
      </c>
      <c r="N5850" s="4">
        <v>7.6271186440680001</v>
      </c>
      <c r="O5850" s="4">
        <v>4.5197740112989999</v>
      </c>
      <c r="P5850" s="4">
        <v>4.8022598870059996</v>
      </c>
      <c r="Q5850" s="4">
        <v>17.231638418079001</v>
      </c>
      <c r="R5850" s="4">
        <v>2.25988700565</v>
      </c>
      <c r="S5850" s="4">
        <v>100</v>
      </c>
      <c r="T5850" s="25">
        <v>0</v>
      </c>
      <c r="U5850" s="33">
        <v>0</v>
      </c>
    </row>
    <row r="5851" spans="3:21" ht="24" x14ac:dyDescent="0.2">
      <c r="C5851" s="90"/>
      <c r="D5851" s="87"/>
      <c r="E5851" s="1" t="s">
        <v>63</v>
      </c>
      <c r="F5851" s="2"/>
      <c r="G5851" s="59">
        <v>645</v>
      </c>
      <c r="H5851" s="71" t="str">
        <f t="shared" si="128"/>
        <v xml:space="preserve"> </v>
      </c>
      <c r="I5851" s="11">
        <v>24.961240310078001</v>
      </c>
      <c r="J5851" s="3">
        <v>100</v>
      </c>
      <c r="K5851" s="3">
        <v>10.077519379845</v>
      </c>
      <c r="L5851" s="3">
        <v>8.0620155038759993</v>
      </c>
      <c r="M5851" s="3">
        <v>14.883720930233</v>
      </c>
      <c r="N5851" s="3">
        <v>9.7674418604650004</v>
      </c>
      <c r="O5851" s="3">
        <v>4.3410852713179997</v>
      </c>
      <c r="P5851" s="3">
        <v>3.1007751937979999</v>
      </c>
      <c r="Q5851" s="3">
        <v>18.759689922481002</v>
      </c>
      <c r="R5851" s="3">
        <v>2.0155038759689998</v>
      </c>
      <c r="S5851" s="3">
        <v>100</v>
      </c>
      <c r="T5851" s="7">
        <v>0</v>
      </c>
      <c r="U5851" s="14">
        <v>0</v>
      </c>
    </row>
    <row r="5852" spans="3:21" ht="36" x14ac:dyDescent="0.2">
      <c r="C5852" s="90"/>
      <c r="D5852" s="87"/>
      <c r="E5852" s="1" t="s">
        <v>64</v>
      </c>
      <c r="F5852" s="2"/>
      <c r="G5852" s="59">
        <v>166</v>
      </c>
      <c r="H5852" s="71" t="str">
        <f t="shared" si="128"/>
        <v xml:space="preserve"> </v>
      </c>
      <c r="I5852" s="11">
        <v>25.301204819277</v>
      </c>
      <c r="J5852" s="3">
        <v>39.156626506023997</v>
      </c>
      <c r="K5852" s="3">
        <v>100</v>
      </c>
      <c r="L5852" s="3">
        <v>9.0361445783129994</v>
      </c>
      <c r="M5852" s="3">
        <v>22.289156626505999</v>
      </c>
      <c r="N5852" s="3">
        <v>12.048192771084</v>
      </c>
      <c r="O5852" s="3">
        <v>6.6265060240959999</v>
      </c>
      <c r="P5852" s="3">
        <v>6.6265060240959999</v>
      </c>
      <c r="Q5852" s="3">
        <v>18.674698795181001</v>
      </c>
      <c r="R5852" s="3">
        <v>2.409638554217</v>
      </c>
      <c r="S5852" s="3">
        <v>100</v>
      </c>
      <c r="T5852" s="7">
        <v>0</v>
      </c>
      <c r="U5852" s="14">
        <v>0</v>
      </c>
    </row>
    <row r="5853" spans="3:21" ht="36" x14ac:dyDescent="0.2">
      <c r="C5853" s="90"/>
      <c r="D5853" s="87"/>
      <c r="E5853" s="1" t="s">
        <v>65</v>
      </c>
      <c r="F5853" s="2"/>
      <c r="G5853" s="59">
        <v>110</v>
      </c>
      <c r="H5853" s="71" t="str">
        <f t="shared" si="128"/>
        <v xml:space="preserve"> </v>
      </c>
      <c r="I5853" s="11">
        <v>32.727272727272997</v>
      </c>
      <c r="J5853" s="3">
        <v>47.272727272727003</v>
      </c>
      <c r="K5853" s="3">
        <v>13.636363636364001</v>
      </c>
      <c r="L5853" s="3">
        <v>100</v>
      </c>
      <c r="M5853" s="3">
        <v>29.090909090909001</v>
      </c>
      <c r="N5853" s="3">
        <v>21.818181818182001</v>
      </c>
      <c r="O5853" s="3">
        <v>10.909090909091001</v>
      </c>
      <c r="P5853" s="3">
        <v>13.636363636364001</v>
      </c>
      <c r="Q5853" s="3">
        <v>36.363636363635997</v>
      </c>
      <c r="R5853" s="3">
        <v>2.7272727272730002</v>
      </c>
      <c r="S5853" s="3">
        <v>100</v>
      </c>
      <c r="T5853" s="7">
        <v>0</v>
      </c>
      <c r="U5853" s="14">
        <v>0</v>
      </c>
    </row>
    <row r="5854" spans="3:21" ht="36" x14ac:dyDescent="0.2">
      <c r="C5854" s="90"/>
      <c r="D5854" s="87"/>
      <c r="E5854" s="1" t="s">
        <v>66</v>
      </c>
      <c r="F5854" s="2"/>
      <c r="G5854" s="59">
        <v>239</v>
      </c>
      <c r="H5854" s="71" t="str">
        <f t="shared" si="128"/>
        <v xml:space="preserve"> </v>
      </c>
      <c r="I5854" s="11">
        <v>18.828451882844998</v>
      </c>
      <c r="J5854" s="3">
        <v>40.167364016736002</v>
      </c>
      <c r="K5854" s="3">
        <v>15.481171548117</v>
      </c>
      <c r="L5854" s="3">
        <v>13.389121338912</v>
      </c>
      <c r="M5854" s="3">
        <v>100</v>
      </c>
      <c r="N5854" s="3">
        <v>25.941422594142001</v>
      </c>
      <c r="O5854" s="3">
        <v>7.5313807531380004</v>
      </c>
      <c r="P5854" s="3">
        <v>4.1841004184099999</v>
      </c>
      <c r="Q5854" s="3">
        <v>41.841004184100001</v>
      </c>
      <c r="R5854" s="3">
        <v>2.092050209205</v>
      </c>
      <c r="S5854" s="3">
        <v>100</v>
      </c>
      <c r="T5854" s="7">
        <v>0</v>
      </c>
      <c r="U5854" s="14">
        <v>0</v>
      </c>
    </row>
    <row r="5855" spans="3:21" ht="24" x14ac:dyDescent="0.2">
      <c r="C5855" s="90"/>
      <c r="D5855" s="87"/>
      <c r="E5855" s="1" t="s">
        <v>67</v>
      </c>
      <c r="F5855" s="2"/>
      <c r="G5855" s="59">
        <v>143</v>
      </c>
      <c r="H5855" s="71" t="str">
        <f t="shared" si="128"/>
        <v xml:space="preserve"> </v>
      </c>
      <c r="I5855" s="11">
        <v>18.881118881119001</v>
      </c>
      <c r="J5855" s="3">
        <v>44.055944055944003</v>
      </c>
      <c r="K5855" s="3">
        <v>13.986013986013999</v>
      </c>
      <c r="L5855" s="3">
        <v>16.783216783217</v>
      </c>
      <c r="M5855" s="3">
        <v>43.356643356642998</v>
      </c>
      <c r="N5855" s="3">
        <v>100</v>
      </c>
      <c r="O5855" s="3">
        <v>6.9930069930069996</v>
      </c>
      <c r="P5855" s="3">
        <v>6.2937062937060002</v>
      </c>
      <c r="Q5855" s="3">
        <v>46.853146853147003</v>
      </c>
      <c r="R5855" s="3">
        <v>1.398601398601</v>
      </c>
      <c r="S5855" s="3">
        <v>100</v>
      </c>
      <c r="T5855" s="7">
        <v>0</v>
      </c>
      <c r="U5855" s="14">
        <v>0</v>
      </c>
    </row>
    <row r="5856" spans="3:21" ht="24" x14ac:dyDescent="0.2">
      <c r="C5856" s="90"/>
      <c r="D5856" s="87"/>
      <c r="E5856" s="1" t="s">
        <v>68</v>
      </c>
      <c r="F5856" s="2"/>
      <c r="G5856" s="59">
        <v>56</v>
      </c>
      <c r="H5856" s="71" t="str">
        <f t="shared" si="128"/>
        <v xml:space="preserve"> </v>
      </c>
      <c r="I5856" s="11">
        <v>28.571428571428999</v>
      </c>
      <c r="J5856" s="3">
        <v>50</v>
      </c>
      <c r="K5856" s="3">
        <v>19.642857142857</v>
      </c>
      <c r="L5856" s="3">
        <v>21.428571428571001</v>
      </c>
      <c r="M5856" s="3">
        <v>32.142857142856997</v>
      </c>
      <c r="N5856" s="3">
        <v>17.857142857143</v>
      </c>
      <c r="O5856" s="3">
        <v>100</v>
      </c>
      <c r="P5856" s="3">
        <v>16.071428571428999</v>
      </c>
      <c r="Q5856" s="3">
        <v>33.928571428570997</v>
      </c>
      <c r="R5856" s="3">
        <v>1.785714285714</v>
      </c>
      <c r="S5856" s="3">
        <v>100</v>
      </c>
      <c r="T5856" s="7">
        <v>0</v>
      </c>
      <c r="U5856" s="14">
        <v>0</v>
      </c>
    </row>
    <row r="5857" spans="3:21" ht="24" x14ac:dyDescent="0.2">
      <c r="C5857" s="90"/>
      <c r="D5857" s="87"/>
      <c r="E5857" s="1" t="s">
        <v>69</v>
      </c>
      <c r="F5857" s="2"/>
      <c r="G5857" s="59">
        <v>51</v>
      </c>
      <c r="H5857" s="71" t="str">
        <f t="shared" si="128"/>
        <v xml:space="preserve"> </v>
      </c>
      <c r="I5857" s="11">
        <v>33.333333333333002</v>
      </c>
      <c r="J5857" s="3">
        <v>39.215686274509999</v>
      </c>
      <c r="K5857" s="3">
        <v>21.568627450979999</v>
      </c>
      <c r="L5857" s="3">
        <v>29.411764705882</v>
      </c>
      <c r="M5857" s="3">
        <v>19.607843137254999</v>
      </c>
      <c r="N5857" s="3">
        <v>17.647058823529001</v>
      </c>
      <c r="O5857" s="3">
        <v>17.647058823529001</v>
      </c>
      <c r="P5857" s="3">
        <v>100</v>
      </c>
      <c r="Q5857" s="3">
        <v>33.333333333333002</v>
      </c>
      <c r="R5857" s="3">
        <v>3.9215686274510002</v>
      </c>
      <c r="S5857" s="3">
        <v>100</v>
      </c>
      <c r="T5857" s="7">
        <v>0</v>
      </c>
      <c r="U5857" s="14">
        <v>0</v>
      </c>
    </row>
    <row r="5858" spans="3:21" ht="24" x14ac:dyDescent="0.2">
      <c r="C5858" s="90"/>
      <c r="D5858" s="87"/>
      <c r="E5858" s="1" t="s">
        <v>70</v>
      </c>
      <c r="F5858" s="2"/>
      <c r="G5858" s="59">
        <v>312</v>
      </c>
      <c r="H5858" s="71" t="str">
        <f t="shared" si="128"/>
        <v xml:space="preserve"> </v>
      </c>
      <c r="I5858" s="11">
        <v>19.551282051282001</v>
      </c>
      <c r="J5858" s="3">
        <v>38.782051282051</v>
      </c>
      <c r="K5858" s="3">
        <v>9.9358974358969991</v>
      </c>
      <c r="L5858" s="3">
        <v>12.820512820513001</v>
      </c>
      <c r="M5858" s="3">
        <v>32.051282051282001</v>
      </c>
      <c r="N5858" s="3">
        <v>21.474358974358999</v>
      </c>
      <c r="O5858" s="3">
        <v>6.0897435897439998</v>
      </c>
      <c r="P5858" s="3">
        <v>5.4487179487180004</v>
      </c>
      <c r="Q5858" s="3">
        <v>100</v>
      </c>
      <c r="R5858" s="3">
        <v>1.2820512820509999</v>
      </c>
      <c r="S5858" s="3">
        <v>100</v>
      </c>
      <c r="T5858" s="7">
        <v>0</v>
      </c>
      <c r="U5858" s="14">
        <v>0</v>
      </c>
    </row>
    <row r="5859" spans="3:21" x14ac:dyDescent="0.2">
      <c r="C5859" s="90"/>
      <c r="D5859" s="87"/>
      <c r="E5859" s="1" t="s">
        <v>32</v>
      </c>
      <c r="F5859" s="2"/>
      <c r="G5859" s="59">
        <v>51</v>
      </c>
      <c r="H5859" s="71" t="str">
        <f t="shared" si="128"/>
        <v xml:space="preserve"> </v>
      </c>
      <c r="I5859" s="11">
        <v>15.686274509804001</v>
      </c>
      <c r="J5859" s="3">
        <v>25.490196078431001</v>
      </c>
      <c r="K5859" s="3">
        <v>7.8431372549020004</v>
      </c>
      <c r="L5859" s="3">
        <v>5.8823529411760003</v>
      </c>
      <c r="M5859" s="3">
        <v>9.8039215686270005</v>
      </c>
      <c r="N5859" s="3">
        <v>3.9215686274510002</v>
      </c>
      <c r="O5859" s="3">
        <v>1.9607843137250001</v>
      </c>
      <c r="P5859" s="3">
        <v>3.9215686274510002</v>
      </c>
      <c r="Q5859" s="3">
        <v>7.8431372549020004</v>
      </c>
      <c r="R5859" s="3">
        <v>100</v>
      </c>
      <c r="S5859" s="3">
        <v>100</v>
      </c>
      <c r="T5859" s="7">
        <v>0</v>
      </c>
      <c r="U5859" s="14">
        <v>0</v>
      </c>
    </row>
    <row r="5860" spans="3:21" ht="24" x14ac:dyDescent="0.2">
      <c r="C5860" s="90"/>
      <c r="D5860" s="87"/>
      <c r="E5860" s="1" t="s">
        <v>71</v>
      </c>
      <c r="F5860" s="2"/>
      <c r="G5860" s="59">
        <v>1237</v>
      </c>
      <c r="H5860" s="71" t="str">
        <f t="shared" si="128"/>
        <v xml:space="preserve"> </v>
      </c>
      <c r="I5860" s="11">
        <v>28.617623282134002</v>
      </c>
      <c r="J5860" s="3">
        <v>52.142279708973</v>
      </c>
      <c r="K5860" s="3">
        <v>13.419563459983999</v>
      </c>
      <c r="L5860" s="3">
        <v>8.8924818108330008</v>
      </c>
      <c r="M5860" s="3">
        <v>19.320937752627</v>
      </c>
      <c r="N5860" s="3">
        <v>11.560226354081999</v>
      </c>
      <c r="O5860" s="3">
        <v>4.5270816491510004</v>
      </c>
      <c r="P5860" s="3">
        <v>4.1228779304770002</v>
      </c>
      <c r="Q5860" s="3">
        <v>25.222312045271</v>
      </c>
      <c r="R5860" s="3">
        <v>4.1228779304770002</v>
      </c>
      <c r="S5860" s="3">
        <v>100</v>
      </c>
      <c r="T5860" s="7">
        <v>0</v>
      </c>
      <c r="U5860" s="14">
        <v>0</v>
      </c>
    </row>
    <row r="5861" spans="3:21" ht="24" x14ac:dyDescent="0.2">
      <c r="C5861" s="90"/>
      <c r="D5861" s="87"/>
      <c r="E5861" s="1" t="s">
        <v>72</v>
      </c>
      <c r="F5861" s="2"/>
      <c r="G5861" s="59">
        <v>1015</v>
      </c>
      <c r="H5861" s="71" t="str">
        <f t="shared" si="128"/>
        <v xml:space="preserve"> </v>
      </c>
      <c r="I5861" s="26">
        <v>0</v>
      </c>
      <c r="J5861" s="7">
        <v>0</v>
      </c>
      <c r="K5861" s="7">
        <v>0</v>
      </c>
      <c r="L5861" s="7">
        <v>0</v>
      </c>
      <c r="M5861" s="7">
        <v>0</v>
      </c>
      <c r="N5861" s="7">
        <v>0</v>
      </c>
      <c r="O5861" s="7">
        <v>0</v>
      </c>
      <c r="P5861" s="7">
        <v>0</v>
      </c>
      <c r="Q5861" s="7">
        <v>0</v>
      </c>
      <c r="R5861" s="7">
        <v>0</v>
      </c>
      <c r="S5861" s="7">
        <v>0</v>
      </c>
      <c r="T5861" s="3">
        <v>100</v>
      </c>
      <c r="U5861" s="14">
        <v>0</v>
      </c>
    </row>
    <row r="5862" spans="3:21" x14ac:dyDescent="0.2">
      <c r="C5862" s="90"/>
      <c r="D5862" s="87"/>
      <c r="E5862" s="1" t="s">
        <v>22</v>
      </c>
      <c r="F5862" s="2"/>
      <c r="G5862" s="59">
        <v>183</v>
      </c>
      <c r="H5862" s="71" t="str">
        <f t="shared" si="128"/>
        <v xml:space="preserve"> </v>
      </c>
      <c r="I5862" s="26">
        <v>0</v>
      </c>
      <c r="J5862" s="7">
        <v>0</v>
      </c>
      <c r="K5862" s="7">
        <v>0</v>
      </c>
      <c r="L5862" s="7">
        <v>0</v>
      </c>
      <c r="M5862" s="7">
        <v>0</v>
      </c>
      <c r="N5862" s="7">
        <v>0</v>
      </c>
      <c r="O5862" s="7">
        <v>0</v>
      </c>
      <c r="P5862" s="7">
        <v>0</v>
      </c>
      <c r="Q5862" s="7">
        <v>0</v>
      </c>
      <c r="R5862" s="7">
        <v>0</v>
      </c>
      <c r="S5862" s="7">
        <v>0</v>
      </c>
      <c r="T5862" s="7">
        <v>0</v>
      </c>
      <c r="U5862" s="8">
        <v>100</v>
      </c>
    </row>
    <row r="5863" spans="3:21" x14ac:dyDescent="0.2">
      <c r="C5863" s="91" t="s">
        <v>73</v>
      </c>
      <c r="D5863" s="86" t="s">
        <v>17</v>
      </c>
      <c r="E5863" s="6" t="s">
        <v>74</v>
      </c>
      <c r="F5863" s="5"/>
      <c r="G5863" s="58">
        <v>247</v>
      </c>
      <c r="H5863" s="70" t="str">
        <f t="shared" si="128"/>
        <v xml:space="preserve"> </v>
      </c>
      <c r="I5863" s="12">
        <v>21.052631578947</v>
      </c>
      <c r="J5863" s="4">
        <v>51.821862348178001</v>
      </c>
      <c r="K5863" s="4">
        <v>12.955465587045</v>
      </c>
      <c r="L5863" s="4">
        <v>9.3117408906880001</v>
      </c>
      <c r="M5863" s="4">
        <v>19.838056680162001</v>
      </c>
      <c r="N5863" s="4">
        <v>17.408906882591001</v>
      </c>
      <c r="O5863" s="4">
        <v>5.2631578947369997</v>
      </c>
      <c r="P5863" s="4">
        <v>2.4291497975710001</v>
      </c>
      <c r="Q5863" s="4">
        <v>31.578947368421002</v>
      </c>
      <c r="R5863" s="4">
        <v>2.834008097166</v>
      </c>
      <c r="S5863" s="4">
        <v>80.161943319838002</v>
      </c>
      <c r="T5863" s="4">
        <v>12.145748987854001</v>
      </c>
      <c r="U5863" s="13">
        <v>7.6923076923079998</v>
      </c>
    </row>
    <row r="5864" spans="3:21" x14ac:dyDescent="0.2">
      <c r="C5864" s="90"/>
      <c r="D5864" s="87"/>
      <c r="E5864" s="1" t="s">
        <v>75</v>
      </c>
      <c r="F5864" s="2"/>
      <c r="G5864" s="59">
        <v>531</v>
      </c>
      <c r="H5864" s="71" t="str">
        <f t="shared" si="128"/>
        <v xml:space="preserve"> </v>
      </c>
      <c r="I5864" s="11">
        <v>16.195856873823001</v>
      </c>
      <c r="J5864" s="3">
        <v>36.723163841808002</v>
      </c>
      <c r="K5864" s="3">
        <v>12.241054613936001</v>
      </c>
      <c r="L5864" s="3">
        <v>7.9096045197739997</v>
      </c>
      <c r="M5864" s="3">
        <v>28.060263653484</v>
      </c>
      <c r="N5864" s="3">
        <v>16.572504708097998</v>
      </c>
      <c r="O5864" s="3">
        <v>3.7664783427500002</v>
      </c>
      <c r="P5864" s="3">
        <v>3.0131826741999999</v>
      </c>
      <c r="Q5864" s="3">
        <v>37.664783427495003</v>
      </c>
      <c r="R5864" s="3">
        <v>1.8832391713750001</v>
      </c>
      <c r="S5864" s="3">
        <v>76.271186440677994</v>
      </c>
      <c r="T5864" s="3">
        <v>20.150659133710001</v>
      </c>
      <c r="U5864" s="8">
        <v>3.5781544256119999</v>
      </c>
    </row>
    <row r="5865" spans="3:21" x14ac:dyDescent="0.2">
      <c r="C5865" s="90"/>
      <c r="D5865" s="87"/>
      <c r="E5865" s="1" t="s">
        <v>76</v>
      </c>
      <c r="F5865" s="2"/>
      <c r="G5865" s="59">
        <v>58</v>
      </c>
      <c r="H5865" s="71" t="str">
        <f t="shared" si="128"/>
        <v xml:space="preserve"> </v>
      </c>
      <c r="I5865" s="11">
        <v>31.034482758620999</v>
      </c>
      <c r="J5865" s="3">
        <v>50</v>
      </c>
      <c r="K5865" s="3">
        <v>8.6206896551720007</v>
      </c>
      <c r="L5865" s="3">
        <v>15.517241379310001</v>
      </c>
      <c r="M5865" s="3">
        <v>24.137931034483</v>
      </c>
      <c r="N5865" s="3">
        <v>12.068965517241001</v>
      </c>
      <c r="O5865" s="3">
        <v>12.068965517241001</v>
      </c>
      <c r="P5865" s="3">
        <v>12.068965517241001</v>
      </c>
      <c r="Q5865" s="3">
        <v>31.034482758620999</v>
      </c>
      <c r="R5865" s="3">
        <v>5.1724137931029999</v>
      </c>
      <c r="S5865" s="3">
        <v>79.310344827585993</v>
      </c>
      <c r="T5865" s="3">
        <v>13.793103448276</v>
      </c>
      <c r="U5865" s="8">
        <v>6.8965517241379999</v>
      </c>
    </row>
    <row r="5866" spans="3:21" x14ac:dyDescent="0.2">
      <c r="C5866" s="90"/>
      <c r="D5866" s="87"/>
      <c r="E5866" s="1" t="s">
        <v>77</v>
      </c>
      <c r="F5866" s="2"/>
      <c r="G5866" s="59">
        <v>400</v>
      </c>
      <c r="H5866" s="71" t="str">
        <f t="shared" si="128"/>
        <v xml:space="preserve"> </v>
      </c>
      <c r="I5866" s="11">
        <v>64.25</v>
      </c>
      <c r="J5866" s="3">
        <v>45.5</v>
      </c>
      <c r="K5866" s="3">
        <v>11.25</v>
      </c>
      <c r="L5866" s="3">
        <v>9.75</v>
      </c>
      <c r="M5866" s="3">
        <v>11.75</v>
      </c>
      <c r="N5866" s="3">
        <v>7.5</v>
      </c>
      <c r="O5866" s="3">
        <v>4.25</v>
      </c>
      <c r="P5866" s="3">
        <v>5</v>
      </c>
      <c r="Q5866" s="3">
        <v>17.75</v>
      </c>
      <c r="R5866" s="3">
        <v>2</v>
      </c>
      <c r="S5866" s="3">
        <v>87.75</v>
      </c>
      <c r="T5866" s="3">
        <v>7</v>
      </c>
      <c r="U5866" s="8">
        <v>5.25</v>
      </c>
    </row>
    <row r="5867" spans="3:21" ht="24" x14ac:dyDescent="0.2">
      <c r="C5867" s="90"/>
      <c r="D5867" s="87"/>
      <c r="E5867" s="1" t="s">
        <v>78</v>
      </c>
      <c r="F5867" s="2"/>
      <c r="G5867" s="59">
        <v>422</v>
      </c>
      <c r="H5867" s="71" t="str">
        <f t="shared" si="128"/>
        <v xml:space="preserve"> </v>
      </c>
      <c r="I5867" s="11">
        <v>21.800947867299001</v>
      </c>
      <c r="J5867" s="3">
        <v>90.521327014218002</v>
      </c>
      <c r="K5867" s="3">
        <v>9.7156398104269996</v>
      </c>
      <c r="L5867" s="3">
        <v>8.2938388625589994</v>
      </c>
      <c r="M5867" s="3">
        <v>14.218009478673</v>
      </c>
      <c r="N5867" s="3">
        <v>9.9526066350709996</v>
      </c>
      <c r="O5867" s="3">
        <v>5.2132701421799998</v>
      </c>
      <c r="P5867" s="3">
        <v>2.6066350710899999</v>
      </c>
      <c r="Q5867" s="3">
        <v>18.483412322275001</v>
      </c>
      <c r="R5867" s="3">
        <v>1.658767772512</v>
      </c>
      <c r="S5867" s="3">
        <v>94.075829383886003</v>
      </c>
      <c r="T5867" s="3">
        <v>4.7393364928909998</v>
      </c>
      <c r="U5867" s="8">
        <v>1.184834123223</v>
      </c>
    </row>
    <row r="5868" spans="3:21" ht="24" x14ac:dyDescent="0.2">
      <c r="C5868" s="90"/>
      <c r="D5868" s="87"/>
      <c r="E5868" s="1" t="s">
        <v>79</v>
      </c>
      <c r="F5868" s="2"/>
      <c r="G5868" s="59">
        <v>102</v>
      </c>
      <c r="H5868" s="71" t="str">
        <f t="shared" si="128"/>
        <v xml:space="preserve"> </v>
      </c>
      <c r="I5868" s="11">
        <v>50.980392156862997</v>
      </c>
      <c r="J5868" s="3">
        <v>45.098039215686001</v>
      </c>
      <c r="K5868" s="3">
        <v>13.725490196078001</v>
      </c>
      <c r="L5868" s="3">
        <v>48.039215686275</v>
      </c>
      <c r="M5868" s="3">
        <v>15.686274509804001</v>
      </c>
      <c r="N5868" s="3">
        <v>13.725490196078001</v>
      </c>
      <c r="O5868" s="3">
        <v>9.8039215686270005</v>
      </c>
      <c r="P5868" s="3">
        <v>7.8431372549020004</v>
      </c>
      <c r="Q5868" s="3">
        <v>21.568627450979999</v>
      </c>
      <c r="R5868" s="3">
        <v>3.9215686274510002</v>
      </c>
      <c r="S5868" s="3">
        <v>92.156862745097996</v>
      </c>
      <c r="T5868" s="3">
        <v>7.8431372549020004</v>
      </c>
      <c r="U5868" s="14">
        <v>0</v>
      </c>
    </row>
    <row r="5869" spans="3:21" ht="24" x14ac:dyDescent="0.2">
      <c r="C5869" s="90"/>
      <c r="D5869" s="87"/>
      <c r="E5869" s="1" t="s">
        <v>80</v>
      </c>
      <c r="F5869" s="2"/>
      <c r="G5869" s="59">
        <v>44</v>
      </c>
      <c r="H5869" s="71" t="str">
        <f t="shared" si="128"/>
        <v>*</v>
      </c>
      <c r="I5869" s="11">
        <v>31.818181818182001</v>
      </c>
      <c r="J5869" s="3">
        <v>43.181818181818002</v>
      </c>
      <c r="K5869" s="3">
        <v>27.272727272727</v>
      </c>
      <c r="L5869" s="3">
        <v>38.636363636364003</v>
      </c>
      <c r="M5869" s="3">
        <v>52.272727272727003</v>
      </c>
      <c r="N5869" s="3">
        <v>29.545454545455001</v>
      </c>
      <c r="O5869" s="3">
        <v>13.636363636364001</v>
      </c>
      <c r="P5869" s="3">
        <v>20.454545454544999</v>
      </c>
      <c r="Q5869" s="3">
        <v>45.454545454544999</v>
      </c>
      <c r="R5869" s="3">
        <v>9.0909090909089993</v>
      </c>
      <c r="S5869" s="3">
        <v>88.636363636363996</v>
      </c>
      <c r="T5869" s="3">
        <v>9.0909090909089993</v>
      </c>
      <c r="U5869" s="8">
        <v>2.2727272727269998</v>
      </c>
    </row>
    <row r="5870" spans="3:21" ht="24" x14ac:dyDescent="0.2">
      <c r="C5870" s="90"/>
      <c r="D5870" s="87"/>
      <c r="E5870" s="1" t="s">
        <v>81</v>
      </c>
      <c r="F5870" s="2"/>
      <c r="G5870" s="59">
        <v>99</v>
      </c>
      <c r="H5870" s="71" t="str">
        <f t="shared" ref="H5870:H5933" si="129">IF(G5870&lt;49,"*"," ")</f>
        <v xml:space="preserve"> </v>
      </c>
      <c r="I5870" s="11">
        <v>15.151515151515</v>
      </c>
      <c r="J5870" s="3">
        <v>31.313131313130999</v>
      </c>
      <c r="K5870" s="3">
        <v>10.101010101010001</v>
      </c>
      <c r="L5870" s="3">
        <v>17.171717171716999</v>
      </c>
      <c r="M5870" s="3">
        <v>21.212121212121001</v>
      </c>
      <c r="N5870" s="3">
        <v>11.111111111111001</v>
      </c>
      <c r="O5870" s="3">
        <v>4.0404040404039998</v>
      </c>
      <c r="P5870" s="3">
        <v>3.0303030303030001</v>
      </c>
      <c r="Q5870" s="3">
        <v>28.282828282828</v>
      </c>
      <c r="R5870" s="3">
        <v>5.0505050505050004</v>
      </c>
      <c r="S5870" s="3">
        <v>67.676767676767994</v>
      </c>
      <c r="T5870" s="3">
        <v>29.292929292928999</v>
      </c>
      <c r="U5870" s="8">
        <v>3.0303030303030001</v>
      </c>
    </row>
    <row r="5871" spans="3:21" ht="24" x14ac:dyDescent="0.2">
      <c r="C5871" s="90"/>
      <c r="D5871" s="87"/>
      <c r="E5871" s="1" t="s">
        <v>82</v>
      </c>
      <c r="F5871" s="2"/>
      <c r="G5871" s="59">
        <v>128</v>
      </c>
      <c r="H5871" s="71" t="str">
        <f t="shared" si="129"/>
        <v xml:space="preserve"> </v>
      </c>
      <c r="I5871" s="11">
        <v>25</v>
      </c>
      <c r="J5871" s="3">
        <v>52.34375</v>
      </c>
      <c r="K5871" s="3">
        <v>15.625</v>
      </c>
      <c r="L5871" s="3">
        <v>25.78125</v>
      </c>
      <c r="M5871" s="3">
        <v>32.8125</v>
      </c>
      <c r="N5871" s="3">
        <v>25</v>
      </c>
      <c r="O5871" s="3">
        <v>12.5</v>
      </c>
      <c r="P5871" s="3">
        <v>10.9375</v>
      </c>
      <c r="Q5871" s="3">
        <v>35.9375</v>
      </c>
      <c r="R5871" s="3">
        <v>8.59375</v>
      </c>
      <c r="S5871" s="3">
        <v>93.75</v>
      </c>
      <c r="T5871" s="3">
        <v>4.6875</v>
      </c>
      <c r="U5871" s="8">
        <v>1.5625</v>
      </c>
    </row>
    <row r="5872" spans="3:21" x14ac:dyDescent="0.2">
      <c r="C5872" s="90"/>
      <c r="D5872" s="87"/>
      <c r="E5872" s="1" t="s">
        <v>83</v>
      </c>
      <c r="F5872" s="2"/>
      <c r="G5872" s="59">
        <v>47</v>
      </c>
      <c r="H5872" s="71" t="str">
        <f t="shared" si="129"/>
        <v>*</v>
      </c>
      <c r="I5872" s="11">
        <v>21.276595744681</v>
      </c>
      <c r="J5872" s="3">
        <v>29.787234042552999</v>
      </c>
      <c r="K5872" s="3">
        <v>17.021276595745</v>
      </c>
      <c r="L5872" s="3">
        <v>12.765957446809001</v>
      </c>
      <c r="M5872" s="3">
        <v>23.404255319149001</v>
      </c>
      <c r="N5872" s="3">
        <v>14.893617021277</v>
      </c>
      <c r="O5872" s="3">
        <v>6.3829787234040003</v>
      </c>
      <c r="P5872" s="3">
        <v>4.2553191489359996</v>
      </c>
      <c r="Q5872" s="3">
        <v>44.680851063829998</v>
      </c>
      <c r="R5872" s="3">
        <v>8.5106382978719992</v>
      </c>
      <c r="S5872" s="3">
        <v>82.978723404255007</v>
      </c>
      <c r="T5872" s="3">
        <v>14.893617021277</v>
      </c>
      <c r="U5872" s="8">
        <v>2.1276595744679998</v>
      </c>
    </row>
    <row r="5873" spans="3:21" ht="24" x14ac:dyDescent="0.2">
      <c r="C5873" s="90"/>
      <c r="D5873" s="87"/>
      <c r="E5873" s="1" t="s">
        <v>84</v>
      </c>
      <c r="F5873" s="2"/>
      <c r="G5873" s="59">
        <v>151</v>
      </c>
      <c r="H5873" s="71" t="str">
        <f t="shared" si="129"/>
        <v xml:space="preserve"> </v>
      </c>
      <c r="I5873" s="11">
        <v>19.867549668873998</v>
      </c>
      <c r="J5873" s="3">
        <v>48.344370860927</v>
      </c>
      <c r="K5873" s="3">
        <v>15.894039735099</v>
      </c>
      <c r="L5873" s="3">
        <v>8.6092715231790002</v>
      </c>
      <c r="M5873" s="3">
        <v>26.490066225166</v>
      </c>
      <c r="N5873" s="3">
        <v>15.894039735099</v>
      </c>
      <c r="O5873" s="3">
        <v>3.311258278146</v>
      </c>
      <c r="P5873" s="3">
        <v>5.2980132450330002</v>
      </c>
      <c r="Q5873" s="3">
        <v>28.476821192052999</v>
      </c>
      <c r="R5873" s="3">
        <v>3.9735099337749999</v>
      </c>
      <c r="S5873" s="3">
        <v>75.496688741721997</v>
      </c>
      <c r="T5873" s="3">
        <v>21.192052980132001</v>
      </c>
      <c r="U5873" s="8">
        <v>3.311258278146</v>
      </c>
    </row>
    <row r="5874" spans="3:21" ht="24" x14ac:dyDescent="0.2">
      <c r="C5874" s="90"/>
      <c r="D5874" s="87"/>
      <c r="E5874" s="1" t="s">
        <v>85</v>
      </c>
      <c r="F5874" s="2"/>
      <c r="G5874" s="59">
        <v>60</v>
      </c>
      <c r="H5874" s="71" t="str">
        <f t="shared" si="129"/>
        <v xml:space="preserve"> </v>
      </c>
      <c r="I5874" s="11">
        <v>15</v>
      </c>
      <c r="J5874" s="3">
        <v>35</v>
      </c>
      <c r="K5874" s="3">
        <v>76.666666666666998</v>
      </c>
      <c r="L5874" s="3">
        <v>3.333333333333</v>
      </c>
      <c r="M5874" s="3">
        <v>16.666666666666998</v>
      </c>
      <c r="N5874" s="3">
        <v>15</v>
      </c>
      <c r="O5874" s="3">
        <v>5</v>
      </c>
      <c r="P5874" s="3">
        <v>5</v>
      </c>
      <c r="Q5874" s="3">
        <v>16.666666666666998</v>
      </c>
      <c r="R5874" s="3">
        <v>3.333333333333</v>
      </c>
      <c r="S5874" s="3">
        <v>86.666666666666998</v>
      </c>
      <c r="T5874" s="3">
        <v>11.666666666667</v>
      </c>
      <c r="U5874" s="8">
        <v>1.666666666667</v>
      </c>
    </row>
    <row r="5875" spans="3:21" x14ac:dyDescent="0.2">
      <c r="C5875" s="90"/>
      <c r="D5875" s="87"/>
      <c r="E5875" s="1" t="s">
        <v>32</v>
      </c>
      <c r="F5875" s="2"/>
      <c r="G5875" s="59">
        <v>49</v>
      </c>
      <c r="H5875" s="71" t="s">
        <v>673</v>
      </c>
      <c r="I5875" s="11">
        <v>22.448979591836999</v>
      </c>
      <c r="J5875" s="3">
        <v>20.408163265306001</v>
      </c>
      <c r="K5875" s="3">
        <v>6.1224489795919999</v>
      </c>
      <c r="L5875" s="3">
        <v>12.244897959184</v>
      </c>
      <c r="M5875" s="3">
        <v>18.367346938775999</v>
      </c>
      <c r="N5875" s="3">
        <v>16.326530612245001</v>
      </c>
      <c r="O5875" s="3">
        <v>6.1224489795919999</v>
      </c>
      <c r="P5875" s="3">
        <v>12.244897959184</v>
      </c>
      <c r="Q5875" s="3">
        <v>22.448979591836999</v>
      </c>
      <c r="R5875" s="3">
        <v>24.489795918367001</v>
      </c>
      <c r="S5875" s="3">
        <v>79.591836734693999</v>
      </c>
      <c r="T5875" s="3">
        <v>14.285714285714</v>
      </c>
      <c r="U5875" s="8">
        <v>6.1224489795919999</v>
      </c>
    </row>
    <row r="5876" spans="3:21" ht="24" x14ac:dyDescent="0.2">
      <c r="C5876" s="90"/>
      <c r="D5876" s="87"/>
      <c r="E5876" s="1" t="s">
        <v>86</v>
      </c>
      <c r="F5876" s="2"/>
      <c r="G5876" s="59">
        <v>1336</v>
      </c>
      <c r="H5876" s="71" t="str">
        <f t="shared" si="129"/>
        <v xml:space="preserve"> </v>
      </c>
      <c r="I5876" s="11">
        <v>24.026946107783999</v>
      </c>
      <c r="J5876" s="3">
        <v>42.889221556886</v>
      </c>
      <c r="K5876" s="3">
        <v>10.928143712575</v>
      </c>
      <c r="L5876" s="3">
        <v>7.9341317365270001</v>
      </c>
      <c r="M5876" s="3">
        <v>16.167664670659001</v>
      </c>
      <c r="N5876" s="3">
        <v>9.3562874251500006</v>
      </c>
      <c r="O5876" s="3">
        <v>3.2934131736530001</v>
      </c>
      <c r="P5876" s="3">
        <v>2.7694610778439999</v>
      </c>
      <c r="Q5876" s="3">
        <v>20.883233532934</v>
      </c>
      <c r="R5876" s="3">
        <v>3.0688622754489998</v>
      </c>
      <c r="S5876" s="3">
        <v>78.143712574849999</v>
      </c>
      <c r="T5876" s="3">
        <v>17.290419161677001</v>
      </c>
      <c r="U5876" s="8">
        <v>4.5658682634729999</v>
      </c>
    </row>
    <row r="5877" spans="3:21" ht="24" x14ac:dyDescent="0.2">
      <c r="C5877" s="90"/>
      <c r="D5877" s="87"/>
      <c r="E5877" s="1" t="s">
        <v>87</v>
      </c>
      <c r="F5877" s="2"/>
      <c r="G5877" s="59">
        <v>311</v>
      </c>
      <c r="H5877" s="71" t="str">
        <f t="shared" si="129"/>
        <v xml:space="preserve"> </v>
      </c>
      <c r="I5877" s="11">
        <v>3.858520900322</v>
      </c>
      <c r="J5877" s="3">
        <v>9.6463022508040002</v>
      </c>
      <c r="K5877" s="3">
        <v>1.929260450161</v>
      </c>
      <c r="L5877" s="3">
        <v>1.2861736334410001</v>
      </c>
      <c r="M5877" s="3">
        <v>4.1800643086819997</v>
      </c>
      <c r="N5877" s="3">
        <v>3.215434083601</v>
      </c>
      <c r="O5877" s="3">
        <v>2.250803858521</v>
      </c>
      <c r="P5877" s="3">
        <v>3.5369774919610002</v>
      </c>
      <c r="Q5877" s="3">
        <v>5.1446945337620003</v>
      </c>
      <c r="R5877" s="3">
        <v>0.32154340836</v>
      </c>
      <c r="S5877" s="3">
        <v>28.295819935691</v>
      </c>
      <c r="T5877" s="3">
        <v>66.559485530546993</v>
      </c>
      <c r="U5877" s="8">
        <v>5.1446945337620003</v>
      </c>
    </row>
    <row r="5878" spans="3:21" ht="24" x14ac:dyDescent="0.2">
      <c r="C5878" s="90"/>
      <c r="D5878" s="87"/>
      <c r="E5878" s="1" t="s">
        <v>88</v>
      </c>
      <c r="F5878" s="2"/>
      <c r="G5878" s="59">
        <v>620</v>
      </c>
      <c r="H5878" s="71" t="str">
        <f t="shared" si="129"/>
        <v xml:space="preserve"> </v>
      </c>
      <c r="I5878" s="11">
        <v>2.4193548387099999</v>
      </c>
      <c r="J5878" s="3">
        <v>4.1935483870969996</v>
      </c>
      <c r="K5878" s="3">
        <v>1.1290322580650001</v>
      </c>
      <c r="L5878" s="7">
        <v>0</v>
      </c>
      <c r="M5878" s="3">
        <v>0.967741935484</v>
      </c>
      <c r="N5878" s="3">
        <v>0.80645161290300005</v>
      </c>
      <c r="O5878" s="3">
        <v>0.16129032258100001</v>
      </c>
      <c r="P5878" s="3">
        <v>0.483870967742</v>
      </c>
      <c r="Q5878" s="3">
        <v>1.4516129032259999</v>
      </c>
      <c r="R5878" s="3">
        <v>1.1290322580650001</v>
      </c>
      <c r="S5878" s="3">
        <v>10.806451612903</v>
      </c>
      <c r="T5878" s="3">
        <v>84.193548387096996</v>
      </c>
      <c r="U5878" s="8">
        <v>5</v>
      </c>
    </row>
    <row r="5879" spans="3:21" x14ac:dyDescent="0.2">
      <c r="C5879" s="90"/>
      <c r="D5879" s="87"/>
      <c r="E5879" s="1" t="s">
        <v>22</v>
      </c>
      <c r="F5879" s="2"/>
      <c r="G5879" s="59">
        <v>168</v>
      </c>
      <c r="H5879" s="71" t="str">
        <f t="shared" si="129"/>
        <v xml:space="preserve"> </v>
      </c>
      <c r="I5879" s="11">
        <v>3.5714285714290002</v>
      </c>
      <c r="J5879" s="3">
        <v>9.5238095238099998</v>
      </c>
      <c r="K5879" s="3">
        <v>4.166666666667</v>
      </c>
      <c r="L5879" s="7">
        <v>0</v>
      </c>
      <c r="M5879" s="3">
        <v>2.3809523809519999</v>
      </c>
      <c r="N5879" s="3">
        <v>1.785714285714</v>
      </c>
      <c r="O5879" s="3">
        <v>2.3809523809519999</v>
      </c>
      <c r="P5879" s="7">
        <v>0</v>
      </c>
      <c r="Q5879" s="3">
        <v>4.7619047619049999</v>
      </c>
      <c r="R5879" s="3">
        <v>1.190476190476</v>
      </c>
      <c r="S5879" s="3">
        <v>22.619047619048001</v>
      </c>
      <c r="T5879" s="3">
        <v>32.738095238094999</v>
      </c>
      <c r="U5879" s="8">
        <v>44.642857142856997</v>
      </c>
    </row>
    <row r="5880" spans="3:21" ht="24" x14ac:dyDescent="0.2">
      <c r="C5880" s="91" t="s">
        <v>89</v>
      </c>
      <c r="D5880" s="86" t="s">
        <v>17</v>
      </c>
      <c r="E5880" s="6" t="s">
        <v>90</v>
      </c>
      <c r="F5880" s="5"/>
      <c r="G5880" s="58">
        <v>166</v>
      </c>
      <c r="H5880" s="70" t="str">
        <f t="shared" si="129"/>
        <v xml:space="preserve"> </v>
      </c>
      <c r="I5880" s="12">
        <v>55.421686746988001</v>
      </c>
      <c r="J5880" s="4">
        <v>51.204819277108001</v>
      </c>
      <c r="K5880" s="4">
        <v>11.44578313253</v>
      </c>
      <c r="L5880" s="4">
        <v>19.277108433734998</v>
      </c>
      <c r="M5880" s="4">
        <v>12.048192771084</v>
      </c>
      <c r="N5880" s="4">
        <v>5.4216867469879997</v>
      </c>
      <c r="O5880" s="4">
        <v>5.4216867469879997</v>
      </c>
      <c r="P5880" s="4">
        <v>6.6265060240959999</v>
      </c>
      <c r="Q5880" s="4">
        <v>15.66265060241</v>
      </c>
      <c r="R5880" s="4">
        <v>1.8072289156629999</v>
      </c>
      <c r="S5880" s="4">
        <v>87.951807228915996</v>
      </c>
      <c r="T5880" s="4">
        <v>9.638554216867</v>
      </c>
      <c r="U5880" s="13">
        <v>2.409638554217</v>
      </c>
    </row>
    <row r="5881" spans="3:21" ht="48" x14ac:dyDescent="0.2">
      <c r="C5881" s="90"/>
      <c r="D5881" s="87"/>
      <c r="E5881" s="1" t="s">
        <v>91</v>
      </c>
      <c r="F5881" s="2"/>
      <c r="G5881" s="59">
        <v>97</v>
      </c>
      <c r="H5881" s="71" t="str">
        <f t="shared" si="129"/>
        <v xml:space="preserve"> </v>
      </c>
      <c r="I5881" s="11">
        <v>39.175257731959</v>
      </c>
      <c r="J5881" s="3">
        <v>69.072164948454002</v>
      </c>
      <c r="K5881" s="3">
        <v>21.649484536081999</v>
      </c>
      <c r="L5881" s="3">
        <v>20.618556701031</v>
      </c>
      <c r="M5881" s="3">
        <v>21.649484536081999</v>
      </c>
      <c r="N5881" s="3">
        <v>19.587628865978999</v>
      </c>
      <c r="O5881" s="3">
        <v>10.309278350514999</v>
      </c>
      <c r="P5881" s="3">
        <v>10.309278350514999</v>
      </c>
      <c r="Q5881" s="3">
        <v>25.773195876289002</v>
      </c>
      <c r="R5881" s="3">
        <v>2.0618556701030002</v>
      </c>
      <c r="S5881" s="3">
        <v>89.690721649484999</v>
      </c>
      <c r="T5881" s="3">
        <v>6.1855670103089997</v>
      </c>
      <c r="U5881" s="8">
        <v>4.1237113402060004</v>
      </c>
    </row>
    <row r="5882" spans="3:21" ht="36" x14ac:dyDescent="0.2">
      <c r="C5882" s="90"/>
      <c r="D5882" s="87"/>
      <c r="E5882" s="1" t="s">
        <v>92</v>
      </c>
      <c r="F5882" s="2"/>
      <c r="G5882" s="59">
        <v>88</v>
      </c>
      <c r="H5882" s="71" t="str">
        <f t="shared" si="129"/>
        <v xml:space="preserve"> </v>
      </c>
      <c r="I5882" s="11">
        <v>34.090909090909001</v>
      </c>
      <c r="J5882" s="3">
        <v>46.590909090909001</v>
      </c>
      <c r="K5882" s="3">
        <v>15.909090909091001</v>
      </c>
      <c r="L5882" s="3">
        <v>36.363636363635997</v>
      </c>
      <c r="M5882" s="3">
        <v>26.136363636363999</v>
      </c>
      <c r="N5882" s="3">
        <v>15.909090909091001</v>
      </c>
      <c r="O5882" s="3">
        <v>11.363636363635999</v>
      </c>
      <c r="P5882" s="3">
        <v>10.227272727273</v>
      </c>
      <c r="Q5882" s="3">
        <v>28.409090909090999</v>
      </c>
      <c r="R5882" s="3">
        <v>3.4090909090910002</v>
      </c>
      <c r="S5882" s="3">
        <v>82.954545454544999</v>
      </c>
      <c r="T5882" s="3">
        <v>13.636363636364001</v>
      </c>
      <c r="U5882" s="8">
        <v>3.4090909090910002</v>
      </c>
    </row>
    <row r="5883" spans="3:21" ht="48" x14ac:dyDescent="0.2">
      <c r="C5883" s="90"/>
      <c r="D5883" s="87"/>
      <c r="E5883" s="1" t="s">
        <v>93</v>
      </c>
      <c r="F5883" s="2"/>
      <c r="G5883" s="59">
        <v>157</v>
      </c>
      <c r="H5883" s="71" t="str">
        <f t="shared" si="129"/>
        <v xml:space="preserve"> </v>
      </c>
      <c r="I5883" s="11">
        <v>20.382165605095999</v>
      </c>
      <c r="J5883" s="3">
        <v>33.121019108280002</v>
      </c>
      <c r="K5883" s="3">
        <v>10.828025477707</v>
      </c>
      <c r="L5883" s="3">
        <v>8.2802547770700006</v>
      </c>
      <c r="M5883" s="3">
        <v>16.560509554140001</v>
      </c>
      <c r="N5883" s="3">
        <v>10.191082802547999</v>
      </c>
      <c r="O5883" s="3">
        <v>5.0955414012739997</v>
      </c>
      <c r="P5883" s="3">
        <v>5.0955414012739997</v>
      </c>
      <c r="Q5883" s="3">
        <v>15.923566878980999</v>
      </c>
      <c r="R5883" s="3">
        <v>2.5477707006369998</v>
      </c>
      <c r="S5883" s="3">
        <v>65.605095541400999</v>
      </c>
      <c r="T5883" s="3">
        <v>28.662420382166001</v>
      </c>
      <c r="U5883" s="8">
        <v>5.7324840764329998</v>
      </c>
    </row>
    <row r="5884" spans="3:21" x14ac:dyDescent="0.2">
      <c r="C5884" s="90"/>
      <c r="D5884" s="87"/>
      <c r="E5884" s="1" t="s">
        <v>94</v>
      </c>
      <c r="F5884" s="2"/>
      <c r="G5884" s="59">
        <v>9</v>
      </c>
      <c r="H5884" s="71" t="str">
        <f t="shared" si="129"/>
        <v>*</v>
      </c>
      <c r="I5884" s="11">
        <v>22.222222222222001</v>
      </c>
      <c r="J5884" s="3">
        <v>11.111111111111001</v>
      </c>
      <c r="K5884" s="3">
        <v>33.333333333333002</v>
      </c>
      <c r="L5884" s="3">
        <v>33.333333333333002</v>
      </c>
      <c r="M5884" s="3">
        <v>33.333333333333002</v>
      </c>
      <c r="N5884" s="3">
        <v>44.444444444444002</v>
      </c>
      <c r="O5884" s="3">
        <v>22.222222222222001</v>
      </c>
      <c r="P5884" s="3">
        <v>22.222222222222001</v>
      </c>
      <c r="Q5884" s="3">
        <v>33.333333333333002</v>
      </c>
      <c r="R5884" s="3">
        <v>11.111111111111001</v>
      </c>
      <c r="S5884" s="3">
        <v>66.666666666666998</v>
      </c>
      <c r="T5884" s="3">
        <v>22.222222222222001</v>
      </c>
      <c r="U5884" s="8">
        <v>11.111111111111001</v>
      </c>
    </row>
    <row r="5885" spans="3:21" x14ac:dyDescent="0.2">
      <c r="C5885" s="90"/>
      <c r="D5885" s="87"/>
      <c r="E5885" s="1" t="s">
        <v>95</v>
      </c>
      <c r="F5885" s="2"/>
      <c r="G5885" s="59">
        <v>5</v>
      </c>
      <c r="H5885" s="71" t="str">
        <f t="shared" si="129"/>
        <v>*</v>
      </c>
      <c r="I5885" s="11">
        <v>40</v>
      </c>
      <c r="J5885" s="3">
        <v>20</v>
      </c>
      <c r="K5885" s="3">
        <v>20</v>
      </c>
      <c r="L5885" s="3">
        <v>60</v>
      </c>
      <c r="M5885" s="3">
        <v>40</v>
      </c>
      <c r="N5885" s="3">
        <v>40</v>
      </c>
      <c r="O5885" s="3">
        <v>20</v>
      </c>
      <c r="P5885" s="3">
        <v>20</v>
      </c>
      <c r="Q5885" s="3">
        <v>40</v>
      </c>
      <c r="R5885" s="3">
        <v>20</v>
      </c>
      <c r="S5885" s="3">
        <v>60</v>
      </c>
      <c r="T5885" s="3">
        <v>40</v>
      </c>
      <c r="U5885" s="14">
        <v>0</v>
      </c>
    </row>
    <row r="5886" spans="3:21" x14ac:dyDescent="0.2">
      <c r="C5886" s="90"/>
      <c r="D5886" s="87"/>
      <c r="E5886" s="1" t="s">
        <v>32</v>
      </c>
      <c r="F5886" s="2"/>
      <c r="G5886" s="59">
        <v>41</v>
      </c>
      <c r="H5886" s="71" t="str">
        <f t="shared" si="129"/>
        <v>*</v>
      </c>
      <c r="I5886" s="11">
        <v>31.707317073171001</v>
      </c>
      <c r="J5886" s="3">
        <v>39.024390243901998</v>
      </c>
      <c r="K5886" s="3">
        <v>14.634146341463</v>
      </c>
      <c r="L5886" s="3">
        <v>19.512195121950999</v>
      </c>
      <c r="M5886" s="3">
        <v>17.073170731706998</v>
      </c>
      <c r="N5886" s="3">
        <v>14.634146341463</v>
      </c>
      <c r="O5886" s="3">
        <v>7.3170731707319998</v>
      </c>
      <c r="P5886" s="3">
        <v>7.3170731707319998</v>
      </c>
      <c r="Q5886" s="3">
        <v>12.195121951220001</v>
      </c>
      <c r="R5886" s="3">
        <v>9.7560975609760003</v>
      </c>
      <c r="S5886" s="3">
        <v>80.487804878049005</v>
      </c>
      <c r="T5886" s="3">
        <v>19.512195121950999</v>
      </c>
      <c r="U5886" s="14">
        <v>0</v>
      </c>
    </row>
    <row r="5887" spans="3:21" ht="24" x14ac:dyDescent="0.2">
      <c r="C5887" s="90"/>
      <c r="D5887" s="87"/>
      <c r="E5887" s="1" t="s">
        <v>96</v>
      </c>
      <c r="F5887" s="2"/>
      <c r="G5887" s="59">
        <v>455</v>
      </c>
      <c r="H5887" s="71" t="str">
        <f t="shared" si="129"/>
        <v xml:space="preserve"> </v>
      </c>
      <c r="I5887" s="11">
        <v>34.505494505495001</v>
      </c>
      <c r="J5887" s="3">
        <v>42.857142857143003</v>
      </c>
      <c r="K5887" s="3">
        <v>11.428571428571001</v>
      </c>
      <c r="L5887" s="3">
        <v>15.604395604396</v>
      </c>
      <c r="M5887" s="3">
        <v>16.043956043956001</v>
      </c>
      <c r="N5887" s="3">
        <v>10.32967032967</v>
      </c>
      <c r="O5887" s="3">
        <v>5.934065934066</v>
      </c>
      <c r="P5887" s="3">
        <v>5.7142857142860004</v>
      </c>
      <c r="Q5887" s="3">
        <v>17.362637362636999</v>
      </c>
      <c r="R5887" s="3">
        <v>1.9780219780220001</v>
      </c>
      <c r="S5887" s="3">
        <v>77.362637362637003</v>
      </c>
      <c r="T5887" s="3">
        <v>18.901098901099001</v>
      </c>
      <c r="U5887" s="8">
        <v>3.7362637362640001</v>
      </c>
    </row>
    <row r="5888" spans="3:21" ht="24" x14ac:dyDescent="0.2">
      <c r="C5888" s="90"/>
      <c r="D5888" s="87"/>
      <c r="E5888" s="1" t="s">
        <v>87</v>
      </c>
      <c r="F5888" s="2"/>
      <c r="G5888" s="59">
        <v>623</v>
      </c>
      <c r="H5888" s="71" t="str">
        <f t="shared" si="129"/>
        <v xml:space="preserve"> </v>
      </c>
      <c r="I5888" s="11">
        <v>13.964686998395001</v>
      </c>
      <c r="J5888" s="3">
        <v>34.028892455859001</v>
      </c>
      <c r="K5888" s="3">
        <v>8.5072231139650007</v>
      </c>
      <c r="L5888" s="3">
        <v>3.0497592295349998</v>
      </c>
      <c r="M5888" s="3">
        <v>12.680577849117</v>
      </c>
      <c r="N5888" s="3">
        <v>6.7415730337079998</v>
      </c>
      <c r="O5888" s="3">
        <v>2.2471910112360001</v>
      </c>
      <c r="P5888" s="3">
        <v>2.4077046548959999</v>
      </c>
      <c r="Q5888" s="3">
        <v>15.569823434991999</v>
      </c>
      <c r="R5888" s="3">
        <v>2.2471910112360001</v>
      </c>
      <c r="S5888" s="3">
        <v>60.513643659711001</v>
      </c>
      <c r="T5888" s="3">
        <v>34.831460674157</v>
      </c>
      <c r="U5888" s="8">
        <v>4.654895666132</v>
      </c>
    </row>
    <row r="5889" spans="3:21" ht="24" x14ac:dyDescent="0.2">
      <c r="C5889" s="90"/>
      <c r="D5889" s="87"/>
      <c r="E5889" s="1" t="s">
        <v>88</v>
      </c>
      <c r="F5889" s="2"/>
      <c r="G5889" s="59">
        <v>1112</v>
      </c>
      <c r="H5889" s="71" t="str">
        <f t="shared" si="129"/>
        <v xml:space="preserve"> </v>
      </c>
      <c r="I5889" s="11">
        <v>7.1942446043170003</v>
      </c>
      <c r="J5889" s="3">
        <v>15.377697841727</v>
      </c>
      <c r="K5889" s="3">
        <v>4.046762589928</v>
      </c>
      <c r="L5889" s="3">
        <v>0.98920863309399998</v>
      </c>
      <c r="M5889" s="3">
        <v>6.744604316547</v>
      </c>
      <c r="N5889" s="3">
        <v>3.9568345323740002</v>
      </c>
      <c r="O5889" s="3">
        <v>0.80935251798600005</v>
      </c>
      <c r="P5889" s="3">
        <v>0.539568345324</v>
      </c>
      <c r="Q5889" s="3">
        <v>9.3525179856119998</v>
      </c>
      <c r="R5889" s="3">
        <v>1.9784172661870001</v>
      </c>
      <c r="S5889" s="3">
        <v>34.982014388488999</v>
      </c>
      <c r="T5889" s="3">
        <v>59.442446043164999</v>
      </c>
      <c r="U5889" s="8">
        <v>5.5755395683450004</v>
      </c>
    </row>
    <row r="5890" spans="3:21" x14ac:dyDescent="0.2">
      <c r="C5890" s="90"/>
      <c r="D5890" s="87"/>
      <c r="E5890" s="1" t="s">
        <v>22</v>
      </c>
      <c r="F5890" s="2"/>
      <c r="G5890" s="59">
        <v>245</v>
      </c>
      <c r="H5890" s="71" t="str">
        <f t="shared" si="129"/>
        <v xml:space="preserve"> </v>
      </c>
      <c r="I5890" s="11">
        <v>12.244897959184</v>
      </c>
      <c r="J5890" s="3">
        <v>27.346938775510001</v>
      </c>
      <c r="K5890" s="3">
        <v>6.5306122448980002</v>
      </c>
      <c r="L5890" s="3">
        <v>3.673469387755</v>
      </c>
      <c r="M5890" s="3">
        <v>4.8979591836729997</v>
      </c>
      <c r="N5890" s="3">
        <v>4.0816326530609999</v>
      </c>
      <c r="O5890" s="3">
        <v>2.4489795918369999</v>
      </c>
      <c r="P5890" s="3">
        <v>1.632653061224</v>
      </c>
      <c r="Q5890" s="3">
        <v>13.061224489796</v>
      </c>
      <c r="R5890" s="3">
        <v>2.4489795918369999</v>
      </c>
      <c r="S5890" s="3">
        <v>48.571428571429003</v>
      </c>
      <c r="T5890" s="3">
        <v>20.816326530611999</v>
      </c>
      <c r="U5890" s="8">
        <v>30.612244897958998</v>
      </c>
    </row>
    <row r="5891" spans="3:21" x14ac:dyDescent="0.2">
      <c r="C5891" s="91" t="s">
        <v>97</v>
      </c>
      <c r="D5891" s="86" t="s">
        <v>17</v>
      </c>
      <c r="E5891" s="6" t="s">
        <v>98</v>
      </c>
      <c r="F5891" s="5"/>
      <c r="G5891" s="58">
        <v>83</v>
      </c>
      <c r="H5891" s="70" t="str">
        <f t="shared" si="129"/>
        <v xml:space="preserve"> </v>
      </c>
      <c r="I5891" s="12">
        <v>27.710843373494001</v>
      </c>
      <c r="J5891" s="4">
        <v>43.373493975903997</v>
      </c>
      <c r="K5891" s="4">
        <v>15.66265060241</v>
      </c>
      <c r="L5891" s="4">
        <v>25.301204819277</v>
      </c>
      <c r="M5891" s="4">
        <v>21.686746987951999</v>
      </c>
      <c r="N5891" s="4">
        <v>18.072289156627001</v>
      </c>
      <c r="O5891" s="4">
        <v>9.638554216867</v>
      </c>
      <c r="P5891" s="4">
        <v>7.2289156626509996</v>
      </c>
      <c r="Q5891" s="4">
        <v>33.734939759036003</v>
      </c>
      <c r="R5891" s="4">
        <v>2.409638554217</v>
      </c>
      <c r="S5891" s="4">
        <v>81.927710843373006</v>
      </c>
      <c r="T5891" s="4">
        <v>15.66265060241</v>
      </c>
      <c r="U5891" s="13">
        <v>2.409638554217</v>
      </c>
    </row>
    <row r="5892" spans="3:21" x14ac:dyDescent="0.2">
      <c r="C5892" s="90"/>
      <c r="D5892" s="87"/>
      <c r="E5892" s="1" t="s">
        <v>99</v>
      </c>
      <c r="F5892" s="2"/>
      <c r="G5892" s="59">
        <v>401</v>
      </c>
      <c r="H5892" s="71" t="str">
        <f t="shared" si="129"/>
        <v xml:space="preserve"> </v>
      </c>
      <c r="I5892" s="11">
        <v>22.693266832917999</v>
      </c>
      <c r="J5892" s="3">
        <v>41.895261845386997</v>
      </c>
      <c r="K5892" s="3">
        <v>12.967581047382</v>
      </c>
      <c r="L5892" s="3">
        <v>8.4788029925190003</v>
      </c>
      <c r="M5892" s="3">
        <v>18.453865336658001</v>
      </c>
      <c r="N5892" s="3">
        <v>10.473815461347</v>
      </c>
      <c r="O5892" s="3">
        <v>3.7406483790520002</v>
      </c>
      <c r="P5892" s="3">
        <v>3.7406483790520002</v>
      </c>
      <c r="Q5892" s="3">
        <v>26.932668329177002</v>
      </c>
      <c r="R5892" s="3">
        <v>3.7406483790520002</v>
      </c>
      <c r="S5892" s="3">
        <v>76.309226932667997</v>
      </c>
      <c r="T5892" s="3">
        <v>19.201995012468998</v>
      </c>
      <c r="U5892" s="8">
        <v>4.4887780548630003</v>
      </c>
    </row>
    <row r="5893" spans="3:21" x14ac:dyDescent="0.2">
      <c r="C5893" s="90"/>
      <c r="D5893" s="87"/>
      <c r="E5893" s="1" t="s">
        <v>100</v>
      </c>
      <c r="F5893" s="2"/>
      <c r="G5893" s="59">
        <v>686</v>
      </c>
      <c r="H5893" s="71" t="str">
        <f t="shared" si="129"/>
        <v xml:space="preserve"> </v>
      </c>
      <c r="I5893" s="11">
        <v>16.618075801749001</v>
      </c>
      <c r="J5893" s="3">
        <v>33.965014577258998</v>
      </c>
      <c r="K5893" s="3">
        <v>6.5597667638479997</v>
      </c>
      <c r="L5893" s="3">
        <v>5.5393586005830002</v>
      </c>
      <c r="M5893" s="3">
        <v>12.973760932945</v>
      </c>
      <c r="N5893" s="3">
        <v>7.5801749271140002</v>
      </c>
      <c r="O5893" s="3">
        <v>2.623906705539</v>
      </c>
      <c r="P5893" s="3">
        <v>2.3323615160350002</v>
      </c>
      <c r="Q5893" s="3">
        <v>14.723032069971</v>
      </c>
      <c r="R5893" s="3">
        <v>2.1865889212830001</v>
      </c>
      <c r="S5893" s="3">
        <v>61.078717201166</v>
      </c>
      <c r="T5893" s="3">
        <v>33.381924198250999</v>
      </c>
      <c r="U5893" s="8">
        <v>5.5393586005830002</v>
      </c>
    </row>
    <row r="5894" spans="3:21" x14ac:dyDescent="0.2">
      <c r="C5894" s="90"/>
      <c r="D5894" s="87"/>
      <c r="E5894" s="1" t="s">
        <v>101</v>
      </c>
      <c r="F5894" s="2"/>
      <c r="G5894" s="59">
        <v>1118</v>
      </c>
      <c r="H5894" s="71" t="str">
        <f t="shared" si="129"/>
        <v xml:space="preserve"> </v>
      </c>
      <c r="I5894" s="11">
        <v>10.107334525939001</v>
      </c>
      <c r="J5894" s="3">
        <v>15.742397137746</v>
      </c>
      <c r="K5894" s="3">
        <v>4.2039355992839997</v>
      </c>
      <c r="L5894" s="3">
        <v>1.1627906976739999</v>
      </c>
      <c r="M5894" s="3">
        <v>4.5617173524150001</v>
      </c>
      <c r="N5894" s="3">
        <v>2.7728085867619998</v>
      </c>
      <c r="O5894" s="3">
        <v>0.98389982110899998</v>
      </c>
      <c r="P5894" s="3">
        <v>1.0733452593920001</v>
      </c>
      <c r="Q5894" s="3">
        <v>5.1878354203940003</v>
      </c>
      <c r="R5894" s="3">
        <v>1.6100178890879999</v>
      </c>
      <c r="S5894" s="3">
        <v>34.615384615384997</v>
      </c>
      <c r="T5894" s="3">
        <v>58.497316636851998</v>
      </c>
      <c r="U5894" s="8">
        <v>6.8872987477640004</v>
      </c>
    </row>
    <row r="5895" spans="3:21" x14ac:dyDescent="0.2">
      <c r="C5895" s="90"/>
      <c r="D5895" s="87"/>
      <c r="E5895" s="1" t="s">
        <v>22</v>
      </c>
      <c r="F5895" s="2"/>
      <c r="G5895" s="59">
        <v>147</v>
      </c>
      <c r="H5895" s="71" t="str">
        <f t="shared" si="129"/>
        <v xml:space="preserve"> </v>
      </c>
      <c r="I5895" s="11">
        <v>8.8435374149660007</v>
      </c>
      <c r="J5895" s="3">
        <v>21.768707482993001</v>
      </c>
      <c r="K5895" s="3">
        <v>6.1224489795919999</v>
      </c>
      <c r="L5895" s="3">
        <v>2.7210884353739999</v>
      </c>
      <c r="M5895" s="3">
        <v>4.7619047619049999</v>
      </c>
      <c r="N5895" s="3">
        <v>2.040816326531</v>
      </c>
      <c r="O5895" s="3">
        <v>2.7210884353739999</v>
      </c>
      <c r="P5895" s="3">
        <v>1.360544217687</v>
      </c>
      <c r="Q5895" s="3">
        <v>11.564625850340001</v>
      </c>
      <c r="R5895" s="3">
        <v>0.68027210884400002</v>
      </c>
      <c r="S5895" s="3">
        <v>38.775510204082003</v>
      </c>
      <c r="T5895" s="3">
        <v>28.571428571428999</v>
      </c>
      <c r="U5895" s="8">
        <v>32.653061224490003</v>
      </c>
    </row>
    <row r="5896" spans="3:21" x14ac:dyDescent="0.2">
      <c r="C5896" s="91" t="s">
        <v>102</v>
      </c>
      <c r="D5896" s="86" t="s">
        <v>17</v>
      </c>
      <c r="E5896" s="6" t="s">
        <v>103</v>
      </c>
      <c r="F5896" s="5"/>
      <c r="G5896" s="58">
        <v>562</v>
      </c>
      <c r="H5896" s="70" t="str">
        <f t="shared" si="129"/>
        <v xml:space="preserve"> </v>
      </c>
      <c r="I5896" s="12">
        <v>22.064056939501999</v>
      </c>
      <c r="J5896" s="4">
        <v>35.053380782917998</v>
      </c>
      <c r="K5896" s="4">
        <v>10.142348754447999</v>
      </c>
      <c r="L5896" s="4">
        <v>9.0747330960849997</v>
      </c>
      <c r="M5896" s="4">
        <v>14.056939501779</v>
      </c>
      <c r="N5896" s="4">
        <v>9.4306049822060007</v>
      </c>
      <c r="O5896" s="4">
        <v>3.55871886121</v>
      </c>
      <c r="P5896" s="4">
        <v>3.9145907473310002</v>
      </c>
      <c r="Q5896" s="4">
        <v>17.97153024911</v>
      </c>
      <c r="R5896" s="4">
        <v>3.3807829181489999</v>
      </c>
      <c r="S5896" s="4">
        <v>66.548042704625999</v>
      </c>
      <c r="T5896" s="4">
        <v>29.537366548043</v>
      </c>
      <c r="U5896" s="13">
        <v>3.9145907473310002</v>
      </c>
    </row>
    <row r="5897" spans="3:21" x14ac:dyDescent="0.2">
      <c r="C5897" s="90"/>
      <c r="D5897" s="87"/>
      <c r="E5897" s="1" t="s">
        <v>104</v>
      </c>
      <c r="F5897" s="2"/>
      <c r="G5897" s="59">
        <v>1221</v>
      </c>
      <c r="H5897" s="71" t="str">
        <f t="shared" si="129"/>
        <v xml:space="preserve"> </v>
      </c>
      <c r="I5897" s="11">
        <v>15.069615069615001</v>
      </c>
      <c r="J5897" s="3">
        <v>30.384930384930001</v>
      </c>
      <c r="K5897" s="3">
        <v>6.7158067158070001</v>
      </c>
      <c r="L5897" s="3">
        <v>4.0131040131039999</v>
      </c>
      <c r="M5897" s="3">
        <v>10.647010647010999</v>
      </c>
      <c r="N5897" s="3">
        <v>5.7330057330060002</v>
      </c>
      <c r="O5897" s="3">
        <v>2.5389025389030002</v>
      </c>
      <c r="P5897" s="3">
        <v>2.2113022113020002</v>
      </c>
      <c r="Q5897" s="3">
        <v>13.759213759213999</v>
      </c>
      <c r="R5897" s="3">
        <v>1.8018018018019999</v>
      </c>
      <c r="S5897" s="3">
        <v>55.036855036855002</v>
      </c>
      <c r="T5897" s="3">
        <v>39.721539721539997</v>
      </c>
      <c r="U5897" s="8">
        <v>5.2416052416049999</v>
      </c>
    </row>
    <row r="5898" spans="3:21" x14ac:dyDescent="0.2">
      <c r="C5898" s="90"/>
      <c r="D5898" s="87"/>
      <c r="E5898" s="1" t="s">
        <v>105</v>
      </c>
      <c r="F5898" s="2"/>
      <c r="G5898" s="59">
        <v>430</v>
      </c>
      <c r="H5898" s="71" t="str">
        <f t="shared" si="129"/>
        <v xml:space="preserve"> </v>
      </c>
      <c r="I5898" s="11">
        <v>6.0465116279069999</v>
      </c>
      <c r="J5898" s="3">
        <v>12.093023255814</v>
      </c>
      <c r="K5898" s="3">
        <v>4.8837209302330002</v>
      </c>
      <c r="L5898" s="3">
        <v>1.3953488372089999</v>
      </c>
      <c r="M5898" s="3">
        <v>3.720930232558</v>
      </c>
      <c r="N5898" s="3">
        <v>3.0232558139529999</v>
      </c>
      <c r="O5898" s="3">
        <v>0.93023255814000005</v>
      </c>
      <c r="P5898" s="3">
        <v>0.46511627907000003</v>
      </c>
      <c r="Q5898" s="3">
        <v>6.2790697674420004</v>
      </c>
      <c r="R5898" s="3">
        <v>1.627906976744</v>
      </c>
      <c r="S5898" s="3">
        <v>30.697674418605001</v>
      </c>
      <c r="T5898" s="3">
        <v>62.093023255814003</v>
      </c>
      <c r="U5898" s="8">
        <v>7.2093023255809996</v>
      </c>
    </row>
    <row r="5899" spans="3:21" x14ac:dyDescent="0.2">
      <c r="C5899" s="90"/>
      <c r="D5899" s="87"/>
      <c r="E5899" s="1" t="s">
        <v>106</v>
      </c>
      <c r="F5899" s="2"/>
      <c r="G5899" s="59">
        <v>63</v>
      </c>
      <c r="H5899" s="71" t="str">
        <f t="shared" si="129"/>
        <v xml:space="preserve"> </v>
      </c>
      <c r="I5899" s="26">
        <v>0</v>
      </c>
      <c r="J5899" s="3">
        <v>4.7619047619049999</v>
      </c>
      <c r="K5899" s="3">
        <v>1.587301587302</v>
      </c>
      <c r="L5899" s="7">
        <v>0</v>
      </c>
      <c r="M5899" s="3">
        <v>3.1746031746029999</v>
      </c>
      <c r="N5899" s="3">
        <v>3.1746031746029999</v>
      </c>
      <c r="O5899" s="7">
        <v>0</v>
      </c>
      <c r="P5899" s="7">
        <v>0</v>
      </c>
      <c r="Q5899" s="3">
        <v>3.1746031746029999</v>
      </c>
      <c r="R5899" s="3">
        <v>1.587301587302</v>
      </c>
      <c r="S5899" s="3">
        <v>12.698412698413</v>
      </c>
      <c r="T5899" s="3">
        <v>77.777777777777999</v>
      </c>
      <c r="U5899" s="8">
        <v>9.5238095238099998</v>
      </c>
    </row>
    <row r="5900" spans="3:21" x14ac:dyDescent="0.2">
      <c r="C5900" s="90"/>
      <c r="D5900" s="87"/>
      <c r="E5900" s="1" t="s">
        <v>22</v>
      </c>
      <c r="F5900" s="2"/>
      <c r="G5900" s="59">
        <v>159</v>
      </c>
      <c r="H5900" s="71" t="str">
        <f t="shared" si="129"/>
        <v xml:space="preserve"> </v>
      </c>
      <c r="I5900" s="11">
        <v>12.578616352200999</v>
      </c>
      <c r="J5900" s="3">
        <v>13.836477987421</v>
      </c>
      <c r="K5900" s="3">
        <v>3.1446540880499998</v>
      </c>
      <c r="L5900" s="3">
        <v>2.5157232704400001</v>
      </c>
      <c r="M5900" s="3">
        <v>7.547169811321</v>
      </c>
      <c r="N5900" s="3">
        <v>3.1446540880499998</v>
      </c>
      <c r="O5900" s="3">
        <v>0.62893081761000003</v>
      </c>
      <c r="P5900" s="7">
        <v>0</v>
      </c>
      <c r="Q5900" s="3">
        <v>8.8050314465409993</v>
      </c>
      <c r="R5900" s="3">
        <v>1.2578616352200001</v>
      </c>
      <c r="S5900" s="3">
        <v>32.075471698112999</v>
      </c>
      <c r="T5900" s="3">
        <v>30.188679245283002</v>
      </c>
      <c r="U5900" s="8">
        <v>37.735849056604003</v>
      </c>
    </row>
    <row r="5901" spans="3:21" x14ac:dyDescent="0.2">
      <c r="C5901" s="90"/>
      <c r="D5901" s="87"/>
      <c r="E5901" s="1" t="s">
        <v>107</v>
      </c>
      <c r="F5901" s="2"/>
      <c r="G5901" s="59">
        <v>1783</v>
      </c>
      <c r="H5901" s="71" t="str">
        <f t="shared" si="129"/>
        <v xml:space="preserve"> </v>
      </c>
      <c r="I5901" s="11">
        <v>17.274256870443001</v>
      </c>
      <c r="J5901" s="3">
        <v>31.856421761077002</v>
      </c>
      <c r="K5901" s="3">
        <v>7.795849691531</v>
      </c>
      <c r="L5901" s="3">
        <v>5.6085249579359999</v>
      </c>
      <c r="M5901" s="3">
        <v>11.721817162085999</v>
      </c>
      <c r="N5901" s="3">
        <v>6.8984856982610001</v>
      </c>
      <c r="O5901" s="3">
        <v>2.860347728547</v>
      </c>
      <c r="P5901" s="3">
        <v>2.7481772293889999</v>
      </c>
      <c r="Q5901" s="3">
        <v>15.086932136848</v>
      </c>
      <c r="R5901" s="3">
        <v>2.2994952327539999</v>
      </c>
      <c r="S5901" s="3">
        <v>58.665171060010998</v>
      </c>
      <c r="T5901" s="3">
        <v>36.511497476164003</v>
      </c>
      <c r="U5901" s="8">
        <v>4.8233314638250002</v>
      </c>
    </row>
    <row r="5902" spans="3:21" x14ac:dyDescent="0.2">
      <c r="C5902" s="90"/>
      <c r="D5902" s="87"/>
      <c r="E5902" s="1" t="s">
        <v>108</v>
      </c>
      <c r="F5902" s="2"/>
      <c r="G5902" s="59">
        <v>493</v>
      </c>
      <c r="H5902" s="71" t="str">
        <f t="shared" si="129"/>
        <v xml:space="preserve"> </v>
      </c>
      <c r="I5902" s="11">
        <v>5.2738336714000003</v>
      </c>
      <c r="J5902" s="3">
        <v>11.156186612576001</v>
      </c>
      <c r="K5902" s="3">
        <v>4.4624746450300004</v>
      </c>
      <c r="L5902" s="3">
        <v>1.217038539554</v>
      </c>
      <c r="M5902" s="3">
        <v>3.6511156186610001</v>
      </c>
      <c r="N5902" s="3">
        <v>3.042596348884</v>
      </c>
      <c r="O5902" s="3">
        <v>0.81135902636900004</v>
      </c>
      <c r="P5902" s="3">
        <v>0.40567951318500001</v>
      </c>
      <c r="Q5902" s="3">
        <v>5.8823529411760003</v>
      </c>
      <c r="R5902" s="3">
        <v>1.6227180527380001</v>
      </c>
      <c r="S5902" s="3">
        <v>28.397565922921</v>
      </c>
      <c r="T5902" s="3">
        <v>64.097363083163998</v>
      </c>
      <c r="U5902" s="8">
        <v>7.505070993915</v>
      </c>
    </row>
    <row r="5903" spans="3:21" x14ac:dyDescent="0.2">
      <c r="C5903" s="91" t="s">
        <v>109</v>
      </c>
      <c r="D5903" s="86" t="s">
        <v>17</v>
      </c>
      <c r="E5903" s="6" t="s">
        <v>110</v>
      </c>
      <c r="F5903" s="5"/>
      <c r="G5903" s="58">
        <v>551</v>
      </c>
      <c r="H5903" s="70" t="str">
        <f t="shared" si="129"/>
        <v xml:space="preserve"> </v>
      </c>
      <c r="I5903" s="12">
        <v>15.24500907441</v>
      </c>
      <c r="J5903" s="4">
        <v>27.404718693285002</v>
      </c>
      <c r="K5903" s="4">
        <v>11.615245009074</v>
      </c>
      <c r="L5903" s="4">
        <v>7.2595281306719999</v>
      </c>
      <c r="M5903" s="4">
        <v>15.24500907441</v>
      </c>
      <c r="N5903" s="4">
        <v>8.1669691470050001</v>
      </c>
      <c r="O5903" s="4">
        <v>2.5408348457350001</v>
      </c>
      <c r="P5903" s="4">
        <v>3.085299455535</v>
      </c>
      <c r="Q5903" s="4">
        <v>18.148820326679001</v>
      </c>
      <c r="R5903" s="4">
        <v>2.3593466424680001</v>
      </c>
      <c r="S5903" s="4">
        <v>59.891107078040001</v>
      </c>
      <c r="T5903" s="4">
        <v>35.753176043556998</v>
      </c>
      <c r="U5903" s="13">
        <v>4.3557168784030003</v>
      </c>
    </row>
    <row r="5904" spans="3:21" ht="24" x14ac:dyDescent="0.2">
      <c r="C5904" s="90"/>
      <c r="D5904" s="87"/>
      <c r="E5904" s="1" t="s">
        <v>111</v>
      </c>
      <c r="F5904" s="2"/>
      <c r="G5904" s="59">
        <v>298</v>
      </c>
      <c r="H5904" s="71" t="str">
        <f t="shared" si="129"/>
        <v xml:space="preserve"> </v>
      </c>
      <c r="I5904" s="11">
        <v>29.194630872483</v>
      </c>
      <c r="J5904" s="3">
        <v>36.241610738254998</v>
      </c>
      <c r="K5904" s="3">
        <v>10.067114093960001</v>
      </c>
      <c r="L5904" s="3">
        <v>16.778523489933001</v>
      </c>
      <c r="M5904" s="3">
        <v>15.100671140939999</v>
      </c>
      <c r="N5904" s="3">
        <v>7.0469798657720002</v>
      </c>
      <c r="O5904" s="3">
        <v>5.3691275167789998</v>
      </c>
      <c r="P5904" s="3">
        <v>3.6912751677850002</v>
      </c>
      <c r="Q5904" s="3">
        <v>17.449664429529999</v>
      </c>
      <c r="R5904" s="3">
        <v>4.0268456375839996</v>
      </c>
      <c r="S5904" s="3">
        <v>73.154362416107006</v>
      </c>
      <c r="T5904" s="3">
        <v>24.161073825502999</v>
      </c>
      <c r="U5904" s="8">
        <v>2.6845637583889999</v>
      </c>
    </row>
    <row r="5905" spans="3:21" ht="24" x14ac:dyDescent="0.2">
      <c r="C5905" s="90"/>
      <c r="D5905" s="87"/>
      <c r="E5905" s="1" t="s">
        <v>112</v>
      </c>
      <c r="F5905" s="2"/>
      <c r="G5905" s="59">
        <v>954</v>
      </c>
      <c r="H5905" s="71" t="str">
        <f t="shared" si="129"/>
        <v xml:space="preserve"> </v>
      </c>
      <c r="I5905" s="11">
        <v>28.092243186583001</v>
      </c>
      <c r="J5905" s="3">
        <v>47.798742138365</v>
      </c>
      <c r="K5905" s="3">
        <v>9.6436058700210001</v>
      </c>
      <c r="L5905" s="3">
        <v>7.2327044025160001</v>
      </c>
      <c r="M5905" s="3">
        <v>13.417190775681</v>
      </c>
      <c r="N5905" s="3">
        <v>7.7568134171910001</v>
      </c>
      <c r="O5905" s="3">
        <v>3.5639412997900002</v>
      </c>
      <c r="P5905" s="3">
        <v>3.2494758909849999</v>
      </c>
      <c r="Q5905" s="3">
        <v>16.352201257861999</v>
      </c>
      <c r="R5905" s="3">
        <v>2.3060796645699999</v>
      </c>
      <c r="S5905" s="3">
        <v>73.480083857441997</v>
      </c>
      <c r="T5905" s="3">
        <v>23.689727463312</v>
      </c>
      <c r="U5905" s="8">
        <v>2.8301886792449999</v>
      </c>
    </row>
    <row r="5906" spans="3:21" x14ac:dyDescent="0.2">
      <c r="C5906" s="90"/>
      <c r="D5906" s="87"/>
      <c r="E5906" s="1" t="s">
        <v>113</v>
      </c>
      <c r="F5906" s="2"/>
      <c r="G5906" s="59">
        <v>616</v>
      </c>
      <c r="H5906" s="71" t="str">
        <f t="shared" si="129"/>
        <v xml:space="preserve"> </v>
      </c>
      <c r="I5906" s="11">
        <v>17.045454545455001</v>
      </c>
      <c r="J5906" s="3">
        <v>31.331168831168998</v>
      </c>
      <c r="K5906" s="3">
        <v>8.603896103896</v>
      </c>
      <c r="L5906" s="3">
        <v>6.0064935064940004</v>
      </c>
      <c r="M5906" s="3">
        <v>15.259740259739999</v>
      </c>
      <c r="N5906" s="3">
        <v>10.064935064935</v>
      </c>
      <c r="O5906" s="3">
        <v>2.5974025974030002</v>
      </c>
      <c r="P5906" s="3">
        <v>3.0844155844159999</v>
      </c>
      <c r="Q5906" s="3">
        <v>18.019480519481</v>
      </c>
      <c r="R5906" s="3">
        <v>2.75974025974</v>
      </c>
      <c r="S5906" s="3">
        <v>61.688311688311998</v>
      </c>
      <c r="T5906" s="3">
        <v>34.577922077921997</v>
      </c>
      <c r="U5906" s="8">
        <v>3.733766233766</v>
      </c>
    </row>
    <row r="5907" spans="3:21" x14ac:dyDescent="0.2">
      <c r="C5907" s="90"/>
      <c r="D5907" s="87"/>
      <c r="E5907" s="1" t="s">
        <v>114</v>
      </c>
      <c r="F5907" s="2"/>
      <c r="G5907" s="59">
        <v>986</v>
      </c>
      <c r="H5907" s="71" t="str">
        <f t="shared" si="129"/>
        <v xml:space="preserve"> </v>
      </c>
      <c r="I5907" s="11">
        <v>19.472616632859999</v>
      </c>
      <c r="J5907" s="3">
        <v>33.67139959432</v>
      </c>
      <c r="K5907" s="3">
        <v>7.9107505070990003</v>
      </c>
      <c r="L5907" s="3">
        <v>4.8681541582149999</v>
      </c>
      <c r="M5907" s="3">
        <v>13.286004056795001</v>
      </c>
      <c r="N5907" s="3">
        <v>7.6064908722110003</v>
      </c>
      <c r="O5907" s="3">
        <v>3.2454361054769998</v>
      </c>
      <c r="P5907" s="3">
        <v>3.8539553752539999</v>
      </c>
      <c r="Q5907" s="3">
        <v>16.227180527382998</v>
      </c>
      <c r="R5907" s="3">
        <v>2.332657200811</v>
      </c>
      <c r="S5907" s="3">
        <v>60.243407707910997</v>
      </c>
      <c r="T5907" s="3">
        <v>34.584178498985999</v>
      </c>
      <c r="U5907" s="8">
        <v>5.1724137931029999</v>
      </c>
    </row>
    <row r="5908" spans="3:21" ht="24" x14ac:dyDescent="0.2">
      <c r="C5908" s="90"/>
      <c r="D5908" s="87"/>
      <c r="E5908" s="1" t="s">
        <v>115</v>
      </c>
      <c r="F5908" s="2"/>
      <c r="G5908" s="59">
        <v>938</v>
      </c>
      <c r="H5908" s="71" t="str">
        <f t="shared" si="129"/>
        <v xml:space="preserve"> </v>
      </c>
      <c r="I5908" s="11">
        <v>21.428571428571001</v>
      </c>
      <c r="J5908" s="3">
        <v>40.085287846481997</v>
      </c>
      <c r="K5908" s="3">
        <v>8.3155650319830006</v>
      </c>
      <c r="L5908" s="3">
        <v>6.503198294243</v>
      </c>
      <c r="M5908" s="3">
        <v>12.793176972281</v>
      </c>
      <c r="N5908" s="3">
        <v>7.3560767590619998</v>
      </c>
      <c r="O5908" s="3">
        <v>3.6247334754799998</v>
      </c>
      <c r="P5908" s="3">
        <v>3.1982942430699999</v>
      </c>
      <c r="Q5908" s="3">
        <v>15.671641791044999</v>
      </c>
      <c r="R5908" s="3">
        <v>2.6652452025589999</v>
      </c>
      <c r="S5908" s="3">
        <v>65.458422174839995</v>
      </c>
      <c r="T5908" s="3">
        <v>30.170575692964</v>
      </c>
      <c r="U5908" s="8">
        <v>4.3710021321959998</v>
      </c>
    </row>
    <row r="5909" spans="3:21" ht="24" x14ac:dyDescent="0.2">
      <c r="C5909" s="90"/>
      <c r="D5909" s="87"/>
      <c r="E5909" s="1" t="s">
        <v>116</v>
      </c>
      <c r="F5909" s="2"/>
      <c r="G5909" s="59">
        <v>771</v>
      </c>
      <c r="H5909" s="71" t="str">
        <f t="shared" si="129"/>
        <v xml:space="preserve"> </v>
      </c>
      <c r="I5909" s="11">
        <v>16.472114137483999</v>
      </c>
      <c r="J5909" s="3">
        <v>30.869001297017</v>
      </c>
      <c r="K5909" s="3">
        <v>8.1712062256810007</v>
      </c>
      <c r="L5909" s="3">
        <v>4.7989623865109996</v>
      </c>
      <c r="M5909" s="3">
        <v>9.0791180285339994</v>
      </c>
      <c r="N5909" s="3">
        <v>6.3553826199739998</v>
      </c>
      <c r="O5909" s="3">
        <v>2.2049286640729999</v>
      </c>
      <c r="P5909" s="3">
        <v>2.2049286640729999</v>
      </c>
      <c r="Q5909" s="3">
        <v>13.099870298314</v>
      </c>
      <c r="R5909" s="3">
        <v>1.8158236057070001</v>
      </c>
      <c r="S5909" s="3">
        <v>53.696498054475001</v>
      </c>
      <c r="T5909" s="3">
        <v>40.337224383916997</v>
      </c>
      <c r="U5909" s="8">
        <v>5.9662775616079999</v>
      </c>
    </row>
    <row r="5910" spans="3:21" ht="24" x14ac:dyDescent="0.2">
      <c r="C5910" s="90"/>
      <c r="D5910" s="87"/>
      <c r="E5910" s="1" t="s">
        <v>117</v>
      </c>
      <c r="F5910" s="2"/>
      <c r="G5910" s="59">
        <v>223</v>
      </c>
      <c r="H5910" s="71" t="str">
        <f t="shared" si="129"/>
        <v xml:space="preserve"> </v>
      </c>
      <c r="I5910" s="11">
        <v>21.076233183856999</v>
      </c>
      <c r="J5910" s="3">
        <v>49.775784753362998</v>
      </c>
      <c r="K5910" s="3">
        <v>17.040358744395</v>
      </c>
      <c r="L5910" s="3">
        <v>19.282511210761999</v>
      </c>
      <c r="M5910" s="3">
        <v>32.735426008969</v>
      </c>
      <c r="N5910" s="3">
        <v>25.560538116591999</v>
      </c>
      <c r="O5910" s="3">
        <v>8.5201793721969992</v>
      </c>
      <c r="P5910" s="3">
        <v>8.9686098654710005</v>
      </c>
      <c r="Q5910" s="3">
        <v>42.600896860987</v>
      </c>
      <c r="R5910" s="3">
        <v>6.7264573991030003</v>
      </c>
      <c r="S5910" s="3">
        <v>89.237668161434996</v>
      </c>
      <c r="T5910" s="3">
        <v>9.4170403587439999</v>
      </c>
      <c r="U5910" s="8">
        <v>1.3452914798210001</v>
      </c>
    </row>
    <row r="5911" spans="3:21" x14ac:dyDescent="0.2">
      <c r="C5911" s="90"/>
      <c r="D5911" s="87"/>
      <c r="E5911" s="1" t="s">
        <v>118</v>
      </c>
      <c r="F5911" s="2"/>
      <c r="G5911" s="59">
        <v>710</v>
      </c>
      <c r="H5911" s="71" t="str">
        <f t="shared" si="129"/>
        <v xml:space="preserve"> </v>
      </c>
      <c r="I5911" s="11">
        <v>20.845070422534999</v>
      </c>
      <c r="J5911" s="3">
        <v>38.169014084506998</v>
      </c>
      <c r="K5911" s="3">
        <v>8.3098591549300007</v>
      </c>
      <c r="L5911" s="3">
        <v>6.9014084507040003</v>
      </c>
      <c r="M5911" s="3">
        <v>12.112676056338</v>
      </c>
      <c r="N5911" s="3">
        <v>6.3380281690139997</v>
      </c>
      <c r="O5911" s="3">
        <v>2.112676056338</v>
      </c>
      <c r="P5911" s="3">
        <v>3.239436619718</v>
      </c>
      <c r="Q5911" s="3">
        <v>15.915492957746</v>
      </c>
      <c r="R5911" s="3">
        <v>2.3943661971829999</v>
      </c>
      <c r="S5911" s="3">
        <v>63.943661971830998</v>
      </c>
      <c r="T5911" s="3">
        <v>31.267605633803001</v>
      </c>
      <c r="U5911" s="8">
        <v>4.7887323943659998</v>
      </c>
    </row>
    <row r="5912" spans="3:21" x14ac:dyDescent="0.2">
      <c r="C5912" s="90"/>
      <c r="D5912" s="87"/>
      <c r="E5912" s="1" t="s">
        <v>119</v>
      </c>
      <c r="F5912" s="2"/>
      <c r="G5912" s="59">
        <v>565</v>
      </c>
      <c r="H5912" s="71" t="str">
        <f t="shared" si="129"/>
        <v xml:space="preserve"> </v>
      </c>
      <c r="I5912" s="11">
        <v>22.831858407079999</v>
      </c>
      <c r="J5912" s="3">
        <v>36.283185840708001</v>
      </c>
      <c r="K5912" s="3">
        <v>10.796460176990999</v>
      </c>
      <c r="L5912" s="3">
        <v>8.3185840707959997</v>
      </c>
      <c r="M5912" s="3">
        <v>15.752212389381</v>
      </c>
      <c r="N5912" s="3">
        <v>10.088495575221</v>
      </c>
      <c r="O5912" s="3">
        <v>4.7787610619469998</v>
      </c>
      <c r="P5912" s="3">
        <v>4.7787610619469998</v>
      </c>
      <c r="Q5912" s="3">
        <v>20.530973451327</v>
      </c>
      <c r="R5912" s="3">
        <v>2.8318584070799999</v>
      </c>
      <c r="S5912" s="3">
        <v>68.849557522124002</v>
      </c>
      <c r="T5912" s="3">
        <v>26.902654867256999</v>
      </c>
      <c r="U5912" s="8">
        <v>4.2477876106189996</v>
      </c>
    </row>
    <row r="5913" spans="3:21" x14ac:dyDescent="0.2">
      <c r="C5913" s="90"/>
      <c r="D5913" s="87"/>
      <c r="E5913" s="1" t="s">
        <v>120</v>
      </c>
      <c r="F5913" s="2"/>
      <c r="G5913" s="59">
        <v>443</v>
      </c>
      <c r="H5913" s="71" t="str">
        <f t="shared" si="129"/>
        <v xml:space="preserve"> </v>
      </c>
      <c r="I5913" s="11">
        <v>17.832957110609001</v>
      </c>
      <c r="J5913" s="3">
        <v>29.571106094807998</v>
      </c>
      <c r="K5913" s="3">
        <v>8.3521444695259994</v>
      </c>
      <c r="L5913" s="3">
        <v>4.9661399548530003</v>
      </c>
      <c r="M5913" s="3">
        <v>12.415349887133001</v>
      </c>
      <c r="N5913" s="3">
        <v>6.7720090293449999</v>
      </c>
      <c r="O5913" s="3">
        <v>2.257336343115</v>
      </c>
      <c r="P5913" s="3">
        <v>2.257336343115</v>
      </c>
      <c r="Q5913" s="3">
        <v>15.801354401806</v>
      </c>
      <c r="R5913" s="3">
        <v>2.4830699774270002</v>
      </c>
      <c r="S5913" s="3">
        <v>54.853273137697997</v>
      </c>
      <c r="T5913" s="3">
        <v>39.954853273137999</v>
      </c>
      <c r="U5913" s="8">
        <v>5.1918735891649996</v>
      </c>
    </row>
    <row r="5914" spans="3:21" x14ac:dyDescent="0.2">
      <c r="C5914" s="90"/>
      <c r="D5914" s="87"/>
      <c r="E5914" s="1" t="s">
        <v>121</v>
      </c>
      <c r="F5914" s="2"/>
      <c r="G5914" s="59">
        <v>977</v>
      </c>
      <c r="H5914" s="71" t="str">
        <f t="shared" si="129"/>
        <v xml:space="preserve"> </v>
      </c>
      <c r="I5914" s="11">
        <v>18.730808597747998</v>
      </c>
      <c r="J5914" s="3">
        <v>32.343909928351998</v>
      </c>
      <c r="K5914" s="3">
        <v>8.4953940634599991</v>
      </c>
      <c r="L5914" s="3">
        <v>4.8106448311159999</v>
      </c>
      <c r="M5914" s="3">
        <v>10.235414534288999</v>
      </c>
      <c r="N5914" s="3">
        <v>5.8341862845449999</v>
      </c>
      <c r="O5914" s="3">
        <v>2.354145342886</v>
      </c>
      <c r="P5914" s="3">
        <v>2.6612077789150002</v>
      </c>
      <c r="Q5914" s="3">
        <v>13.715455475947</v>
      </c>
      <c r="R5914" s="3">
        <v>2.354145342886</v>
      </c>
      <c r="S5914" s="3">
        <v>57.727737973388003</v>
      </c>
      <c r="T5914" s="3">
        <v>38.382804503582001</v>
      </c>
      <c r="U5914" s="8">
        <v>3.8894575230299999</v>
      </c>
    </row>
    <row r="5915" spans="3:21" x14ac:dyDescent="0.2">
      <c r="C5915" s="90"/>
      <c r="D5915" s="87"/>
      <c r="E5915" s="1" t="s">
        <v>122</v>
      </c>
      <c r="F5915" s="2"/>
      <c r="G5915" s="59">
        <v>179</v>
      </c>
      <c r="H5915" s="71" t="str">
        <f t="shared" si="129"/>
        <v xml:space="preserve"> </v>
      </c>
      <c r="I5915" s="11">
        <v>24.581005586591999</v>
      </c>
      <c r="J5915" s="3">
        <v>39.106145251397002</v>
      </c>
      <c r="K5915" s="3">
        <v>14.525139664804</v>
      </c>
      <c r="L5915" s="3">
        <v>13.407821229050001</v>
      </c>
      <c r="M5915" s="3">
        <v>14.525139664804</v>
      </c>
      <c r="N5915" s="3">
        <v>12.290502793296</v>
      </c>
      <c r="O5915" s="3">
        <v>6.7039106145250003</v>
      </c>
      <c r="P5915" s="3">
        <v>6.1452513966479998</v>
      </c>
      <c r="Q5915" s="3">
        <v>22.346368715084001</v>
      </c>
      <c r="R5915" s="3">
        <v>2.7932960893850001</v>
      </c>
      <c r="S5915" s="3">
        <v>70.391061452513995</v>
      </c>
      <c r="T5915" s="3">
        <v>24.022346368714999</v>
      </c>
      <c r="U5915" s="8">
        <v>5.5865921787710002</v>
      </c>
    </row>
    <row r="5916" spans="3:21" x14ac:dyDescent="0.2">
      <c r="C5916" s="90"/>
      <c r="D5916" s="87"/>
      <c r="E5916" s="1" t="s">
        <v>32</v>
      </c>
      <c r="F5916" s="2"/>
      <c r="G5916" s="59">
        <v>22</v>
      </c>
      <c r="H5916" s="71" t="str">
        <f t="shared" si="129"/>
        <v>*</v>
      </c>
      <c r="I5916" s="11">
        <v>22.727272727273</v>
      </c>
      <c r="J5916" s="3">
        <v>40.909090909090999</v>
      </c>
      <c r="K5916" s="3">
        <v>4.5454545454549997</v>
      </c>
      <c r="L5916" s="3">
        <v>18.181818181817999</v>
      </c>
      <c r="M5916" s="3">
        <v>22.727272727273</v>
      </c>
      <c r="N5916" s="3">
        <v>9.0909090909089993</v>
      </c>
      <c r="O5916" s="3">
        <v>4.5454545454549997</v>
      </c>
      <c r="P5916" s="3">
        <v>9.0909090909089993</v>
      </c>
      <c r="Q5916" s="3">
        <v>22.727272727273</v>
      </c>
      <c r="R5916" s="3">
        <v>13.636363636364001</v>
      </c>
      <c r="S5916" s="3">
        <v>63.636363636364003</v>
      </c>
      <c r="T5916" s="3">
        <v>27.272727272727</v>
      </c>
      <c r="U5916" s="8">
        <v>9.0909090909089993</v>
      </c>
    </row>
    <row r="5917" spans="3:21" x14ac:dyDescent="0.2">
      <c r="C5917" s="90"/>
      <c r="D5917" s="87"/>
      <c r="E5917" s="1" t="s">
        <v>22</v>
      </c>
      <c r="F5917" s="2"/>
      <c r="G5917" s="59">
        <v>13</v>
      </c>
      <c r="H5917" s="71" t="str">
        <f t="shared" si="129"/>
        <v>*</v>
      </c>
      <c r="I5917" s="26">
        <v>0</v>
      </c>
      <c r="J5917" s="3">
        <v>15.384615384615</v>
      </c>
      <c r="K5917" s="3">
        <v>15.384615384615</v>
      </c>
      <c r="L5917" s="7">
        <v>0</v>
      </c>
      <c r="M5917" s="7">
        <v>0</v>
      </c>
      <c r="N5917" s="3">
        <v>15.384615384615</v>
      </c>
      <c r="O5917" s="3">
        <v>7.6923076923079998</v>
      </c>
      <c r="P5917" s="7">
        <v>0</v>
      </c>
      <c r="Q5917" s="3">
        <v>7.6923076923079998</v>
      </c>
      <c r="R5917" s="7">
        <v>0</v>
      </c>
      <c r="S5917" s="3">
        <v>46.153846153845997</v>
      </c>
      <c r="T5917" s="3">
        <v>46.153846153845997</v>
      </c>
      <c r="U5917" s="8">
        <v>7.6923076923079998</v>
      </c>
    </row>
    <row r="5918" spans="3:21" ht="24" x14ac:dyDescent="0.2">
      <c r="C5918" s="91" t="s">
        <v>123</v>
      </c>
      <c r="D5918" s="86" t="s">
        <v>17</v>
      </c>
      <c r="E5918" s="6" t="s">
        <v>124</v>
      </c>
      <c r="F5918" s="5"/>
      <c r="G5918" s="58">
        <v>55</v>
      </c>
      <c r="H5918" s="70" t="str">
        <f t="shared" si="129"/>
        <v xml:space="preserve"> </v>
      </c>
      <c r="I5918" s="12">
        <v>10.909090909091001</v>
      </c>
      <c r="J5918" s="4">
        <v>27.272727272727</v>
      </c>
      <c r="K5918" s="4">
        <v>18.181818181817999</v>
      </c>
      <c r="L5918" s="4">
        <v>3.636363636364</v>
      </c>
      <c r="M5918" s="4">
        <v>7.2727272727269998</v>
      </c>
      <c r="N5918" s="4">
        <v>5.4545454545450003</v>
      </c>
      <c r="O5918" s="4">
        <v>3.636363636364</v>
      </c>
      <c r="P5918" s="4">
        <v>7.2727272727269998</v>
      </c>
      <c r="Q5918" s="4">
        <v>9.0909090909089993</v>
      </c>
      <c r="R5918" s="4">
        <v>3.636363636364</v>
      </c>
      <c r="S5918" s="4">
        <v>49.090909090909001</v>
      </c>
      <c r="T5918" s="4">
        <v>40</v>
      </c>
      <c r="U5918" s="13">
        <v>10.909090909091001</v>
      </c>
    </row>
    <row r="5919" spans="3:21" ht="24" x14ac:dyDescent="0.2">
      <c r="C5919" s="92"/>
      <c r="D5919" s="87"/>
      <c r="E5919" s="1" t="s">
        <v>125</v>
      </c>
      <c r="F5919" s="2"/>
      <c r="G5919" s="59">
        <v>205</v>
      </c>
      <c r="H5919" s="71" t="str">
        <f t="shared" si="129"/>
        <v xml:space="preserve"> </v>
      </c>
      <c r="I5919" s="11">
        <v>14.634146341463</v>
      </c>
      <c r="J5919" s="3">
        <v>23.902439024389999</v>
      </c>
      <c r="K5919" s="3">
        <v>13.658536585366001</v>
      </c>
      <c r="L5919" s="3">
        <v>6.3414634146340001</v>
      </c>
      <c r="M5919" s="3">
        <v>10.731707317073001</v>
      </c>
      <c r="N5919" s="3">
        <v>6.3414634146340001</v>
      </c>
      <c r="O5919" s="3">
        <v>2.4390243902440001</v>
      </c>
      <c r="P5919" s="3">
        <v>3.4146341463410002</v>
      </c>
      <c r="Q5919" s="3">
        <v>12.682926829268</v>
      </c>
      <c r="R5919" s="3">
        <v>1.4634146341459999</v>
      </c>
      <c r="S5919" s="3">
        <v>52.195121951220003</v>
      </c>
      <c r="T5919" s="3">
        <v>39.512195121951002</v>
      </c>
      <c r="U5919" s="8">
        <v>8.2926829268290003</v>
      </c>
    </row>
    <row r="5920" spans="3:21" ht="24" x14ac:dyDescent="0.2">
      <c r="C5920" s="92"/>
      <c r="D5920" s="87"/>
      <c r="E5920" s="1" t="s">
        <v>126</v>
      </c>
      <c r="F5920" s="2"/>
      <c r="G5920" s="59">
        <v>114</v>
      </c>
      <c r="H5920" s="71" t="str">
        <f t="shared" si="129"/>
        <v xml:space="preserve"> </v>
      </c>
      <c r="I5920" s="11">
        <v>25.438596491228001</v>
      </c>
      <c r="J5920" s="3">
        <v>45.614035087719003</v>
      </c>
      <c r="K5920" s="3">
        <v>9.6491228070179993</v>
      </c>
      <c r="L5920" s="3">
        <v>14.912280701754</v>
      </c>
      <c r="M5920" s="3">
        <v>21.929824561404001</v>
      </c>
      <c r="N5920" s="3">
        <v>16.666666666666998</v>
      </c>
      <c r="O5920" s="3">
        <v>6.1403508771929998</v>
      </c>
      <c r="P5920" s="3">
        <v>3.508771929825</v>
      </c>
      <c r="Q5920" s="3">
        <v>32.456140350877</v>
      </c>
      <c r="R5920" s="3">
        <v>4.3859649122809996</v>
      </c>
      <c r="S5920" s="3">
        <v>81.578947368420998</v>
      </c>
      <c r="T5920" s="3">
        <v>14.035087719298</v>
      </c>
      <c r="U5920" s="8">
        <v>4.3859649122809996</v>
      </c>
    </row>
    <row r="5921" spans="3:21" ht="24" x14ac:dyDescent="0.2">
      <c r="C5921" s="92"/>
      <c r="D5921" s="87"/>
      <c r="E5921" s="1" t="s">
        <v>127</v>
      </c>
      <c r="F5921" s="2"/>
      <c r="G5921" s="59">
        <v>187</v>
      </c>
      <c r="H5921" s="71" t="str">
        <f t="shared" si="129"/>
        <v xml:space="preserve"> </v>
      </c>
      <c r="I5921" s="11">
        <v>23.529411764706001</v>
      </c>
      <c r="J5921" s="3">
        <v>49.732620320856</v>
      </c>
      <c r="K5921" s="3">
        <v>13.903743315508001</v>
      </c>
      <c r="L5921" s="3">
        <v>24.598930481282999</v>
      </c>
      <c r="M5921" s="3">
        <v>37.433155080214</v>
      </c>
      <c r="N5921" s="3">
        <v>26.737967914439</v>
      </c>
      <c r="O5921" s="3">
        <v>10.160427807487</v>
      </c>
      <c r="P5921" s="3">
        <v>10.160427807487</v>
      </c>
      <c r="Q5921" s="3">
        <v>44.385026737967998</v>
      </c>
      <c r="R5921" s="3">
        <v>6.9518716577540003</v>
      </c>
      <c r="S5921" s="3">
        <v>91.978609625668</v>
      </c>
      <c r="T5921" s="3">
        <v>5.3475935828879999</v>
      </c>
      <c r="U5921" s="8">
        <v>2.673796791444</v>
      </c>
    </row>
    <row r="5922" spans="3:21" ht="24" x14ac:dyDescent="0.2">
      <c r="C5922" s="92"/>
      <c r="D5922" s="87"/>
      <c r="E5922" s="1" t="s">
        <v>128</v>
      </c>
      <c r="F5922" s="2"/>
      <c r="G5922" s="59">
        <v>1599</v>
      </c>
      <c r="H5922" s="71" t="str">
        <f t="shared" si="129"/>
        <v xml:space="preserve"> </v>
      </c>
      <c r="I5922" s="11">
        <v>17.698561601001</v>
      </c>
      <c r="J5922" s="3">
        <v>31.332082551595001</v>
      </c>
      <c r="K5922" s="3">
        <v>6.8167604752970004</v>
      </c>
      <c r="L5922" s="3">
        <v>5.3158223889930003</v>
      </c>
      <c r="M5922" s="3">
        <v>11.19449656035</v>
      </c>
      <c r="N5922" s="3">
        <v>6.5040650406499996</v>
      </c>
      <c r="O5922" s="3">
        <v>2.564102564103</v>
      </c>
      <c r="P5922" s="3">
        <v>2.564102564103</v>
      </c>
      <c r="Q5922" s="3">
        <v>13.821138211381999</v>
      </c>
      <c r="R5922" s="3">
        <v>2.001250781739</v>
      </c>
      <c r="S5922" s="3">
        <v>56.097560975610001</v>
      </c>
      <c r="T5922" s="3">
        <v>37.711069418386003</v>
      </c>
      <c r="U5922" s="8">
        <v>6.1913696060039998</v>
      </c>
    </row>
    <row r="5923" spans="3:21" ht="24" x14ac:dyDescent="0.2">
      <c r="C5923" s="92"/>
      <c r="D5923" s="87"/>
      <c r="E5923" s="1" t="s">
        <v>129</v>
      </c>
      <c r="F5923" s="2"/>
      <c r="G5923" s="59">
        <v>1199</v>
      </c>
      <c r="H5923" s="71" t="str">
        <f t="shared" si="129"/>
        <v xml:space="preserve"> </v>
      </c>
      <c r="I5923" s="11">
        <v>17.764804003336</v>
      </c>
      <c r="J5923" s="3">
        <v>31.025854879065999</v>
      </c>
      <c r="K5923" s="3">
        <v>8.0066722268560007</v>
      </c>
      <c r="L5923" s="3">
        <v>5.9216013344449996</v>
      </c>
      <c r="M5923" s="3">
        <v>11.009174311927</v>
      </c>
      <c r="N5923" s="3">
        <v>6.5888240200170003</v>
      </c>
      <c r="O5923" s="3">
        <v>2.3352793995000001</v>
      </c>
      <c r="P5923" s="3">
        <v>2.2518765638030001</v>
      </c>
      <c r="Q5923" s="3">
        <v>14.17848206839</v>
      </c>
      <c r="R5923" s="3">
        <v>1.7514595496250001</v>
      </c>
      <c r="S5923" s="3">
        <v>55.462885738114998</v>
      </c>
      <c r="T5923" s="3">
        <v>37.531276063386002</v>
      </c>
      <c r="U5923" s="8">
        <v>7.0058381984990001</v>
      </c>
    </row>
    <row r="5924" spans="3:21" ht="24" x14ac:dyDescent="0.2">
      <c r="C5924" s="92"/>
      <c r="D5924" s="87"/>
      <c r="E5924" s="1" t="s">
        <v>130</v>
      </c>
      <c r="F5924" s="2"/>
      <c r="G5924" s="59">
        <v>950</v>
      </c>
      <c r="H5924" s="71" t="str">
        <f t="shared" si="129"/>
        <v xml:space="preserve"> </v>
      </c>
      <c r="I5924" s="11">
        <v>18.631578947367998</v>
      </c>
      <c r="J5924" s="3">
        <v>30.315789473683999</v>
      </c>
      <c r="K5924" s="3">
        <v>6.6315789473680002</v>
      </c>
      <c r="L5924" s="3">
        <v>5.8947368421049999</v>
      </c>
      <c r="M5924" s="3">
        <v>12</v>
      </c>
      <c r="N5924" s="3">
        <v>6.4210526315790002</v>
      </c>
      <c r="O5924" s="3">
        <v>3.2631578947370001</v>
      </c>
      <c r="P5924" s="3">
        <v>2.4210526315790002</v>
      </c>
      <c r="Q5924" s="3">
        <v>13.578947368421</v>
      </c>
      <c r="R5924" s="3">
        <v>2.2105263157890001</v>
      </c>
      <c r="S5924" s="3">
        <v>55.789473684211004</v>
      </c>
      <c r="T5924" s="3">
        <v>38.842105263157997</v>
      </c>
      <c r="U5924" s="8">
        <v>5.3684210526319998</v>
      </c>
    </row>
    <row r="5925" spans="3:21" x14ac:dyDescent="0.2">
      <c r="C5925" s="92"/>
      <c r="D5925" s="87"/>
      <c r="E5925" s="1" t="s">
        <v>131</v>
      </c>
      <c r="F5925" s="2"/>
      <c r="G5925" s="59">
        <v>424</v>
      </c>
      <c r="H5925" s="71" t="str">
        <f t="shared" si="129"/>
        <v xml:space="preserve"> </v>
      </c>
      <c r="I5925" s="11">
        <v>18.632075471697998</v>
      </c>
      <c r="J5925" s="3">
        <v>32.547169811320998</v>
      </c>
      <c r="K5925" s="3">
        <v>7.7830188679249996</v>
      </c>
      <c r="L5925" s="3">
        <v>5.660377358491</v>
      </c>
      <c r="M5925" s="3">
        <v>11.556603773585</v>
      </c>
      <c r="N5925" s="3">
        <v>7.547169811321</v>
      </c>
      <c r="O5925" s="3">
        <v>3.3018867924530002</v>
      </c>
      <c r="P5925" s="3">
        <v>2.5943396226419999</v>
      </c>
      <c r="Q5925" s="3">
        <v>16.981132075472001</v>
      </c>
      <c r="R5925" s="3">
        <v>2.1226415094340001</v>
      </c>
      <c r="S5925" s="3">
        <v>59.669811320755002</v>
      </c>
      <c r="T5925" s="3">
        <v>35.849056603774002</v>
      </c>
      <c r="U5925" s="8">
        <v>4.4811320754719999</v>
      </c>
    </row>
    <row r="5926" spans="3:21" ht="24" x14ac:dyDescent="0.2">
      <c r="C5926" s="92"/>
      <c r="D5926" s="87"/>
      <c r="E5926" s="1" t="s">
        <v>132</v>
      </c>
      <c r="F5926" s="2"/>
      <c r="G5926" s="59">
        <v>213</v>
      </c>
      <c r="H5926" s="71" t="str">
        <f t="shared" si="129"/>
        <v xml:space="preserve"> </v>
      </c>
      <c r="I5926" s="11">
        <v>18.309859154929999</v>
      </c>
      <c r="J5926" s="3">
        <v>27.230046948357</v>
      </c>
      <c r="K5926" s="3">
        <v>10.798122065728</v>
      </c>
      <c r="L5926" s="3">
        <v>6.1032863849770003</v>
      </c>
      <c r="M5926" s="3">
        <v>11.267605633803001</v>
      </c>
      <c r="N5926" s="3">
        <v>9.3896713615019998</v>
      </c>
      <c r="O5926" s="3">
        <v>4.2253521126760001</v>
      </c>
      <c r="P5926" s="3">
        <v>3.7558685446009998</v>
      </c>
      <c r="Q5926" s="3">
        <v>12.676056338027999</v>
      </c>
      <c r="R5926" s="3">
        <v>1.4084507042250001</v>
      </c>
      <c r="S5926" s="3">
        <v>50.704225352112999</v>
      </c>
      <c r="T5926" s="3">
        <v>42.253521126761001</v>
      </c>
      <c r="U5926" s="8">
        <v>7.0422535211269999</v>
      </c>
    </row>
    <row r="5927" spans="3:21" ht="24" x14ac:dyDescent="0.2">
      <c r="C5927" s="92"/>
      <c r="D5927" s="87"/>
      <c r="E5927" s="1" t="s">
        <v>133</v>
      </c>
      <c r="F5927" s="2"/>
      <c r="G5927" s="59">
        <v>214</v>
      </c>
      <c r="H5927" s="71" t="str">
        <f t="shared" si="129"/>
        <v xml:space="preserve"> </v>
      </c>
      <c r="I5927" s="11">
        <v>11.682242990654</v>
      </c>
      <c r="J5927" s="3">
        <v>21.96261682243</v>
      </c>
      <c r="K5927" s="3">
        <v>7.9439252336450004</v>
      </c>
      <c r="L5927" s="3">
        <v>2.8037383177569999</v>
      </c>
      <c r="M5927" s="3">
        <v>9.3457943925230005</v>
      </c>
      <c r="N5927" s="3">
        <v>6.0747663551400004</v>
      </c>
      <c r="O5927" s="3">
        <v>2.3364485981310001</v>
      </c>
      <c r="P5927" s="3">
        <v>2.8037383177569999</v>
      </c>
      <c r="Q5927" s="3">
        <v>13.084112149533</v>
      </c>
      <c r="R5927" s="3">
        <v>1.401869158879</v>
      </c>
      <c r="S5927" s="3">
        <v>42.056074766355003</v>
      </c>
      <c r="T5927" s="3">
        <v>43.92523364486</v>
      </c>
      <c r="U5927" s="8">
        <v>14.018691588785</v>
      </c>
    </row>
    <row r="5928" spans="3:21" ht="24" x14ac:dyDescent="0.2">
      <c r="C5928" s="92"/>
      <c r="D5928" s="87"/>
      <c r="E5928" s="1" t="s">
        <v>134</v>
      </c>
      <c r="F5928" s="2"/>
      <c r="G5928" s="59">
        <v>15</v>
      </c>
      <c r="H5928" s="71" t="str">
        <f t="shared" si="129"/>
        <v>*</v>
      </c>
      <c r="I5928" s="11">
        <v>6.666666666667</v>
      </c>
      <c r="J5928" s="3">
        <v>13.333333333333</v>
      </c>
      <c r="K5928" s="3">
        <v>6.666666666667</v>
      </c>
      <c r="L5928" s="3">
        <v>6.666666666667</v>
      </c>
      <c r="M5928" s="3">
        <v>6.666666666667</v>
      </c>
      <c r="N5928" s="3">
        <v>6.666666666667</v>
      </c>
      <c r="O5928" s="3">
        <v>6.666666666667</v>
      </c>
      <c r="P5928" s="3">
        <v>6.666666666667</v>
      </c>
      <c r="Q5928" s="3">
        <v>6.666666666667</v>
      </c>
      <c r="R5928" s="3">
        <v>6.666666666667</v>
      </c>
      <c r="S5928" s="3">
        <v>13.333333333333</v>
      </c>
      <c r="T5928" s="3">
        <v>86.666666666666998</v>
      </c>
      <c r="U5928" s="14">
        <v>0</v>
      </c>
    </row>
    <row r="5929" spans="3:21" ht="24" x14ac:dyDescent="0.2">
      <c r="C5929" s="92"/>
      <c r="D5929" s="87"/>
      <c r="E5929" s="1" t="s">
        <v>135</v>
      </c>
      <c r="F5929" s="2"/>
      <c r="G5929" s="59">
        <v>587</v>
      </c>
      <c r="H5929" s="71" t="str">
        <f t="shared" si="129"/>
        <v xml:space="preserve"> </v>
      </c>
      <c r="I5929" s="11">
        <v>19.761499148211001</v>
      </c>
      <c r="J5929" s="3">
        <v>32.367972742760003</v>
      </c>
      <c r="K5929" s="3">
        <v>9.54003407155</v>
      </c>
      <c r="L5929" s="3">
        <v>7.6660988074959997</v>
      </c>
      <c r="M5929" s="3">
        <v>13.628620102215001</v>
      </c>
      <c r="N5929" s="3">
        <v>8.1771720613289993</v>
      </c>
      <c r="O5929" s="3">
        <v>4.4293015332200003</v>
      </c>
      <c r="P5929" s="3">
        <v>3.4071550255540002</v>
      </c>
      <c r="Q5929" s="3">
        <v>14.821124361158001</v>
      </c>
      <c r="R5929" s="3">
        <v>1.873935264055</v>
      </c>
      <c r="S5929" s="3">
        <v>60.477001703577997</v>
      </c>
      <c r="T5929" s="3">
        <v>33.901192504259001</v>
      </c>
      <c r="U5929" s="8">
        <v>5.6218057921640003</v>
      </c>
    </row>
    <row r="5930" spans="3:21" x14ac:dyDescent="0.2">
      <c r="C5930" s="92"/>
      <c r="D5930" s="87"/>
      <c r="E5930" s="1" t="s">
        <v>136</v>
      </c>
      <c r="F5930" s="2"/>
      <c r="G5930" s="59">
        <v>63</v>
      </c>
      <c r="H5930" s="71" t="str">
        <f t="shared" si="129"/>
        <v xml:space="preserve"> </v>
      </c>
      <c r="I5930" s="11">
        <v>14.285714285714</v>
      </c>
      <c r="J5930" s="3">
        <v>22.222222222222001</v>
      </c>
      <c r="K5930" s="3">
        <v>7.9365079365079998</v>
      </c>
      <c r="L5930" s="3">
        <v>7.9365079365079998</v>
      </c>
      <c r="M5930" s="3">
        <v>9.5238095238099998</v>
      </c>
      <c r="N5930" s="3">
        <v>4.7619047619049999</v>
      </c>
      <c r="O5930" s="3">
        <v>4.7619047619049999</v>
      </c>
      <c r="P5930" s="3">
        <v>7.9365079365079998</v>
      </c>
      <c r="Q5930" s="3">
        <v>9.5238095238099998</v>
      </c>
      <c r="R5930" s="3">
        <v>6.3492063492059998</v>
      </c>
      <c r="S5930" s="3">
        <v>47.619047619047997</v>
      </c>
      <c r="T5930" s="3">
        <v>44.444444444444002</v>
      </c>
      <c r="U5930" s="8">
        <v>7.9365079365079998</v>
      </c>
    </row>
    <row r="5931" spans="3:21" x14ac:dyDescent="0.2">
      <c r="C5931" s="92"/>
      <c r="D5931" s="87"/>
      <c r="E5931" s="1" t="s">
        <v>137</v>
      </c>
      <c r="F5931" s="2"/>
      <c r="G5931" s="59">
        <v>290</v>
      </c>
      <c r="H5931" s="71" t="str">
        <f t="shared" si="129"/>
        <v xml:space="preserve"> </v>
      </c>
      <c r="I5931" s="11">
        <v>5.8620689655170004</v>
      </c>
      <c r="J5931" s="3">
        <v>13.448275862069</v>
      </c>
      <c r="K5931" s="3">
        <v>5.8620689655170004</v>
      </c>
      <c r="L5931" s="3">
        <v>1.0344827586209999</v>
      </c>
      <c r="M5931" s="3">
        <v>3.7931034482760002</v>
      </c>
      <c r="N5931" s="3">
        <v>3.4482758620689999</v>
      </c>
      <c r="O5931" s="3">
        <v>1.0344827586209999</v>
      </c>
      <c r="P5931" s="3">
        <v>0.34482758620699999</v>
      </c>
      <c r="Q5931" s="3">
        <v>9.3103448275860003</v>
      </c>
      <c r="R5931" s="3">
        <v>3.7931034482760002</v>
      </c>
      <c r="S5931" s="3">
        <v>35.172413793102997</v>
      </c>
      <c r="T5931" s="3">
        <v>58.620689655172001</v>
      </c>
      <c r="U5931" s="8">
        <v>6.2068965517240002</v>
      </c>
    </row>
    <row r="5932" spans="3:21" x14ac:dyDescent="0.2">
      <c r="C5932" s="92"/>
      <c r="D5932" s="87"/>
      <c r="E5932" s="1" t="s">
        <v>22</v>
      </c>
      <c r="F5932" s="2"/>
      <c r="G5932" s="59">
        <v>42</v>
      </c>
      <c r="H5932" s="71" t="str">
        <f t="shared" si="129"/>
        <v>*</v>
      </c>
      <c r="I5932" s="11">
        <v>4.7619047619049999</v>
      </c>
      <c r="J5932" s="3">
        <v>9.5238095238099998</v>
      </c>
      <c r="K5932" s="7">
        <v>0</v>
      </c>
      <c r="L5932" s="7">
        <v>0</v>
      </c>
      <c r="M5932" s="3">
        <v>2.3809523809519999</v>
      </c>
      <c r="N5932" s="3">
        <v>2.3809523809519999</v>
      </c>
      <c r="O5932" s="3">
        <v>2.3809523809519999</v>
      </c>
      <c r="P5932" s="7">
        <v>0</v>
      </c>
      <c r="Q5932" s="3">
        <v>4.7619047619049999</v>
      </c>
      <c r="R5932" s="7">
        <v>0</v>
      </c>
      <c r="S5932" s="3">
        <v>19.047619047619001</v>
      </c>
      <c r="T5932" s="3">
        <v>30.952380952380999</v>
      </c>
      <c r="U5932" s="8">
        <v>50</v>
      </c>
    </row>
    <row r="5933" spans="3:21" ht="24" x14ac:dyDescent="0.2">
      <c r="C5933" s="92"/>
      <c r="D5933" s="87"/>
      <c r="E5933" s="1" t="s">
        <v>138</v>
      </c>
      <c r="F5933" s="2"/>
      <c r="G5933" s="59">
        <v>246</v>
      </c>
      <c r="H5933" s="71" t="str">
        <f t="shared" si="129"/>
        <v xml:space="preserve"> </v>
      </c>
      <c r="I5933" s="11">
        <v>13.008130081300999</v>
      </c>
      <c r="J5933" s="3">
        <v>25.203252032519998</v>
      </c>
      <c r="K5933" s="3">
        <v>12.601626016259999</v>
      </c>
      <c r="L5933" s="3">
        <v>5.6910569105690003</v>
      </c>
      <c r="M5933" s="3">
        <v>9.3495934959350002</v>
      </c>
      <c r="N5933" s="3">
        <v>6.0975609756100004</v>
      </c>
      <c r="O5933" s="3">
        <v>2.4390243902440001</v>
      </c>
      <c r="P5933" s="3">
        <v>3.6585365853659999</v>
      </c>
      <c r="Q5933" s="3">
        <v>10.975609756098001</v>
      </c>
      <c r="R5933" s="3">
        <v>1.219512195122</v>
      </c>
      <c r="S5933" s="3">
        <v>50.813008130081002</v>
      </c>
      <c r="T5933" s="3">
        <v>40.650406504065003</v>
      </c>
      <c r="U5933" s="8">
        <v>8.5365853658540001</v>
      </c>
    </row>
    <row r="5934" spans="3:21" ht="24" x14ac:dyDescent="0.2">
      <c r="C5934" s="92"/>
      <c r="D5934" s="87"/>
      <c r="E5934" s="1" t="s">
        <v>139</v>
      </c>
      <c r="F5934" s="2"/>
      <c r="G5934" s="59">
        <v>248</v>
      </c>
      <c r="H5934" s="71" t="str">
        <f t="shared" ref="H5934:H5936" si="130">IF(G5934&lt;49,"*"," ")</f>
        <v xml:space="preserve"> </v>
      </c>
      <c r="I5934" s="11">
        <v>24.596774193548001</v>
      </c>
      <c r="J5934" s="3">
        <v>46.370967741934997</v>
      </c>
      <c r="K5934" s="3">
        <v>11.693548387097</v>
      </c>
      <c r="L5934" s="3">
        <v>20.161290322580999</v>
      </c>
      <c r="M5934" s="3">
        <v>33.870967741934997</v>
      </c>
      <c r="N5934" s="3">
        <v>22.983870967742</v>
      </c>
      <c r="O5934" s="3">
        <v>8.8709677419350008</v>
      </c>
      <c r="P5934" s="3">
        <v>8.0645161290320004</v>
      </c>
      <c r="Q5934" s="3">
        <v>40.322580645160997</v>
      </c>
      <c r="R5934" s="3">
        <v>5.2419354838709999</v>
      </c>
      <c r="S5934" s="3">
        <v>88.709677419355003</v>
      </c>
      <c r="T5934" s="3">
        <v>8.0645161290320004</v>
      </c>
      <c r="U5934" s="8">
        <v>3.2258064516129998</v>
      </c>
    </row>
    <row r="5935" spans="3:21" ht="24" x14ac:dyDescent="0.2">
      <c r="C5935" s="92"/>
      <c r="D5935" s="87"/>
      <c r="E5935" s="1" t="s">
        <v>140</v>
      </c>
      <c r="F5935" s="2"/>
      <c r="G5935" s="59">
        <v>1582</v>
      </c>
      <c r="H5935" s="71" t="str">
        <f t="shared" si="130"/>
        <v xml:space="preserve"> </v>
      </c>
      <c r="I5935" s="11">
        <v>17.193426042984001</v>
      </c>
      <c r="J5935" s="3">
        <v>29.835651074588998</v>
      </c>
      <c r="K5935" s="3">
        <v>7.0796460176989999</v>
      </c>
      <c r="L5935" s="3">
        <v>5.499367888748</v>
      </c>
      <c r="M5935" s="3">
        <v>11.314791403287</v>
      </c>
      <c r="N5935" s="3">
        <v>6.5739570164350001</v>
      </c>
      <c r="O5935" s="3">
        <v>2.5284450063210002</v>
      </c>
      <c r="P5935" s="3">
        <v>2.3388116308470002</v>
      </c>
      <c r="Q5935" s="3">
        <v>13.969658659924001</v>
      </c>
      <c r="R5935" s="3">
        <v>2.0227560050569999</v>
      </c>
      <c r="S5935" s="3">
        <v>54.804045512009999</v>
      </c>
      <c r="T5935" s="3">
        <v>38.432364096081002</v>
      </c>
      <c r="U5935" s="8">
        <v>6.7635903919090001</v>
      </c>
    </row>
    <row r="5936" spans="3:21" ht="24" x14ac:dyDescent="0.2">
      <c r="C5936" s="93"/>
      <c r="D5936" s="88"/>
      <c r="E5936" s="27" t="s">
        <v>141</v>
      </c>
      <c r="F5936" s="30"/>
      <c r="G5936" s="60">
        <v>414</v>
      </c>
      <c r="H5936" s="72" t="str">
        <f t="shared" si="130"/>
        <v xml:space="preserve"> </v>
      </c>
      <c r="I5936" s="35">
        <v>14.734299516908001</v>
      </c>
      <c r="J5936" s="16">
        <v>23.913043478260999</v>
      </c>
      <c r="K5936" s="16">
        <v>8.9371980676330001</v>
      </c>
      <c r="L5936" s="16">
        <v>4.1062801932369997</v>
      </c>
      <c r="M5936" s="16">
        <v>10.144927536232</v>
      </c>
      <c r="N5936" s="16">
        <v>7.4879227053140003</v>
      </c>
      <c r="O5936" s="16">
        <v>2.898550724638</v>
      </c>
      <c r="P5936" s="16">
        <v>3.140096618357</v>
      </c>
      <c r="Q5936" s="16">
        <v>12.077294685989999</v>
      </c>
      <c r="R5936" s="16">
        <v>1.2077294685990001</v>
      </c>
      <c r="S5936" s="16">
        <v>46.135265700482996</v>
      </c>
      <c r="T5936" s="16">
        <v>44.202898550725003</v>
      </c>
      <c r="U5936" s="36">
        <v>9.6618357487920008</v>
      </c>
    </row>
    <row r="5937" spans="2:18" x14ac:dyDescent="0.2">
      <c r="G5937" s="61"/>
      <c r="H5937" s="73"/>
    </row>
    <row r="5938" spans="2:18" x14ac:dyDescent="0.2">
      <c r="B5938" s="22" t="str">
        <f xml:space="preserve"> HYPERLINK("#'目次'!B50", "[44]")</f>
        <v>[44]</v>
      </c>
      <c r="C5938" s="17" t="s">
        <v>469</v>
      </c>
      <c r="G5938" s="61"/>
      <c r="H5938" s="73"/>
    </row>
    <row r="5939" spans="2:18" x14ac:dyDescent="0.2">
      <c r="C5939" s="46" t="s">
        <v>470</v>
      </c>
      <c r="G5939" s="61"/>
      <c r="H5939" s="73"/>
    </row>
    <row r="5940" spans="2:18" x14ac:dyDescent="0.2">
      <c r="G5940" s="61"/>
      <c r="H5940" s="73"/>
    </row>
    <row r="5941" spans="2:18" x14ac:dyDescent="0.2">
      <c r="C5941" s="17" t="s">
        <v>12</v>
      </c>
      <c r="G5941" s="61"/>
      <c r="H5941" s="73"/>
    </row>
    <row r="5942" spans="2:18" ht="48" x14ac:dyDescent="0.2">
      <c r="C5942" s="82"/>
      <c r="D5942" s="83"/>
      <c r="E5942" s="83"/>
      <c r="F5942" s="83"/>
      <c r="G5942" s="55" t="s">
        <v>13</v>
      </c>
      <c r="H5942" s="68"/>
      <c r="I5942" s="20" t="s">
        <v>471</v>
      </c>
      <c r="J5942" s="10" t="s">
        <v>472</v>
      </c>
      <c r="K5942" s="10" t="s">
        <v>473</v>
      </c>
      <c r="L5942" s="10" t="s">
        <v>474</v>
      </c>
      <c r="M5942" s="10" t="s">
        <v>475</v>
      </c>
      <c r="N5942" s="10" t="s">
        <v>476</v>
      </c>
      <c r="O5942" s="10" t="s">
        <v>477</v>
      </c>
      <c r="P5942" s="10" t="s">
        <v>32</v>
      </c>
      <c r="Q5942" s="10" t="s">
        <v>347</v>
      </c>
      <c r="R5942" s="23" t="s">
        <v>22</v>
      </c>
    </row>
    <row r="5943" spans="2:18" x14ac:dyDescent="0.2">
      <c r="C5943" s="84"/>
      <c r="D5943" s="85"/>
      <c r="E5943" s="85"/>
      <c r="F5943" s="85"/>
      <c r="G5943" s="56"/>
      <c r="H5943" s="69"/>
      <c r="I5943" s="24"/>
      <c r="J5943" s="9"/>
      <c r="K5943" s="9"/>
      <c r="L5943" s="9"/>
      <c r="M5943" s="9"/>
      <c r="N5943" s="9"/>
      <c r="O5943" s="9"/>
      <c r="P5943" s="9"/>
      <c r="Q5943" s="9"/>
      <c r="R5943" s="21"/>
    </row>
    <row r="5944" spans="2:18" x14ac:dyDescent="0.2">
      <c r="C5944" s="28"/>
      <c r="D5944" s="29"/>
      <c r="E5944" s="32" t="s">
        <v>13</v>
      </c>
      <c r="F5944" s="31"/>
      <c r="G5944" s="57">
        <v>1237</v>
      </c>
      <c r="H5944" s="66" t="str">
        <f t="shared" ref="H5944:H6007" si="131">IF(G5944&lt;49,"*"," ")</f>
        <v xml:space="preserve"> </v>
      </c>
      <c r="I5944" s="15">
        <v>47.857720291027</v>
      </c>
      <c r="J5944" s="15">
        <v>22.87793047696</v>
      </c>
      <c r="K5944" s="15">
        <v>36.459175424413999</v>
      </c>
      <c r="L5944" s="15">
        <v>12.287793047696001</v>
      </c>
      <c r="M5944" s="15">
        <v>33.063864187550998</v>
      </c>
      <c r="N5944" s="15">
        <v>26.030719482618998</v>
      </c>
      <c r="O5944" s="15">
        <v>31.608730800322999</v>
      </c>
      <c r="P5944" s="15">
        <v>1.212611156023</v>
      </c>
      <c r="Q5944" s="15">
        <v>5.6588520614390001</v>
      </c>
      <c r="R5944" s="34">
        <v>2.9911075181890001</v>
      </c>
    </row>
    <row r="5945" spans="2:18" x14ac:dyDescent="0.2">
      <c r="C5945" s="89" t="s">
        <v>16</v>
      </c>
      <c r="D5945" s="86" t="s">
        <v>17</v>
      </c>
      <c r="E5945" s="6" t="s">
        <v>18</v>
      </c>
      <c r="F5945" s="5"/>
      <c r="G5945" s="58">
        <v>219</v>
      </c>
      <c r="H5945" s="70" t="str">
        <f t="shared" si="131"/>
        <v xml:space="preserve"> </v>
      </c>
      <c r="I5945" s="12">
        <v>57.077625570776</v>
      </c>
      <c r="J5945" s="4">
        <v>28.767123287671001</v>
      </c>
      <c r="K5945" s="4">
        <v>41.095890410959001</v>
      </c>
      <c r="L5945" s="4">
        <v>15.068493150685001</v>
      </c>
      <c r="M5945" s="4">
        <v>38.356164383562003</v>
      </c>
      <c r="N5945" s="4">
        <v>25.570776255708001</v>
      </c>
      <c r="O5945" s="4">
        <v>32.876712328766999</v>
      </c>
      <c r="P5945" s="4">
        <v>1.369863013699</v>
      </c>
      <c r="Q5945" s="4">
        <v>4.5662100456620003</v>
      </c>
      <c r="R5945" s="13">
        <v>2.7397260273969999</v>
      </c>
    </row>
    <row r="5946" spans="2:18" x14ac:dyDescent="0.2">
      <c r="C5946" s="90"/>
      <c r="D5946" s="87"/>
      <c r="E5946" s="1" t="s">
        <v>19</v>
      </c>
      <c r="F5946" s="2"/>
      <c r="G5946" s="59">
        <v>795</v>
      </c>
      <c r="H5946" s="71" t="str">
        <f t="shared" si="131"/>
        <v xml:space="preserve"> </v>
      </c>
      <c r="I5946" s="11">
        <v>47.547169811320998</v>
      </c>
      <c r="J5946" s="3">
        <v>21.886792452830001</v>
      </c>
      <c r="K5946" s="3">
        <v>37.358490566038</v>
      </c>
      <c r="L5946" s="3">
        <v>11.572327044025</v>
      </c>
      <c r="M5946" s="3">
        <v>32.955974842766999</v>
      </c>
      <c r="N5946" s="3">
        <v>26.666666666666998</v>
      </c>
      <c r="O5946" s="3">
        <v>32.327044025157001</v>
      </c>
      <c r="P5946" s="3">
        <v>1.006289308176</v>
      </c>
      <c r="Q5946" s="3">
        <v>4.9056603773580001</v>
      </c>
      <c r="R5946" s="8">
        <v>2.389937106918</v>
      </c>
    </row>
    <row r="5947" spans="2:18" x14ac:dyDescent="0.2">
      <c r="C5947" s="90"/>
      <c r="D5947" s="87"/>
      <c r="E5947" s="1" t="s">
        <v>20</v>
      </c>
      <c r="F5947" s="2"/>
      <c r="G5947" s="59">
        <v>189</v>
      </c>
      <c r="H5947" s="71" t="str">
        <f t="shared" si="131"/>
        <v xml:space="preserve"> </v>
      </c>
      <c r="I5947" s="11">
        <v>40.211640211640002</v>
      </c>
      <c r="J5947" s="3">
        <v>21.164021164021001</v>
      </c>
      <c r="K5947" s="3">
        <v>28.571428571428999</v>
      </c>
      <c r="L5947" s="3">
        <v>11.111111111111001</v>
      </c>
      <c r="M5947" s="3">
        <v>30.158730158729998</v>
      </c>
      <c r="N5947" s="3">
        <v>24.867724867724998</v>
      </c>
      <c r="O5947" s="3">
        <v>27.513227513227999</v>
      </c>
      <c r="P5947" s="3">
        <v>1.587301587302</v>
      </c>
      <c r="Q5947" s="3">
        <v>8.4656084656079997</v>
      </c>
      <c r="R5947" s="8">
        <v>5.8201058201059999</v>
      </c>
    </row>
    <row r="5948" spans="2:18" x14ac:dyDescent="0.2">
      <c r="C5948" s="90"/>
      <c r="D5948" s="87"/>
      <c r="E5948" s="1" t="s">
        <v>21</v>
      </c>
      <c r="F5948" s="2"/>
      <c r="G5948" s="59">
        <v>31</v>
      </c>
      <c r="H5948" s="71" t="str">
        <f t="shared" si="131"/>
        <v>*</v>
      </c>
      <c r="I5948" s="11">
        <v>35.483870967742</v>
      </c>
      <c r="J5948" s="3">
        <v>16.129032258064999</v>
      </c>
      <c r="K5948" s="3">
        <v>25.806451612903</v>
      </c>
      <c r="L5948" s="3">
        <v>12.903225806451999</v>
      </c>
      <c r="M5948" s="3">
        <v>19.354838709677001</v>
      </c>
      <c r="N5948" s="3">
        <v>19.354838709677001</v>
      </c>
      <c r="O5948" s="3">
        <v>25.806451612903</v>
      </c>
      <c r="P5948" s="3">
        <v>3.2258064516129998</v>
      </c>
      <c r="Q5948" s="3">
        <v>16.129032258064999</v>
      </c>
      <c r="R5948" s="8">
        <v>3.2258064516129998</v>
      </c>
    </row>
    <row r="5949" spans="2:18" x14ac:dyDescent="0.2">
      <c r="C5949" s="90"/>
      <c r="D5949" s="87"/>
      <c r="E5949" s="1" t="s">
        <v>22</v>
      </c>
      <c r="F5949" s="2"/>
      <c r="G5949" s="59">
        <v>3</v>
      </c>
      <c r="H5949" s="71" t="str">
        <f t="shared" si="131"/>
        <v>*</v>
      </c>
      <c r="I5949" s="11">
        <v>66.666666666666998</v>
      </c>
      <c r="J5949" s="3">
        <v>33.333333333333002</v>
      </c>
      <c r="K5949" s="3">
        <v>66.666666666666998</v>
      </c>
      <c r="L5949" s="3">
        <v>66.666666666666998</v>
      </c>
      <c r="M5949" s="7">
        <v>0</v>
      </c>
      <c r="N5949" s="3">
        <v>33.333333333333002</v>
      </c>
      <c r="O5949" s="3">
        <v>66.666666666666998</v>
      </c>
      <c r="P5949" s="7">
        <v>0</v>
      </c>
      <c r="Q5949" s="7">
        <v>0</v>
      </c>
      <c r="R5949" s="14">
        <v>0</v>
      </c>
    </row>
    <row r="5950" spans="2:18" x14ac:dyDescent="0.2">
      <c r="C5950" s="91" t="s">
        <v>23</v>
      </c>
      <c r="D5950" s="86" t="s">
        <v>17</v>
      </c>
      <c r="E5950" s="6" t="s">
        <v>24</v>
      </c>
      <c r="F5950" s="5"/>
      <c r="G5950" s="58">
        <v>262</v>
      </c>
      <c r="H5950" s="70" t="str">
        <f t="shared" si="131"/>
        <v xml:space="preserve"> </v>
      </c>
      <c r="I5950" s="12">
        <v>56.488549618321002</v>
      </c>
      <c r="J5950" s="4">
        <v>26.717557251908001</v>
      </c>
      <c r="K5950" s="4">
        <v>45.419847328244003</v>
      </c>
      <c r="L5950" s="4">
        <v>16.030534351145</v>
      </c>
      <c r="M5950" s="4">
        <v>40.458015267176002</v>
      </c>
      <c r="N5950" s="4">
        <v>32.442748091603001</v>
      </c>
      <c r="O5950" s="4">
        <v>38.167938931298004</v>
      </c>
      <c r="P5950" s="4">
        <v>0.38167938931299999</v>
      </c>
      <c r="Q5950" s="4">
        <v>4.1984732824430004</v>
      </c>
      <c r="R5950" s="13">
        <v>3.4351145038170001</v>
      </c>
    </row>
    <row r="5951" spans="2:18" x14ac:dyDescent="0.2">
      <c r="C5951" s="90"/>
      <c r="D5951" s="87"/>
      <c r="E5951" s="1" t="s">
        <v>25</v>
      </c>
      <c r="F5951" s="2"/>
      <c r="G5951" s="59">
        <v>278</v>
      </c>
      <c r="H5951" s="71" t="str">
        <f t="shared" si="131"/>
        <v xml:space="preserve"> </v>
      </c>
      <c r="I5951" s="11">
        <v>64.028776978417</v>
      </c>
      <c r="J5951" s="3">
        <v>29.856115107914</v>
      </c>
      <c r="K5951" s="3">
        <v>52.158273381294997</v>
      </c>
      <c r="L5951" s="3">
        <v>13.669064748201</v>
      </c>
      <c r="M5951" s="3">
        <v>41.007194244604001</v>
      </c>
      <c r="N5951" s="3">
        <v>35.971223021583</v>
      </c>
      <c r="O5951" s="3">
        <v>31.654676258993</v>
      </c>
      <c r="P5951" s="3">
        <v>0.35971223021600002</v>
      </c>
      <c r="Q5951" s="3">
        <v>2.877697841727</v>
      </c>
      <c r="R5951" s="8">
        <v>2.1582733812949999</v>
      </c>
    </row>
    <row r="5952" spans="2:18" ht="24" x14ac:dyDescent="0.2">
      <c r="C5952" s="90"/>
      <c r="D5952" s="87"/>
      <c r="E5952" s="1" t="s">
        <v>26</v>
      </c>
      <c r="F5952" s="2"/>
      <c r="G5952" s="59">
        <v>306</v>
      </c>
      <c r="H5952" s="71" t="str">
        <f t="shared" si="131"/>
        <v xml:space="preserve"> </v>
      </c>
      <c r="I5952" s="11">
        <v>52.614379084966998</v>
      </c>
      <c r="J5952" s="3">
        <v>27.777777777777999</v>
      </c>
      <c r="K5952" s="3">
        <v>45.098039215686001</v>
      </c>
      <c r="L5952" s="3">
        <v>16.013071895425</v>
      </c>
      <c r="M5952" s="3">
        <v>36.274509803922001</v>
      </c>
      <c r="N5952" s="3">
        <v>39.542483660130998</v>
      </c>
      <c r="O5952" s="3">
        <v>44.444444444444002</v>
      </c>
      <c r="P5952" s="3">
        <v>0.65359477124200005</v>
      </c>
      <c r="Q5952" s="3">
        <v>2.9411764705880001</v>
      </c>
      <c r="R5952" s="8">
        <v>2.6143790849670001</v>
      </c>
    </row>
    <row r="5953" spans="3:18" ht="24" x14ac:dyDescent="0.2">
      <c r="C5953" s="90"/>
      <c r="D5953" s="87"/>
      <c r="E5953" s="1" t="s">
        <v>27</v>
      </c>
      <c r="F5953" s="2"/>
      <c r="G5953" s="59">
        <v>98</v>
      </c>
      <c r="H5953" s="71" t="str">
        <f t="shared" si="131"/>
        <v xml:space="preserve"> </v>
      </c>
      <c r="I5953" s="11">
        <v>46.938775510204003</v>
      </c>
      <c r="J5953" s="3">
        <v>26.530612244897998</v>
      </c>
      <c r="K5953" s="3">
        <v>45.918367346939</v>
      </c>
      <c r="L5953" s="3">
        <v>21.428571428571001</v>
      </c>
      <c r="M5953" s="3">
        <v>34.693877551020002</v>
      </c>
      <c r="N5953" s="3">
        <v>46.938775510204003</v>
      </c>
      <c r="O5953" s="3">
        <v>44.897959183673002</v>
      </c>
      <c r="P5953" s="3">
        <v>1.0204081632649999</v>
      </c>
      <c r="Q5953" s="3">
        <v>2.040816326531</v>
      </c>
      <c r="R5953" s="8">
        <v>5.1020408163270003</v>
      </c>
    </row>
    <row r="5954" spans="3:18" x14ac:dyDescent="0.2">
      <c r="C5954" s="90"/>
      <c r="D5954" s="87"/>
      <c r="E5954" s="1" t="s">
        <v>28</v>
      </c>
      <c r="F5954" s="2"/>
      <c r="G5954" s="59">
        <v>100</v>
      </c>
      <c r="H5954" s="71" t="str">
        <f t="shared" si="131"/>
        <v xml:space="preserve"> </v>
      </c>
      <c r="I5954" s="11">
        <v>62</v>
      </c>
      <c r="J5954" s="3">
        <v>26</v>
      </c>
      <c r="K5954" s="3">
        <v>50</v>
      </c>
      <c r="L5954" s="3">
        <v>18</v>
      </c>
      <c r="M5954" s="3">
        <v>34</v>
      </c>
      <c r="N5954" s="3">
        <v>57</v>
      </c>
      <c r="O5954" s="3">
        <v>40</v>
      </c>
      <c r="P5954" s="3">
        <v>2</v>
      </c>
      <c r="Q5954" s="3">
        <v>2</v>
      </c>
      <c r="R5954" s="8">
        <v>5</v>
      </c>
    </row>
    <row r="5955" spans="3:18" x14ac:dyDescent="0.2">
      <c r="C5955" s="90"/>
      <c r="D5955" s="87"/>
      <c r="E5955" s="1" t="s">
        <v>29</v>
      </c>
      <c r="F5955" s="2"/>
      <c r="G5955" s="59">
        <v>717</v>
      </c>
      <c r="H5955" s="71" t="str">
        <f t="shared" si="131"/>
        <v xml:space="preserve"> </v>
      </c>
      <c r="I5955" s="11">
        <v>51.046025104602997</v>
      </c>
      <c r="J5955" s="3">
        <v>23.709902370990001</v>
      </c>
      <c r="K5955" s="3">
        <v>40.585774058577002</v>
      </c>
      <c r="L5955" s="3">
        <v>13.389121338912</v>
      </c>
      <c r="M5955" s="3">
        <v>34.728033472802998</v>
      </c>
      <c r="N5955" s="3">
        <v>32.078103207810003</v>
      </c>
      <c r="O5955" s="3">
        <v>36.541143654114002</v>
      </c>
      <c r="P5955" s="3">
        <v>0.97629009762899999</v>
      </c>
      <c r="Q5955" s="3">
        <v>4.3235704323570001</v>
      </c>
      <c r="R5955" s="8">
        <v>2.7894002789400001</v>
      </c>
    </row>
    <row r="5956" spans="3:18" x14ac:dyDescent="0.2">
      <c r="C5956" s="90"/>
      <c r="D5956" s="87"/>
      <c r="E5956" s="1" t="s">
        <v>30</v>
      </c>
      <c r="F5956" s="2"/>
      <c r="G5956" s="59">
        <v>783</v>
      </c>
      <c r="H5956" s="71" t="str">
        <f t="shared" si="131"/>
        <v xml:space="preserve"> </v>
      </c>
      <c r="I5956" s="11">
        <v>49.425287356322002</v>
      </c>
      <c r="J5956" s="3">
        <v>22.988505747125998</v>
      </c>
      <c r="K5956" s="3">
        <v>40.485312899105999</v>
      </c>
      <c r="L5956" s="3">
        <v>12.64367816092</v>
      </c>
      <c r="M5956" s="3">
        <v>35.249042145593997</v>
      </c>
      <c r="N5956" s="3">
        <v>28.991060025543</v>
      </c>
      <c r="O5956" s="3">
        <v>35.759897828862997</v>
      </c>
      <c r="P5956" s="3">
        <v>1.149425287356</v>
      </c>
      <c r="Q5956" s="3">
        <v>4.4699872286079998</v>
      </c>
      <c r="R5956" s="8">
        <v>2.2988505747130001</v>
      </c>
    </row>
    <row r="5957" spans="3:18" x14ac:dyDescent="0.2">
      <c r="C5957" s="90"/>
      <c r="D5957" s="87"/>
      <c r="E5957" s="1" t="s">
        <v>31</v>
      </c>
      <c r="F5957" s="2"/>
      <c r="G5957" s="59">
        <v>1035</v>
      </c>
      <c r="H5957" s="71" t="str">
        <f t="shared" si="131"/>
        <v xml:space="preserve"> </v>
      </c>
      <c r="I5957" s="11">
        <v>49.178743961353</v>
      </c>
      <c r="J5957" s="3">
        <v>23.768115942028999</v>
      </c>
      <c r="K5957" s="3">
        <v>36.714975845410997</v>
      </c>
      <c r="L5957" s="3">
        <v>12.850241545894001</v>
      </c>
      <c r="M5957" s="3">
        <v>33.333333333333002</v>
      </c>
      <c r="N5957" s="3">
        <v>26.183574879226999</v>
      </c>
      <c r="O5957" s="3">
        <v>32.657004830917998</v>
      </c>
      <c r="P5957" s="3">
        <v>1.352657004831</v>
      </c>
      <c r="Q5957" s="3">
        <v>5.5072463768119997</v>
      </c>
      <c r="R5957" s="8">
        <v>2.7053140096620001</v>
      </c>
    </row>
    <row r="5958" spans="3:18" x14ac:dyDescent="0.2">
      <c r="C5958" s="90"/>
      <c r="D5958" s="87"/>
      <c r="E5958" s="1" t="s">
        <v>32</v>
      </c>
      <c r="F5958" s="2"/>
      <c r="G5958" s="59">
        <v>21</v>
      </c>
      <c r="H5958" s="71" t="str">
        <f t="shared" si="131"/>
        <v>*</v>
      </c>
      <c r="I5958" s="11">
        <v>57.142857142856997</v>
      </c>
      <c r="J5958" s="3">
        <v>33.333333333333002</v>
      </c>
      <c r="K5958" s="3">
        <v>47.619047619047997</v>
      </c>
      <c r="L5958" s="3">
        <v>4.7619047619049999</v>
      </c>
      <c r="M5958" s="3">
        <v>38.095238095238003</v>
      </c>
      <c r="N5958" s="3">
        <v>33.333333333333002</v>
      </c>
      <c r="O5958" s="3">
        <v>38.095238095238003</v>
      </c>
      <c r="P5958" s="7">
        <v>0</v>
      </c>
      <c r="Q5958" s="3">
        <v>14.285714285714</v>
      </c>
      <c r="R5958" s="14">
        <v>0</v>
      </c>
    </row>
    <row r="5959" spans="3:18" x14ac:dyDescent="0.2">
      <c r="C5959" s="90"/>
      <c r="D5959" s="87"/>
      <c r="E5959" s="1" t="s">
        <v>22</v>
      </c>
      <c r="F5959" s="2"/>
      <c r="G5959" s="59">
        <v>5</v>
      </c>
      <c r="H5959" s="71" t="str">
        <f t="shared" si="131"/>
        <v>*</v>
      </c>
      <c r="I5959" s="11">
        <v>60</v>
      </c>
      <c r="J5959" s="3">
        <v>40</v>
      </c>
      <c r="K5959" s="3">
        <v>60</v>
      </c>
      <c r="L5959" s="3">
        <v>40</v>
      </c>
      <c r="M5959" s="3">
        <v>40</v>
      </c>
      <c r="N5959" s="3">
        <v>40</v>
      </c>
      <c r="O5959" s="3">
        <v>40</v>
      </c>
      <c r="P5959" s="7">
        <v>0</v>
      </c>
      <c r="Q5959" s="7">
        <v>0</v>
      </c>
      <c r="R5959" s="14">
        <v>0</v>
      </c>
    </row>
    <row r="5960" spans="3:18" x14ac:dyDescent="0.2">
      <c r="C5960" s="91" t="s">
        <v>33</v>
      </c>
      <c r="D5960" s="86" t="s">
        <v>17</v>
      </c>
      <c r="E5960" s="6" t="s">
        <v>34</v>
      </c>
      <c r="F5960" s="5"/>
      <c r="G5960" s="58">
        <v>92</v>
      </c>
      <c r="H5960" s="70" t="str">
        <f t="shared" si="131"/>
        <v xml:space="preserve"> </v>
      </c>
      <c r="I5960" s="12">
        <v>61.956521739129997</v>
      </c>
      <c r="J5960" s="4">
        <v>38.043478260870003</v>
      </c>
      <c r="K5960" s="4">
        <v>50</v>
      </c>
      <c r="L5960" s="4">
        <v>19.565217391304</v>
      </c>
      <c r="M5960" s="4">
        <v>38.043478260870003</v>
      </c>
      <c r="N5960" s="4">
        <v>41.304347826087003</v>
      </c>
      <c r="O5960" s="4">
        <v>53.260869565217</v>
      </c>
      <c r="P5960" s="25">
        <v>0</v>
      </c>
      <c r="Q5960" s="4">
        <v>2.1739130434780001</v>
      </c>
      <c r="R5960" s="13">
        <v>1.086956521739</v>
      </c>
    </row>
    <row r="5961" spans="3:18" x14ac:dyDescent="0.2">
      <c r="C5961" s="90"/>
      <c r="D5961" s="87"/>
      <c r="E5961" s="1" t="s">
        <v>35</v>
      </c>
      <c r="F5961" s="2"/>
      <c r="G5961" s="59">
        <v>589</v>
      </c>
      <c r="H5961" s="71" t="str">
        <f t="shared" si="131"/>
        <v xml:space="preserve"> </v>
      </c>
      <c r="I5961" s="11">
        <v>50.764006791170999</v>
      </c>
      <c r="J5961" s="3">
        <v>23.599320882851998</v>
      </c>
      <c r="K5961" s="3">
        <v>42.784380305603001</v>
      </c>
      <c r="L5961" s="3">
        <v>13.073005093379001</v>
      </c>
      <c r="M5961" s="3">
        <v>37.691001697792998</v>
      </c>
      <c r="N5961" s="3">
        <v>29.202037351443</v>
      </c>
      <c r="O5961" s="3">
        <v>31.069609507639999</v>
      </c>
      <c r="P5961" s="3">
        <v>0.67911714770800002</v>
      </c>
      <c r="Q5961" s="3">
        <v>4.7538200339559999</v>
      </c>
      <c r="R5961" s="8">
        <v>2.7164685908320001</v>
      </c>
    </row>
    <row r="5962" spans="3:18" x14ac:dyDescent="0.2">
      <c r="C5962" s="90"/>
      <c r="D5962" s="87"/>
      <c r="E5962" s="1" t="s">
        <v>36</v>
      </c>
      <c r="F5962" s="2"/>
      <c r="G5962" s="59">
        <v>427</v>
      </c>
      <c r="H5962" s="71" t="str">
        <f t="shared" si="131"/>
        <v xml:space="preserve"> </v>
      </c>
      <c r="I5962" s="11">
        <v>44.262295081966997</v>
      </c>
      <c r="J5962" s="3">
        <v>20.374707259952999</v>
      </c>
      <c r="K5962" s="3">
        <v>29.976580796253</v>
      </c>
      <c r="L5962" s="3">
        <v>10.538641686183</v>
      </c>
      <c r="M5962" s="3">
        <v>28.805620608899002</v>
      </c>
      <c r="N5962" s="3">
        <v>19.437939110070001</v>
      </c>
      <c r="O5962" s="3">
        <v>29.039812646369999</v>
      </c>
      <c r="P5962" s="3">
        <v>1.8735362997659999</v>
      </c>
      <c r="Q5962" s="3">
        <v>4.918032786885</v>
      </c>
      <c r="R5962" s="8">
        <v>3.0444964871189999</v>
      </c>
    </row>
    <row r="5963" spans="3:18" ht="24" x14ac:dyDescent="0.2">
      <c r="C5963" s="90"/>
      <c r="D5963" s="87"/>
      <c r="E5963" s="1" t="s">
        <v>37</v>
      </c>
      <c r="F5963" s="2"/>
      <c r="G5963" s="59">
        <v>97</v>
      </c>
      <c r="H5963" s="71" t="str">
        <f t="shared" si="131"/>
        <v xml:space="preserve"> </v>
      </c>
      <c r="I5963" s="11">
        <v>35.051546391753</v>
      </c>
      <c r="J5963" s="3">
        <v>17.525773195875999</v>
      </c>
      <c r="K5963" s="3">
        <v>16.494845360825</v>
      </c>
      <c r="L5963" s="3">
        <v>7.2164948453609998</v>
      </c>
      <c r="M5963" s="3">
        <v>24.742268041237001</v>
      </c>
      <c r="N5963" s="3">
        <v>21.649484536081999</v>
      </c>
      <c r="O5963" s="3">
        <v>25.773195876289002</v>
      </c>
      <c r="P5963" s="3">
        <v>2.0618556701030002</v>
      </c>
      <c r="Q5963" s="3">
        <v>16.494845360825</v>
      </c>
      <c r="R5963" s="8">
        <v>5.1546391752579996</v>
      </c>
    </row>
    <row r="5964" spans="3:18" x14ac:dyDescent="0.2">
      <c r="C5964" s="90"/>
      <c r="D5964" s="87"/>
      <c r="E5964" s="1" t="s">
        <v>38</v>
      </c>
      <c r="F5964" s="2"/>
      <c r="G5964" s="59">
        <v>28</v>
      </c>
      <c r="H5964" s="71" t="str">
        <f t="shared" si="131"/>
        <v>*</v>
      </c>
      <c r="I5964" s="11">
        <v>42.857142857143003</v>
      </c>
      <c r="J5964" s="3">
        <v>10.714285714286</v>
      </c>
      <c r="K5964" s="3">
        <v>28.571428571428999</v>
      </c>
      <c r="L5964" s="3">
        <v>14.285714285714</v>
      </c>
      <c r="M5964" s="3">
        <v>14.285714285714</v>
      </c>
      <c r="N5964" s="3">
        <v>25</v>
      </c>
      <c r="O5964" s="3">
        <v>28.571428571428999</v>
      </c>
      <c r="P5964" s="3">
        <v>3.5714285714290002</v>
      </c>
      <c r="Q5964" s="3">
        <v>10.714285714286</v>
      </c>
      <c r="R5964" s="8">
        <v>3.5714285714290002</v>
      </c>
    </row>
    <row r="5965" spans="3:18" x14ac:dyDescent="0.2">
      <c r="C5965" s="90"/>
      <c r="D5965" s="87"/>
      <c r="E5965" s="1" t="s">
        <v>22</v>
      </c>
      <c r="F5965" s="2"/>
      <c r="G5965" s="59">
        <v>4</v>
      </c>
      <c r="H5965" s="71" t="str">
        <f t="shared" si="131"/>
        <v>*</v>
      </c>
      <c r="I5965" s="11">
        <v>25</v>
      </c>
      <c r="J5965" s="3">
        <v>50</v>
      </c>
      <c r="K5965" s="3">
        <v>25</v>
      </c>
      <c r="L5965" s="3">
        <v>25</v>
      </c>
      <c r="M5965" s="3">
        <v>25</v>
      </c>
      <c r="N5965" s="3">
        <v>25</v>
      </c>
      <c r="O5965" s="3">
        <v>50</v>
      </c>
      <c r="P5965" s="7">
        <v>0</v>
      </c>
      <c r="Q5965" s="7">
        <v>0</v>
      </c>
      <c r="R5965" s="8">
        <v>25</v>
      </c>
    </row>
    <row r="5966" spans="3:18" x14ac:dyDescent="0.2">
      <c r="C5966" s="91" t="s">
        <v>39</v>
      </c>
      <c r="D5966" s="86" t="s">
        <v>17</v>
      </c>
      <c r="E5966" s="6" t="s">
        <v>40</v>
      </c>
      <c r="F5966" s="5"/>
      <c r="G5966" s="58">
        <v>228</v>
      </c>
      <c r="H5966" s="70" t="str">
        <f t="shared" si="131"/>
        <v xml:space="preserve"> </v>
      </c>
      <c r="I5966" s="12">
        <v>56.140350877193001</v>
      </c>
      <c r="J5966" s="4">
        <v>26.315789473683999</v>
      </c>
      <c r="K5966" s="4">
        <v>43.421052631579002</v>
      </c>
      <c r="L5966" s="4">
        <v>13.596491228070001</v>
      </c>
      <c r="M5966" s="4">
        <v>42.982456140350997</v>
      </c>
      <c r="N5966" s="4">
        <v>32.017543859649003</v>
      </c>
      <c r="O5966" s="4">
        <v>36.842105263157997</v>
      </c>
      <c r="P5966" s="4">
        <v>0.87719298245599997</v>
      </c>
      <c r="Q5966" s="4">
        <v>3.508771929825</v>
      </c>
      <c r="R5966" s="13">
        <v>1.7543859649119999</v>
      </c>
    </row>
    <row r="5967" spans="3:18" ht="24" x14ac:dyDescent="0.2">
      <c r="C5967" s="90"/>
      <c r="D5967" s="87"/>
      <c r="E5967" s="1" t="s">
        <v>41</v>
      </c>
      <c r="F5967" s="2"/>
      <c r="G5967" s="59">
        <v>644</v>
      </c>
      <c r="H5967" s="71" t="str">
        <f t="shared" si="131"/>
        <v xml:space="preserve"> </v>
      </c>
      <c r="I5967" s="11">
        <v>45.496894409938001</v>
      </c>
      <c r="J5967" s="3">
        <v>22.826086956522001</v>
      </c>
      <c r="K5967" s="3">
        <v>34.782608695652002</v>
      </c>
      <c r="L5967" s="3">
        <v>13.354037267081001</v>
      </c>
      <c r="M5967" s="3">
        <v>29.968944099379001</v>
      </c>
      <c r="N5967" s="3">
        <v>25.465838509316999</v>
      </c>
      <c r="O5967" s="3">
        <v>33.850931677018998</v>
      </c>
      <c r="P5967" s="3">
        <v>1.242236024845</v>
      </c>
      <c r="Q5967" s="3">
        <v>6.055900621118</v>
      </c>
      <c r="R5967" s="8">
        <v>2.7950310559010001</v>
      </c>
    </row>
    <row r="5968" spans="3:18" x14ac:dyDescent="0.2">
      <c r="C5968" s="90"/>
      <c r="D5968" s="87"/>
      <c r="E5968" s="1" t="s">
        <v>42</v>
      </c>
      <c r="F5968" s="2"/>
      <c r="G5968" s="59">
        <v>318</v>
      </c>
      <c r="H5968" s="71" t="str">
        <f t="shared" si="131"/>
        <v xml:space="preserve"> </v>
      </c>
      <c r="I5968" s="11">
        <v>46.540880503144997</v>
      </c>
      <c r="J5968" s="3">
        <v>20.440251572327</v>
      </c>
      <c r="K5968" s="3">
        <v>33.962264150943</v>
      </c>
      <c r="L5968" s="3">
        <v>9.1194968553460001</v>
      </c>
      <c r="M5968" s="3">
        <v>31.761006289308</v>
      </c>
      <c r="N5968" s="3">
        <v>22.327044025157001</v>
      </c>
      <c r="O5968" s="3">
        <v>25.471698113207999</v>
      </c>
      <c r="P5968" s="3">
        <v>1.5723270440249999</v>
      </c>
      <c r="Q5968" s="3">
        <v>6.9182389937110003</v>
      </c>
      <c r="R5968" s="8">
        <v>3.7735849056599999</v>
      </c>
    </row>
    <row r="5969" spans="3:18" x14ac:dyDescent="0.2">
      <c r="C5969" s="90"/>
      <c r="D5969" s="87"/>
      <c r="E5969" s="1" t="s">
        <v>43</v>
      </c>
      <c r="F5969" s="2"/>
      <c r="G5969" s="59">
        <v>29</v>
      </c>
      <c r="H5969" s="71" t="str">
        <f t="shared" si="131"/>
        <v>*</v>
      </c>
      <c r="I5969" s="11">
        <v>44.827586206897003</v>
      </c>
      <c r="J5969" s="3">
        <v>20.689655172414</v>
      </c>
      <c r="K5969" s="3">
        <v>34.482758620689999</v>
      </c>
      <c r="L5969" s="3">
        <v>6.8965517241379999</v>
      </c>
      <c r="M5969" s="3">
        <v>37.931034482759003</v>
      </c>
      <c r="N5969" s="3">
        <v>27.586206896552</v>
      </c>
      <c r="O5969" s="3">
        <v>10.344827586207</v>
      </c>
      <c r="P5969" s="7">
        <v>0</v>
      </c>
      <c r="Q5969" s="7">
        <v>0</v>
      </c>
      <c r="R5969" s="8">
        <v>6.8965517241379999</v>
      </c>
    </row>
    <row r="5970" spans="3:18" x14ac:dyDescent="0.2">
      <c r="C5970" s="90"/>
      <c r="D5970" s="87"/>
      <c r="E5970" s="1" t="s">
        <v>22</v>
      </c>
      <c r="F5970" s="2"/>
      <c r="G5970" s="59">
        <v>18</v>
      </c>
      <c r="H5970" s="71" t="str">
        <f t="shared" si="131"/>
        <v>*</v>
      </c>
      <c r="I5970" s="11">
        <v>55.555555555555998</v>
      </c>
      <c r="J5970" s="3">
        <v>27.777777777777999</v>
      </c>
      <c r="K5970" s="3">
        <v>55.555555555555998</v>
      </c>
      <c r="L5970" s="3">
        <v>22.222222222222001</v>
      </c>
      <c r="M5970" s="3">
        <v>33.333333333333002</v>
      </c>
      <c r="N5970" s="3">
        <v>33.333333333333002</v>
      </c>
      <c r="O5970" s="3">
        <v>27.777777777777999</v>
      </c>
      <c r="P5970" s="7">
        <v>0</v>
      </c>
      <c r="Q5970" s="3">
        <v>5.5555555555560003</v>
      </c>
      <c r="R5970" s="8">
        <v>5.5555555555560003</v>
      </c>
    </row>
    <row r="5971" spans="3:18" x14ac:dyDescent="0.2">
      <c r="C5971" s="91" t="s">
        <v>44</v>
      </c>
      <c r="D5971" s="86" t="s">
        <v>17</v>
      </c>
      <c r="E5971" s="6" t="s">
        <v>45</v>
      </c>
      <c r="F5971" s="5"/>
      <c r="G5971" s="58">
        <v>829</v>
      </c>
      <c r="H5971" s="70" t="str">
        <f t="shared" si="131"/>
        <v xml:space="preserve"> </v>
      </c>
      <c r="I5971" s="12">
        <v>52.11097708082</v>
      </c>
      <c r="J5971" s="4">
        <v>25.211097708082001</v>
      </c>
      <c r="K5971" s="4">
        <v>40.289505428227002</v>
      </c>
      <c r="L5971" s="4">
        <v>14.234016887817001</v>
      </c>
      <c r="M5971" s="4">
        <v>38.480096501809001</v>
      </c>
      <c r="N5971" s="4">
        <v>26.537997587454999</v>
      </c>
      <c r="O5971" s="4">
        <v>33.655006031363001</v>
      </c>
      <c r="P5971" s="4">
        <v>1.4475271411340001</v>
      </c>
      <c r="Q5971" s="4">
        <v>4.2219541616410003</v>
      </c>
      <c r="R5971" s="13">
        <v>2.2919179734620001</v>
      </c>
    </row>
    <row r="5972" spans="3:18" x14ac:dyDescent="0.2">
      <c r="C5972" s="90"/>
      <c r="D5972" s="87"/>
      <c r="E5972" s="1" t="s">
        <v>46</v>
      </c>
      <c r="F5972" s="2"/>
      <c r="G5972" s="59">
        <v>326</v>
      </c>
      <c r="H5972" s="71" t="str">
        <f t="shared" si="131"/>
        <v xml:space="preserve"> </v>
      </c>
      <c r="I5972" s="11">
        <v>40.797546012269997</v>
      </c>
      <c r="J5972" s="3">
        <v>18.404907975459999</v>
      </c>
      <c r="K5972" s="3">
        <v>31.288343558282001</v>
      </c>
      <c r="L5972" s="3">
        <v>8.5889570552149994</v>
      </c>
      <c r="M5972" s="3">
        <v>22.699386503067</v>
      </c>
      <c r="N5972" s="3">
        <v>27.300613496933</v>
      </c>
      <c r="O5972" s="3">
        <v>27.914110429448002</v>
      </c>
      <c r="P5972" s="3">
        <v>0.61349693251500004</v>
      </c>
      <c r="Q5972" s="3">
        <v>7.9754601226990003</v>
      </c>
      <c r="R5972" s="8">
        <v>3.9877300613500002</v>
      </c>
    </row>
    <row r="5973" spans="3:18" x14ac:dyDescent="0.2">
      <c r="C5973" s="90"/>
      <c r="D5973" s="87"/>
      <c r="E5973" s="1" t="s">
        <v>47</v>
      </c>
      <c r="F5973" s="2"/>
      <c r="G5973" s="59">
        <v>49</v>
      </c>
      <c r="H5973" s="71" t="s">
        <v>673</v>
      </c>
      <c r="I5973" s="11">
        <v>26.530612244897998</v>
      </c>
      <c r="J5973" s="3">
        <v>20.408163265306001</v>
      </c>
      <c r="K5973" s="3">
        <v>22.448979591836999</v>
      </c>
      <c r="L5973" s="3">
        <v>8.1632653061219997</v>
      </c>
      <c r="M5973" s="3">
        <v>14.285714285714</v>
      </c>
      <c r="N5973" s="3">
        <v>22.448979591836999</v>
      </c>
      <c r="O5973" s="3">
        <v>32.653061224490003</v>
      </c>
      <c r="P5973" s="7">
        <v>0</v>
      </c>
      <c r="Q5973" s="3">
        <v>16.326530612245001</v>
      </c>
      <c r="R5973" s="8">
        <v>4.0816326530609999</v>
      </c>
    </row>
    <row r="5974" spans="3:18" x14ac:dyDescent="0.2">
      <c r="C5974" s="90"/>
      <c r="D5974" s="87"/>
      <c r="E5974" s="1" t="s">
        <v>48</v>
      </c>
      <c r="F5974" s="2"/>
      <c r="G5974" s="59">
        <v>21</v>
      </c>
      <c r="H5974" s="71" t="str">
        <f t="shared" si="131"/>
        <v>*</v>
      </c>
      <c r="I5974" s="11">
        <v>47.619047619047997</v>
      </c>
      <c r="J5974" s="3">
        <v>9.5238095238099998</v>
      </c>
      <c r="K5974" s="3">
        <v>9.5238095238099998</v>
      </c>
      <c r="L5974" s="7">
        <v>0</v>
      </c>
      <c r="M5974" s="3">
        <v>23.809523809523998</v>
      </c>
      <c r="N5974" s="7">
        <v>0</v>
      </c>
      <c r="O5974" s="3">
        <v>14.285714285714</v>
      </c>
      <c r="P5974" s="3">
        <v>4.7619047619049999</v>
      </c>
      <c r="Q5974" s="3">
        <v>4.7619047619049999</v>
      </c>
      <c r="R5974" s="8">
        <v>4.7619047619049999</v>
      </c>
    </row>
    <row r="5975" spans="3:18" x14ac:dyDescent="0.2">
      <c r="C5975" s="90"/>
      <c r="D5975" s="87"/>
      <c r="E5975" s="1" t="s">
        <v>22</v>
      </c>
      <c r="F5975" s="2"/>
      <c r="G5975" s="59">
        <v>12</v>
      </c>
      <c r="H5975" s="71" t="str">
        <f t="shared" si="131"/>
        <v>*</v>
      </c>
      <c r="I5975" s="11">
        <v>33.333333333333002</v>
      </c>
      <c r="J5975" s="3">
        <v>16.666666666666998</v>
      </c>
      <c r="K5975" s="3">
        <v>16.666666666666998</v>
      </c>
      <c r="L5975" s="3">
        <v>16.666666666666998</v>
      </c>
      <c r="M5975" s="3">
        <v>33.333333333333002</v>
      </c>
      <c r="N5975" s="3">
        <v>16.666666666666998</v>
      </c>
      <c r="O5975" s="3">
        <v>16.666666666666998</v>
      </c>
      <c r="P5975" s="7">
        <v>0</v>
      </c>
      <c r="Q5975" s="7">
        <v>0</v>
      </c>
      <c r="R5975" s="8">
        <v>16.666666666666998</v>
      </c>
    </row>
    <row r="5976" spans="3:18" ht="24" x14ac:dyDescent="0.2">
      <c r="C5976" s="91" t="s">
        <v>49</v>
      </c>
      <c r="D5976" s="86" t="s">
        <v>17</v>
      </c>
      <c r="E5976" s="6" t="s">
        <v>50</v>
      </c>
      <c r="F5976" s="5"/>
      <c r="G5976" s="58">
        <v>117</v>
      </c>
      <c r="H5976" s="70" t="str">
        <f t="shared" si="131"/>
        <v xml:space="preserve"> </v>
      </c>
      <c r="I5976" s="12">
        <v>51.282051282051</v>
      </c>
      <c r="J5976" s="4">
        <v>35.042735042735004</v>
      </c>
      <c r="K5976" s="4">
        <v>49.57264957265</v>
      </c>
      <c r="L5976" s="4">
        <v>24.786324786325</v>
      </c>
      <c r="M5976" s="4">
        <v>33.333333333333002</v>
      </c>
      <c r="N5976" s="4">
        <v>44.444444444444002</v>
      </c>
      <c r="O5976" s="4">
        <v>50.42735042735</v>
      </c>
      <c r="P5976" s="4">
        <v>1.709401709402</v>
      </c>
      <c r="Q5976" s="4">
        <v>1.709401709402</v>
      </c>
      <c r="R5976" s="13">
        <v>3.4188034188029999</v>
      </c>
    </row>
    <row r="5977" spans="3:18" ht="36" x14ac:dyDescent="0.2">
      <c r="C5977" s="90"/>
      <c r="D5977" s="87"/>
      <c r="E5977" s="1" t="s">
        <v>51</v>
      </c>
      <c r="F5977" s="2"/>
      <c r="G5977" s="59">
        <v>235</v>
      </c>
      <c r="H5977" s="71" t="str">
        <f t="shared" si="131"/>
        <v xml:space="preserve"> </v>
      </c>
      <c r="I5977" s="11">
        <v>52.765957446808997</v>
      </c>
      <c r="J5977" s="3">
        <v>35.744680851063997</v>
      </c>
      <c r="K5977" s="3">
        <v>39.574468085105998</v>
      </c>
      <c r="L5977" s="3">
        <v>15.744680851064</v>
      </c>
      <c r="M5977" s="3">
        <v>28.510638297871999</v>
      </c>
      <c r="N5977" s="3">
        <v>30.638297872340001</v>
      </c>
      <c r="O5977" s="3">
        <v>39.574468085105998</v>
      </c>
      <c r="P5977" s="3">
        <v>2.1276595744679998</v>
      </c>
      <c r="Q5977" s="3">
        <v>2.9787234042550002</v>
      </c>
      <c r="R5977" s="8">
        <v>0.85106382978700001</v>
      </c>
    </row>
    <row r="5978" spans="3:18" ht="48" x14ac:dyDescent="0.2">
      <c r="C5978" s="90"/>
      <c r="D5978" s="87"/>
      <c r="E5978" s="1" t="s">
        <v>52</v>
      </c>
      <c r="F5978" s="2"/>
      <c r="G5978" s="59">
        <v>1058</v>
      </c>
      <c r="H5978" s="71" t="str">
        <f t="shared" si="131"/>
        <v xml:space="preserve"> </v>
      </c>
      <c r="I5978" s="11">
        <v>48.865784499055003</v>
      </c>
      <c r="J5978" s="3">
        <v>24.007561436673001</v>
      </c>
      <c r="K5978" s="3">
        <v>37.240075614367001</v>
      </c>
      <c r="L5978" s="3">
        <v>12.381852551985</v>
      </c>
      <c r="M5978" s="3">
        <v>34.782608695652002</v>
      </c>
      <c r="N5978" s="3">
        <v>27.032136105860001</v>
      </c>
      <c r="O5978" s="3">
        <v>32.230623818525999</v>
      </c>
      <c r="P5978" s="3">
        <v>1.323251417769</v>
      </c>
      <c r="Q5978" s="3">
        <v>5.0094517958409996</v>
      </c>
      <c r="R5978" s="8">
        <v>1.984877126654</v>
      </c>
    </row>
    <row r="5979" spans="3:18" ht="24" x14ac:dyDescent="0.2">
      <c r="C5979" s="90"/>
      <c r="D5979" s="87"/>
      <c r="E5979" s="1" t="s">
        <v>53</v>
      </c>
      <c r="F5979" s="2"/>
      <c r="G5979" s="59">
        <v>443</v>
      </c>
      <c r="H5979" s="71" t="str">
        <f t="shared" si="131"/>
        <v xml:space="preserve"> </v>
      </c>
      <c r="I5979" s="11">
        <v>54.401805869074003</v>
      </c>
      <c r="J5979" s="3">
        <v>28.442437923250999</v>
      </c>
      <c r="K5979" s="3">
        <v>32.957110609480999</v>
      </c>
      <c r="L5979" s="3">
        <v>16.027088036117</v>
      </c>
      <c r="M5979" s="3">
        <v>29.796839729119998</v>
      </c>
      <c r="N5979" s="3">
        <v>27.088036117381002</v>
      </c>
      <c r="O5979" s="3">
        <v>35.665914221218998</v>
      </c>
      <c r="P5979" s="3">
        <v>1.3544018058689999</v>
      </c>
      <c r="Q5979" s="3">
        <v>4.2889390519189998</v>
      </c>
      <c r="R5979" s="8">
        <v>1.128668171558</v>
      </c>
    </row>
    <row r="5980" spans="3:18" ht="48" x14ac:dyDescent="0.2">
      <c r="C5980" s="90"/>
      <c r="D5980" s="87"/>
      <c r="E5980" s="1" t="s">
        <v>54</v>
      </c>
      <c r="F5980" s="2"/>
      <c r="G5980" s="59">
        <v>264</v>
      </c>
      <c r="H5980" s="71" t="str">
        <f t="shared" si="131"/>
        <v xml:space="preserve"> </v>
      </c>
      <c r="I5980" s="11">
        <v>54.545454545455001</v>
      </c>
      <c r="J5980" s="3">
        <v>29.924242424241999</v>
      </c>
      <c r="K5980" s="3">
        <v>41.666666666666998</v>
      </c>
      <c r="L5980" s="3">
        <v>13.636363636364001</v>
      </c>
      <c r="M5980" s="3">
        <v>32.575757575757997</v>
      </c>
      <c r="N5980" s="3">
        <v>28.409090909090999</v>
      </c>
      <c r="O5980" s="3">
        <v>34.469696969696997</v>
      </c>
      <c r="P5980" s="3">
        <v>1.8939393939389999</v>
      </c>
      <c r="Q5980" s="3">
        <v>3.0303030303030001</v>
      </c>
      <c r="R5980" s="8">
        <v>2.2727272727269998</v>
      </c>
    </row>
    <row r="5981" spans="3:18" ht="36" x14ac:dyDescent="0.2">
      <c r="C5981" s="90"/>
      <c r="D5981" s="87"/>
      <c r="E5981" s="1" t="s">
        <v>55</v>
      </c>
      <c r="F5981" s="2"/>
      <c r="G5981" s="59">
        <v>27</v>
      </c>
      <c r="H5981" s="71" t="str">
        <f t="shared" si="131"/>
        <v>*</v>
      </c>
      <c r="I5981" s="11">
        <v>66.666666666666998</v>
      </c>
      <c r="J5981" s="3">
        <v>40.740740740741003</v>
      </c>
      <c r="K5981" s="3">
        <v>51.851851851851997</v>
      </c>
      <c r="L5981" s="3">
        <v>25.925925925925998</v>
      </c>
      <c r="M5981" s="3">
        <v>22.222222222222001</v>
      </c>
      <c r="N5981" s="3">
        <v>33.333333333333002</v>
      </c>
      <c r="O5981" s="3">
        <v>29.629629629629999</v>
      </c>
      <c r="P5981" s="3">
        <v>3.7037037037039999</v>
      </c>
      <c r="Q5981" s="7">
        <v>0</v>
      </c>
      <c r="R5981" s="8">
        <v>7.4074074074069998</v>
      </c>
    </row>
    <row r="5982" spans="3:18" ht="36" x14ac:dyDescent="0.2">
      <c r="C5982" s="90"/>
      <c r="D5982" s="87"/>
      <c r="E5982" s="1" t="s">
        <v>56</v>
      </c>
      <c r="F5982" s="2"/>
      <c r="G5982" s="59">
        <v>98</v>
      </c>
      <c r="H5982" s="71" t="str">
        <f t="shared" si="131"/>
        <v xml:space="preserve"> </v>
      </c>
      <c r="I5982" s="11">
        <v>50</v>
      </c>
      <c r="J5982" s="3">
        <v>30.612244897958998</v>
      </c>
      <c r="K5982" s="3">
        <v>37.755102040815999</v>
      </c>
      <c r="L5982" s="3">
        <v>18.367346938775999</v>
      </c>
      <c r="M5982" s="3">
        <v>29.591836734693999</v>
      </c>
      <c r="N5982" s="3">
        <v>25.510204081632999</v>
      </c>
      <c r="O5982" s="3">
        <v>37.755102040815999</v>
      </c>
      <c r="P5982" s="3">
        <v>3.0612244897959999</v>
      </c>
      <c r="Q5982" s="3">
        <v>5.1020408163270003</v>
      </c>
      <c r="R5982" s="8">
        <v>1.0204081632649999</v>
      </c>
    </row>
    <row r="5983" spans="3:18" ht="36" x14ac:dyDescent="0.2">
      <c r="C5983" s="90"/>
      <c r="D5983" s="87"/>
      <c r="E5983" s="1" t="s">
        <v>57</v>
      </c>
      <c r="F5983" s="2"/>
      <c r="G5983" s="59">
        <v>98</v>
      </c>
      <c r="H5983" s="71" t="str">
        <f t="shared" si="131"/>
        <v xml:space="preserve"> </v>
      </c>
      <c r="I5983" s="11">
        <v>51.020408163265003</v>
      </c>
      <c r="J5983" s="3">
        <v>33.673469387754999</v>
      </c>
      <c r="K5983" s="3">
        <v>51.020408163265003</v>
      </c>
      <c r="L5983" s="3">
        <v>21.428571428571001</v>
      </c>
      <c r="M5983" s="3">
        <v>29.591836734693999</v>
      </c>
      <c r="N5983" s="3">
        <v>31.632653061224001</v>
      </c>
      <c r="O5983" s="3">
        <v>42.857142857143003</v>
      </c>
      <c r="P5983" s="3">
        <v>1.0204081632649999</v>
      </c>
      <c r="Q5983" s="3">
        <v>5.1020408163270003</v>
      </c>
      <c r="R5983" s="8">
        <v>1.0204081632649999</v>
      </c>
    </row>
    <row r="5984" spans="3:18" x14ac:dyDescent="0.2">
      <c r="C5984" s="90"/>
      <c r="D5984" s="87"/>
      <c r="E5984" s="1" t="s">
        <v>58</v>
      </c>
      <c r="F5984" s="2"/>
      <c r="G5984" s="59">
        <v>92</v>
      </c>
      <c r="H5984" s="71" t="str">
        <f t="shared" si="131"/>
        <v xml:space="preserve"> </v>
      </c>
      <c r="I5984" s="11">
        <v>38.043478260870003</v>
      </c>
      <c r="J5984" s="3">
        <v>15.217391304348</v>
      </c>
      <c r="K5984" s="3">
        <v>33.695652173912997</v>
      </c>
      <c r="L5984" s="3">
        <v>8.6956521739130004</v>
      </c>
      <c r="M5984" s="3">
        <v>18.478260869564998</v>
      </c>
      <c r="N5984" s="3">
        <v>21.739130434783</v>
      </c>
      <c r="O5984" s="3">
        <v>26.086956521739001</v>
      </c>
      <c r="P5984" s="7">
        <v>0</v>
      </c>
      <c r="Q5984" s="3">
        <v>14.130434782609001</v>
      </c>
      <c r="R5984" s="8">
        <v>6.5217391304349999</v>
      </c>
    </row>
    <row r="5985" spans="3:18" x14ac:dyDescent="0.2">
      <c r="C5985" s="90"/>
      <c r="D5985" s="87"/>
      <c r="E5985" s="1" t="s">
        <v>22</v>
      </c>
      <c r="F5985" s="2"/>
      <c r="G5985" s="59">
        <v>46</v>
      </c>
      <c r="H5985" s="71" t="str">
        <f t="shared" si="131"/>
        <v>*</v>
      </c>
      <c r="I5985" s="11">
        <v>47.826086956521998</v>
      </c>
      <c r="J5985" s="3">
        <v>10.869565217390999</v>
      </c>
      <c r="K5985" s="3">
        <v>34.782608695652002</v>
      </c>
      <c r="L5985" s="3">
        <v>17.391304347826001</v>
      </c>
      <c r="M5985" s="3">
        <v>30.434782608696</v>
      </c>
      <c r="N5985" s="3">
        <v>21.739130434783</v>
      </c>
      <c r="O5985" s="3">
        <v>36.956521739129997</v>
      </c>
      <c r="P5985" s="7">
        <v>0</v>
      </c>
      <c r="Q5985" s="3">
        <v>4.3478260869570002</v>
      </c>
      <c r="R5985" s="8">
        <v>10.869565217390999</v>
      </c>
    </row>
    <row r="5986" spans="3:18" ht="24" x14ac:dyDescent="0.2">
      <c r="C5986" s="90"/>
      <c r="D5986" s="87"/>
      <c r="E5986" s="1" t="s">
        <v>59</v>
      </c>
      <c r="F5986" s="2"/>
      <c r="G5986" s="59">
        <v>1085</v>
      </c>
      <c r="H5986" s="71" t="str">
        <f t="shared" si="131"/>
        <v xml:space="preserve"> </v>
      </c>
      <c r="I5986" s="11">
        <v>48.847926267280997</v>
      </c>
      <c r="J5986" s="3">
        <v>23.963133640553</v>
      </c>
      <c r="K5986" s="3">
        <v>36.958525345622</v>
      </c>
      <c r="L5986" s="3">
        <v>12.442396313364</v>
      </c>
      <c r="M5986" s="3">
        <v>34.377880184332</v>
      </c>
      <c r="N5986" s="3">
        <v>26.912442396313001</v>
      </c>
      <c r="O5986" s="3">
        <v>31.981566820276001</v>
      </c>
      <c r="P5986" s="3">
        <v>1.3824884792629999</v>
      </c>
      <c r="Q5986" s="3">
        <v>4.8847926267280002</v>
      </c>
      <c r="R5986" s="8">
        <v>2.21198156682</v>
      </c>
    </row>
    <row r="5987" spans="3:18" ht="24" x14ac:dyDescent="0.2">
      <c r="C5987" s="90"/>
      <c r="D5987" s="87"/>
      <c r="E5987" s="1" t="s">
        <v>60</v>
      </c>
      <c r="F5987" s="2"/>
      <c r="G5987" s="59">
        <v>302</v>
      </c>
      <c r="H5987" s="71" t="str">
        <f t="shared" si="131"/>
        <v xml:space="preserve"> </v>
      </c>
      <c r="I5987" s="11">
        <v>53.642384105959998</v>
      </c>
      <c r="J5987" s="3">
        <v>29.139072847682002</v>
      </c>
      <c r="K5987" s="3">
        <v>40.397350993377003</v>
      </c>
      <c r="L5987" s="3">
        <v>14.569536423841001</v>
      </c>
      <c r="M5987" s="3">
        <v>32.450331125828001</v>
      </c>
      <c r="N5987" s="3">
        <v>26.490066225166</v>
      </c>
      <c r="O5987" s="3">
        <v>33.112582781457</v>
      </c>
      <c r="P5987" s="3">
        <v>1.655629139073</v>
      </c>
      <c r="Q5987" s="3">
        <v>3.311258278146</v>
      </c>
      <c r="R5987" s="8">
        <v>2.3178807947019999</v>
      </c>
    </row>
    <row r="5988" spans="3:18" ht="24" x14ac:dyDescent="0.2">
      <c r="C5988" s="91" t="s">
        <v>61</v>
      </c>
      <c r="D5988" s="86" t="s">
        <v>17</v>
      </c>
      <c r="E5988" s="6" t="s">
        <v>62</v>
      </c>
      <c r="F5988" s="5"/>
      <c r="G5988" s="58">
        <v>354</v>
      </c>
      <c r="H5988" s="70" t="str">
        <f t="shared" si="131"/>
        <v xml:space="preserve"> </v>
      </c>
      <c r="I5988" s="12">
        <v>71.751412429379002</v>
      </c>
      <c r="J5988" s="4">
        <v>37.005649717513997</v>
      </c>
      <c r="K5988" s="4">
        <v>52.25988700565</v>
      </c>
      <c r="L5988" s="4">
        <v>15.254237288136</v>
      </c>
      <c r="M5988" s="4">
        <v>30.508474576270999</v>
      </c>
      <c r="N5988" s="4">
        <v>24.858757062146999</v>
      </c>
      <c r="O5988" s="4">
        <v>20.903954802259999</v>
      </c>
      <c r="P5988" s="4">
        <v>0.84745762711899997</v>
      </c>
      <c r="Q5988" s="4">
        <v>2.8248587570620001</v>
      </c>
      <c r="R5988" s="13">
        <v>2.25988700565</v>
      </c>
    </row>
    <row r="5989" spans="3:18" ht="24" x14ac:dyDescent="0.2">
      <c r="C5989" s="90"/>
      <c r="D5989" s="87"/>
      <c r="E5989" s="1" t="s">
        <v>63</v>
      </c>
      <c r="F5989" s="2"/>
      <c r="G5989" s="59">
        <v>645</v>
      </c>
      <c r="H5989" s="71" t="str">
        <f t="shared" si="131"/>
        <v xml:space="preserve"> </v>
      </c>
      <c r="I5989" s="11">
        <v>55.503875968991998</v>
      </c>
      <c r="J5989" s="3">
        <v>19.224806201549999</v>
      </c>
      <c r="K5989" s="3">
        <v>45.116279069767003</v>
      </c>
      <c r="L5989" s="3">
        <v>12.093023255814</v>
      </c>
      <c r="M5989" s="3">
        <v>50.852713178294998</v>
      </c>
      <c r="N5989" s="3">
        <v>22.635658914728999</v>
      </c>
      <c r="O5989" s="3">
        <v>24.031007751937999</v>
      </c>
      <c r="P5989" s="3">
        <v>0.93023255814000005</v>
      </c>
      <c r="Q5989" s="3">
        <v>3.8759689922480001</v>
      </c>
      <c r="R5989" s="8">
        <v>3.410852713178</v>
      </c>
    </row>
    <row r="5990" spans="3:18" ht="36" x14ac:dyDescent="0.2">
      <c r="C5990" s="90"/>
      <c r="D5990" s="87"/>
      <c r="E5990" s="1" t="s">
        <v>64</v>
      </c>
      <c r="F5990" s="2"/>
      <c r="G5990" s="59">
        <v>166</v>
      </c>
      <c r="H5990" s="71" t="str">
        <f t="shared" si="131"/>
        <v xml:space="preserve"> </v>
      </c>
      <c r="I5990" s="11">
        <v>59.036144578312999</v>
      </c>
      <c r="J5990" s="3">
        <v>40.963855421687001</v>
      </c>
      <c r="K5990" s="3">
        <v>40.361445783133</v>
      </c>
      <c r="L5990" s="3">
        <v>16.867469879518001</v>
      </c>
      <c r="M5990" s="3">
        <v>34.939759036144999</v>
      </c>
      <c r="N5990" s="3">
        <v>33.734939759036003</v>
      </c>
      <c r="O5990" s="3">
        <v>29.518072289157001</v>
      </c>
      <c r="P5990" s="3">
        <v>1.204819277108</v>
      </c>
      <c r="Q5990" s="3">
        <v>7.8313253012050001</v>
      </c>
      <c r="R5990" s="8">
        <v>2.409638554217</v>
      </c>
    </row>
    <row r="5991" spans="3:18" ht="36" x14ac:dyDescent="0.2">
      <c r="C5991" s="90"/>
      <c r="D5991" s="87"/>
      <c r="E5991" s="1" t="s">
        <v>65</v>
      </c>
      <c r="F5991" s="2"/>
      <c r="G5991" s="59">
        <v>110</v>
      </c>
      <c r="H5991" s="71" t="str">
        <f t="shared" si="131"/>
        <v xml:space="preserve"> </v>
      </c>
      <c r="I5991" s="11">
        <v>57.272727272727003</v>
      </c>
      <c r="J5991" s="3">
        <v>54.545454545455001</v>
      </c>
      <c r="K5991" s="3">
        <v>46.363636363635997</v>
      </c>
      <c r="L5991" s="3">
        <v>21.818181818182001</v>
      </c>
      <c r="M5991" s="3">
        <v>24.545454545455001</v>
      </c>
      <c r="N5991" s="3">
        <v>37.272727272727003</v>
      </c>
      <c r="O5991" s="3">
        <v>51.818181818181998</v>
      </c>
      <c r="P5991" s="3">
        <v>3.636363636364</v>
      </c>
      <c r="Q5991" s="3">
        <v>0.90909090909099999</v>
      </c>
      <c r="R5991" s="8">
        <v>0.90909090909099999</v>
      </c>
    </row>
    <row r="5992" spans="3:18" ht="36" x14ac:dyDescent="0.2">
      <c r="C5992" s="90"/>
      <c r="D5992" s="87"/>
      <c r="E5992" s="1" t="s">
        <v>66</v>
      </c>
      <c r="F5992" s="2"/>
      <c r="G5992" s="59">
        <v>239</v>
      </c>
      <c r="H5992" s="71" t="str">
        <f t="shared" si="131"/>
        <v xml:space="preserve"> </v>
      </c>
      <c r="I5992" s="11">
        <v>38.075313807531003</v>
      </c>
      <c r="J5992" s="3">
        <v>27.196652719665</v>
      </c>
      <c r="K5992" s="3">
        <v>30.125523012552001</v>
      </c>
      <c r="L5992" s="3">
        <v>20.92050209205</v>
      </c>
      <c r="M5992" s="3">
        <v>24.267782426777998</v>
      </c>
      <c r="N5992" s="3">
        <v>43.096234309623</v>
      </c>
      <c r="O5992" s="3">
        <v>74.895397489540002</v>
      </c>
      <c r="P5992" s="3">
        <v>0.836820083682</v>
      </c>
      <c r="Q5992" s="3">
        <v>2.5104602510460001</v>
      </c>
      <c r="R5992" s="8">
        <v>2.092050209205</v>
      </c>
    </row>
    <row r="5993" spans="3:18" ht="24" x14ac:dyDescent="0.2">
      <c r="C5993" s="90"/>
      <c r="D5993" s="87"/>
      <c r="E5993" s="1" t="s">
        <v>67</v>
      </c>
      <c r="F5993" s="2"/>
      <c r="G5993" s="59">
        <v>143</v>
      </c>
      <c r="H5993" s="71" t="str">
        <f t="shared" si="131"/>
        <v xml:space="preserve"> </v>
      </c>
      <c r="I5993" s="11">
        <v>39.860139860140002</v>
      </c>
      <c r="J5993" s="3">
        <v>32.867132867133002</v>
      </c>
      <c r="K5993" s="3">
        <v>36.363636363635997</v>
      </c>
      <c r="L5993" s="3">
        <v>25.174825174824999</v>
      </c>
      <c r="M5993" s="3">
        <v>31.468531468531001</v>
      </c>
      <c r="N5993" s="3">
        <v>39.160839160838997</v>
      </c>
      <c r="O5993" s="3">
        <v>67.132867132867005</v>
      </c>
      <c r="P5993" s="3">
        <v>1.398601398601</v>
      </c>
      <c r="Q5993" s="3">
        <v>5.594405594406</v>
      </c>
      <c r="R5993" s="8">
        <v>1.398601398601</v>
      </c>
    </row>
    <row r="5994" spans="3:18" ht="24" x14ac:dyDescent="0.2">
      <c r="C5994" s="90"/>
      <c r="D5994" s="87"/>
      <c r="E5994" s="1" t="s">
        <v>68</v>
      </c>
      <c r="F5994" s="2"/>
      <c r="G5994" s="59">
        <v>56</v>
      </c>
      <c r="H5994" s="71" t="str">
        <f t="shared" si="131"/>
        <v xml:space="preserve"> </v>
      </c>
      <c r="I5994" s="11">
        <v>42.857142857143003</v>
      </c>
      <c r="J5994" s="3">
        <v>39.285714285714</v>
      </c>
      <c r="K5994" s="3">
        <v>30.357142857143</v>
      </c>
      <c r="L5994" s="3">
        <v>26.785714285714</v>
      </c>
      <c r="M5994" s="3">
        <v>37.5</v>
      </c>
      <c r="N5994" s="3">
        <v>48.214285714286</v>
      </c>
      <c r="O5994" s="3">
        <v>53.571428571429003</v>
      </c>
      <c r="P5994" s="3">
        <v>1.785714285714</v>
      </c>
      <c r="Q5994" s="3">
        <v>7.1428571428570002</v>
      </c>
      <c r="R5994" s="14">
        <v>0</v>
      </c>
    </row>
    <row r="5995" spans="3:18" ht="24" x14ac:dyDescent="0.2">
      <c r="C5995" s="90"/>
      <c r="D5995" s="87"/>
      <c r="E5995" s="1" t="s">
        <v>69</v>
      </c>
      <c r="F5995" s="2"/>
      <c r="G5995" s="59">
        <v>51</v>
      </c>
      <c r="H5995" s="71" t="str">
        <f t="shared" si="131"/>
        <v xml:space="preserve"> </v>
      </c>
      <c r="I5995" s="11">
        <v>56.862745098038999</v>
      </c>
      <c r="J5995" s="3">
        <v>56.862745098038999</v>
      </c>
      <c r="K5995" s="3">
        <v>23.529411764706001</v>
      </c>
      <c r="L5995" s="3">
        <v>27.450980392157</v>
      </c>
      <c r="M5995" s="3">
        <v>17.647058823529001</v>
      </c>
      <c r="N5995" s="3">
        <v>47.058823529412003</v>
      </c>
      <c r="O5995" s="3">
        <v>50.980392156862997</v>
      </c>
      <c r="P5995" s="3">
        <v>1.9607843137250001</v>
      </c>
      <c r="Q5995" s="7">
        <v>0</v>
      </c>
      <c r="R5995" s="14">
        <v>0</v>
      </c>
    </row>
    <row r="5996" spans="3:18" ht="24" x14ac:dyDescent="0.2">
      <c r="C5996" s="90"/>
      <c r="D5996" s="87"/>
      <c r="E5996" s="1" t="s">
        <v>70</v>
      </c>
      <c r="F5996" s="2"/>
      <c r="G5996" s="59">
        <v>312</v>
      </c>
      <c r="H5996" s="71" t="str">
        <f t="shared" si="131"/>
        <v xml:space="preserve"> </v>
      </c>
      <c r="I5996" s="11">
        <v>36.217948717949</v>
      </c>
      <c r="J5996" s="3">
        <v>19.871794871795</v>
      </c>
      <c r="K5996" s="3">
        <v>33.974358974358999</v>
      </c>
      <c r="L5996" s="3">
        <v>21.474358974358999</v>
      </c>
      <c r="M5996" s="3">
        <v>24.038461538461998</v>
      </c>
      <c r="N5996" s="3">
        <v>38.782051282051</v>
      </c>
      <c r="O5996" s="3">
        <v>68.589743589744003</v>
      </c>
      <c r="P5996" s="3">
        <v>0.96153846153800004</v>
      </c>
      <c r="Q5996" s="3">
        <v>3.5256410256409998</v>
      </c>
      <c r="R5996" s="8">
        <v>2.884615384615</v>
      </c>
    </row>
    <row r="5997" spans="3:18" x14ac:dyDescent="0.2">
      <c r="C5997" s="90"/>
      <c r="D5997" s="87"/>
      <c r="E5997" s="1" t="s">
        <v>32</v>
      </c>
      <c r="F5997" s="2"/>
      <c r="G5997" s="59">
        <v>51</v>
      </c>
      <c r="H5997" s="71" t="str">
        <f t="shared" si="131"/>
        <v xml:space="preserve"> </v>
      </c>
      <c r="I5997" s="11">
        <v>45.098039215686001</v>
      </c>
      <c r="J5997" s="3">
        <v>39.215686274509999</v>
      </c>
      <c r="K5997" s="3">
        <v>41.176470588234999</v>
      </c>
      <c r="L5997" s="3">
        <v>13.725490196078001</v>
      </c>
      <c r="M5997" s="3">
        <v>17.647058823529001</v>
      </c>
      <c r="N5997" s="3">
        <v>31.372549019608002</v>
      </c>
      <c r="O5997" s="3">
        <v>37.254901960783997</v>
      </c>
      <c r="P5997" s="3">
        <v>7.8431372549020004</v>
      </c>
      <c r="Q5997" s="3">
        <v>13.725490196078001</v>
      </c>
      <c r="R5997" s="8">
        <v>3.9215686274510002</v>
      </c>
    </row>
    <row r="5998" spans="3:18" ht="24" x14ac:dyDescent="0.2">
      <c r="C5998" s="90"/>
      <c r="D5998" s="87"/>
      <c r="E5998" s="1" t="s">
        <v>71</v>
      </c>
      <c r="F5998" s="2"/>
      <c r="G5998" s="59">
        <v>1237</v>
      </c>
      <c r="H5998" s="71" t="str">
        <f t="shared" si="131"/>
        <v xml:space="preserve"> </v>
      </c>
      <c r="I5998" s="11">
        <v>47.857720291027</v>
      </c>
      <c r="J5998" s="3">
        <v>22.87793047696</v>
      </c>
      <c r="K5998" s="3">
        <v>36.459175424413999</v>
      </c>
      <c r="L5998" s="3">
        <v>12.287793047696001</v>
      </c>
      <c r="M5998" s="3">
        <v>33.063864187550998</v>
      </c>
      <c r="N5998" s="3">
        <v>26.030719482618998</v>
      </c>
      <c r="O5998" s="3">
        <v>31.608730800322999</v>
      </c>
      <c r="P5998" s="3">
        <v>1.212611156023</v>
      </c>
      <c r="Q5998" s="3">
        <v>5.6588520614390001</v>
      </c>
      <c r="R5998" s="8">
        <v>2.9911075181890001</v>
      </c>
    </row>
    <row r="5999" spans="3:18" ht="24" x14ac:dyDescent="0.2">
      <c r="C5999" s="90"/>
      <c r="D5999" s="87"/>
      <c r="E5999" s="1" t="s">
        <v>72</v>
      </c>
      <c r="F5999" s="2"/>
      <c r="G5999" s="59">
        <v>0</v>
      </c>
      <c r="H5999" s="71" t="str">
        <f t="shared" si="131"/>
        <v>*</v>
      </c>
      <c r="I5999" s="26">
        <v>0</v>
      </c>
      <c r="J5999" s="7">
        <v>0</v>
      </c>
      <c r="K5999" s="7">
        <v>0</v>
      </c>
      <c r="L5999" s="7">
        <v>0</v>
      </c>
      <c r="M5999" s="7">
        <v>0</v>
      </c>
      <c r="N5999" s="7">
        <v>0</v>
      </c>
      <c r="O5999" s="7">
        <v>0</v>
      </c>
      <c r="P5999" s="7">
        <v>0</v>
      </c>
      <c r="Q5999" s="7">
        <v>0</v>
      </c>
      <c r="R5999" s="14">
        <v>0</v>
      </c>
    </row>
    <row r="6000" spans="3:18" x14ac:dyDescent="0.2">
      <c r="C6000" s="90"/>
      <c r="D6000" s="87"/>
      <c r="E6000" s="1" t="s">
        <v>22</v>
      </c>
      <c r="F6000" s="2"/>
      <c r="G6000" s="59">
        <v>0</v>
      </c>
      <c r="H6000" s="71" t="str">
        <f t="shared" si="131"/>
        <v>*</v>
      </c>
      <c r="I6000" s="26">
        <v>0</v>
      </c>
      <c r="J6000" s="7">
        <v>0</v>
      </c>
      <c r="K6000" s="7">
        <v>0</v>
      </c>
      <c r="L6000" s="7">
        <v>0</v>
      </c>
      <c r="M6000" s="7">
        <v>0</v>
      </c>
      <c r="N6000" s="7">
        <v>0</v>
      </c>
      <c r="O6000" s="7">
        <v>0</v>
      </c>
      <c r="P6000" s="7">
        <v>0</v>
      </c>
      <c r="Q6000" s="7">
        <v>0</v>
      </c>
      <c r="R6000" s="14">
        <v>0</v>
      </c>
    </row>
    <row r="6001" spans="3:18" x14ac:dyDescent="0.2">
      <c r="C6001" s="91" t="s">
        <v>73</v>
      </c>
      <c r="D6001" s="86" t="s">
        <v>17</v>
      </c>
      <c r="E6001" s="6" t="s">
        <v>74</v>
      </c>
      <c r="F6001" s="5"/>
      <c r="G6001" s="58">
        <v>198</v>
      </c>
      <c r="H6001" s="70" t="str">
        <f t="shared" si="131"/>
        <v xml:space="preserve"> </v>
      </c>
      <c r="I6001" s="12">
        <v>48.484848484848001</v>
      </c>
      <c r="J6001" s="4">
        <v>23.737373737374</v>
      </c>
      <c r="K6001" s="4">
        <v>52.020202020201999</v>
      </c>
      <c r="L6001" s="4">
        <v>13.131313131313</v>
      </c>
      <c r="M6001" s="4">
        <v>39.898989898990003</v>
      </c>
      <c r="N6001" s="4">
        <v>33.838383838383997</v>
      </c>
      <c r="O6001" s="4">
        <v>40.404040404040003</v>
      </c>
      <c r="P6001" s="4">
        <v>0.50505050505100002</v>
      </c>
      <c r="Q6001" s="4">
        <v>3.535353535354</v>
      </c>
      <c r="R6001" s="13">
        <v>2.5252525252529998</v>
      </c>
    </row>
    <row r="6002" spans="3:18" x14ac:dyDescent="0.2">
      <c r="C6002" s="90"/>
      <c r="D6002" s="87"/>
      <c r="E6002" s="1" t="s">
        <v>75</v>
      </c>
      <c r="F6002" s="2"/>
      <c r="G6002" s="59">
        <v>405</v>
      </c>
      <c r="H6002" s="71" t="str">
        <f t="shared" si="131"/>
        <v xml:space="preserve"> </v>
      </c>
      <c r="I6002" s="11">
        <v>43.703703703704001</v>
      </c>
      <c r="J6002" s="3">
        <v>21.975308641975001</v>
      </c>
      <c r="K6002" s="3">
        <v>38.024691358025002</v>
      </c>
      <c r="L6002" s="3">
        <v>19.259259259259</v>
      </c>
      <c r="M6002" s="3">
        <v>31.111111111111001</v>
      </c>
      <c r="N6002" s="3">
        <v>36.049382716049003</v>
      </c>
      <c r="O6002" s="3">
        <v>55.061728395061998</v>
      </c>
      <c r="P6002" s="3">
        <v>0.49382716049399999</v>
      </c>
      <c r="Q6002" s="3">
        <v>5.1851851851850004</v>
      </c>
      <c r="R6002" s="8">
        <v>1.7283950617279999</v>
      </c>
    </row>
    <row r="6003" spans="3:18" x14ac:dyDescent="0.2">
      <c r="C6003" s="90"/>
      <c r="D6003" s="87"/>
      <c r="E6003" s="1" t="s">
        <v>76</v>
      </c>
      <c r="F6003" s="2"/>
      <c r="G6003" s="59">
        <v>46</v>
      </c>
      <c r="H6003" s="71" t="str">
        <f t="shared" si="131"/>
        <v>*</v>
      </c>
      <c r="I6003" s="11">
        <v>54.347826086956999</v>
      </c>
      <c r="J6003" s="3">
        <v>32.608695652173999</v>
      </c>
      <c r="K6003" s="3">
        <v>54.347826086956999</v>
      </c>
      <c r="L6003" s="3">
        <v>17.391304347826001</v>
      </c>
      <c r="M6003" s="3">
        <v>41.304347826087003</v>
      </c>
      <c r="N6003" s="3">
        <v>50</v>
      </c>
      <c r="O6003" s="3">
        <v>41.304347826087003</v>
      </c>
      <c r="P6003" s="3">
        <v>2.1739130434780001</v>
      </c>
      <c r="Q6003" s="7">
        <v>0</v>
      </c>
      <c r="R6003" s="14">
        <v>0</v>
      </c>
    </row>
    <row r="6004" spans="3:18" x14ac:dyDescent="0.2">
      <c r="C6004" s="90"/>
      <c r="D6004" s="87"/>
      <c r="E6004" s="1" t="s">
        <v>77</v>
      </c>
      <c r="F6004" s="2"/>
      <c r="G6004" s="59">
        <v>351</v>
      </c>
      <c r="H6004" s="71" t="str">
        <f t="shared" si="131"/>
        <v xml:space="preserve"> </v>
      </c>
      <c r="I6004" s="11">
        <v>65.811965811966004</v>
      </c>
      <c r="J6004" s="3">
        <v>33.333333333333002</v>
      </c>
      <c r="K6004" s="3">
        <v>51.282051282051</v>
      </c>
      <c r="L6004" s="3">
        <v>13.675213675214</v>
      </c>
      <c r="M6004" s="3">
        <v>33.333333333333002</v>
      </c>
      <c r="N6004" s="3">
        <v>26.210826210825999</v>
      </c>
      <c r="O6004" s="3">
        <v>23.646723646723999</v>
      </c>
      <c r="P6004" s="3">
        <v>0.85470085470099999</v>
      </c>
      <c r="Q6004" s="3">
        <v>1.139601139601</v>
      </c>
      <c r="R6004" s="8">
        <v>2.564102564103</v>
      </c>
    </row>
    <row r="6005" spans="3:18" ht="24" x14ac:dyDescent="0.2">
      <c r="C6005" s="90"/>
      <c r="D6005" s="87"/>
      <c r="E6005" s="1" t="s">
        <v>78</v>
      </c>
      <c r="F6005" s="2"/>
      <c r="G6005" s="59">
        <v>397</v>
      </c>
      <c r="H6005" s="71" t="str">
        <f t="shared" si="131"/>
        <v xml:space="preserve"> </v>
      </c>
      <c r="I6005" s="11">
        <v>59.193954659950002</v>
      </c>
      <c r="J6005" s="3">
        <v>21.158690176322001</v>
      </c>
      <c r="K6005" s="3">
        <v>49.622166246851002</v>
      </c>
      <c r="L6005" s="3">
        <v>11.838790931989999</v>
      </c>
      <c r="M6005" s="3">
        <v>57.682619647354997</v>
      </c>
      <c r="N6005" s="3">
        <v>24.181360201511001</v>
      </c>
      <c r="O6005" s="3">
        <v>25.44080604534</v>
      </c>
      <c r="P6005" s="3">
        <v>0.75566750629699997</v>
      </c>
      <c r="Q6005" s="3">
        <v>3.022670025189</v>
      </c>
      <c r="R6005" s="8">
        <v>2.0151133501260001</v>
      </c>
    </row>
    <row r="6006" spans="3:18" ht="24" x14ac:dyDescent="0.2">
      <c r="C6006" s="90"/>
      <c r="D6006" s="87"/>
      <c r="E6006" s="1" t="s">
        <v>79</v>
      </c>
      <c r="F6006" s="2"/>
      <c r="G6006" s="59">
        <v>94</v>
      </c>
      <c r="H6006" s="71" t="str">
        <f t="shared" si="131"/>
        <v xml:space="preserve"> </v>
      </c>
      <c r="I6006" s="11">
        <v>69.148936170213005</v>
      </c>
      <c r="J6006" s="3">
        <v>50</v>
      </c>
      <c r="K6006" s="3">
        <v>53.191489361701997</v>
      </c>
      <c r="L6006" s="3">
        <v>24.468085106383</v>
      </c>
      <c r="M6006" s="3">
        <v>32.978723404255</v>
      </c>
      <c r="N6006" s="3">
        <v>35.106382978722998</v>
      </c>
      <c r="O6006" s="3">
        <v>37.234042553191003</v>
      </c>
      <c r="P6006" s="3">
        <v>2.1276595744679998</v>
      </c>
      <c r="Q6006" s="7">
        <v>0</v>
      </c>
      <c r="R6006" s="8">
        <v>2.1276595744679998</v>
      </c>
    </row>
    <row r="6007" spans="3:18" ht="24" x14ac:dyDescent="0.2">
      <c r="C6007" s="90"/>
      <c r="D6007" s="87"/>
      <c r="E6007" s="1" t="s">
        <v>80</v>
      </c>
      <c r="F6007" s="2"/>
      <c r="G6007" s="59">
        <v>39</v>
      </c>
      <c r="H6007" s="71" t="str">
        <f t="shared" si="131"/>
        <v>*</v>
      </c>
      <c r="I6007" s="11">
        <v>51.282051282051</v>
      </c>
      <c r="J6007" s="3">
        <v>58.974358974358999</v>
      </c>
      <c r="K6007" s="3">
        <v>38.461538461537998</v>
      </c>
      <c r="L6007" s="3">
        <v>41.025641025641001</v>
      </c>
      <c r="M6007" s="3">
        <v>17.948717948717999</v>
      </c>
      <c r="N6007" s="3">
        <v>56.410256410255997</v>
      </c>
      <c r="O6007" s="3">
        <v>84.615384615384997</v>
      </c>
      <c r="P6007" s="3">
        <v>5.1282051282049999</v>
      </c>
      <c r="Q6007" s="7">
        <v>0</v>
      </c>
      <c r="R6007" s="14">
        <v>0</v>
      </c>
    </row>
    <row r="6008" spans="3:18" ht="24" x14ac:dyDescent="0.2">
      <c r="C6008" s="90"/>
      <c r="D6008" s="87"/>
      <c r="E6008" s="1" t="s">
        <v>81</v>
      </c>
      <c r="F6008" s="2"/>
      <c r="G6008" s="59">
        <v>67</v>
      </c>
      <c r="H6008" s="71" t="str">
        <f t="shared" ref="H6008:H6071" si="132">IF(G6008&lt;49,"*"," ")</f>
        <v xml:space="preserve"> </v>
      </c>
      <c r="I6008" s="11">
        <v>50.746268656715998</v>
      </c>
      <c r="J6008" s="3">
        <v>31.343283582089999</v>
      </c>
      <c r="K6008" s="3">
        <v>41.791044776119001</v>
      </c>
      <c r="L6008" s="3">
        <v>11.940298507463</v>
      </c>
      <c r="M6008" s="3">
        <v>26.865671641791</v>
      </c>
      <c r="N6008" s="3">
        <v>44.776119402985003</v>
      </c>
      <c r="O6008" s="3">
        <v>49.253731343284002</v>
      </c>
      <c r="P6008" s="3">
        <v>1.492537313433</v>
      </c>
      <c r="Q6008" s="7">
        <v>0</v>
      </c>
      <c r="R6008" s="8">
        <v>1.492537313433</v>
      </c>
    </row>
    <row r="6009" spans="3:18" ht="24" x14ac:dyDescent="0.2">
      <c r="C6009" s="90"/>
      <c r="D6009" s="87"/>
      <c r="E6009" s="1" t="s">
        <v>82</v>
      </c>
      <c r="F6009" s="2"/>
      <c r="G6009" s="59">
        <v>120</v>
      </c>
      <c r="H6009" s="71" t="str">
        <f t="shared" si="132"/>
        <v xml:space="preserve"> </v>
      </c>
      <c r="I6009" s="11">
        <v>50.833333333333002</v>
      </c>
      <c r="J6009" s="3">
        <v>45</v>
      </c>
      <c r="K6009" s="3">
        <v>47.5</v>
      </c>
      <c r="L6009" s="3">
        <v>26.666666666666998</v>
      </c>
      <c r="M6009" s="3">
        <v>30</v>
      </c>
      <c r="N6009" s="3">
        <v>41.666666666666998</v>
      </c>
      <c r="O6009" s="3">
        <v>68.333333333333002</v>
      </c>
      <c r="P6009" s="3">
        <v>1.666666666667</v>
      </c>
      <c r="Q6009" s="3">
        <v>1.666666666667</v>
      </c>
      <c r="R6009" s="8">
        <v>0.83333333333299997</v>
      </c>
    </row>
    <row r="6010" spans="3:18" x14ac:dyDescent="0.2">
      <c r="C6010" s="90"/>
      <c r="D6010" s="87"/>
      <c r="E6010" s="1" t="s">
        <v>83</v>
      </c>
      <c r="F6010" s="2"/>
      <c r="G6010" s="59">
        <v>39</v>
      </c>
      <c r="H6010" s="71" t="str">
        <f t="shared" si="132"/>
        <v>*</v>
      </c>
      <c r="I6010" s="11">
        <v>48.717948717949</v>
      </c>
      <c r="J6010" s="3">
        <v>28.205128205127998</v>
      </c>
      <c r="K6010" s="3">
        <v>35.897435897435997</v>
      </c>
      <c r="L6010" s="3">
        <v>23.076923076922998</v>
      </c>
      <c r="M6010" s="3">
        <v>7.6923076923079998</v>
      </c>
      <c r="N6010" s="3">
        <v>25.641025641026001</v>
      </c>
      <c r="O6010" s="3">
        <v>56.410256410255997</v>
      </c>
      <c r="P6010" s="3">
        <v>2.564102564103</v>
      </c>
      <c r="Q6010" s="3">
        <v>2.564102564103</v>
      </c>
      <c r="R6010" s="8">
        <v>2.564102564103</v>
      </c>
    </row>
    <row r="6011" spans="3:18" ht="24" x14ac:dyDescent="0.2">
      <c r="C6011" s="90"/>
      <c r="D6011" s="87"/>
      <c r="E6011" s="1" t="s">
        <v>84</v>
      </c>
      <c r="F6011" s="2"/>
      <c r="G6011" s="59">
        <v>114</v>
      </c>
      <c r="H6011" s="71" t="str">
        <f t="shared" si="132"/>
        <v xml:space="preserve"> </v>
      </c>
      <c r="I6011" s="11">
        <v>57.894736842104997</v>
      </c>
      <c r="J6011" s="3">
        <v>28.070175438595999</v>
      </c>
      <c r="K6011" s="3">
        <v>37.719298245613999</v>
      </c>
      <c r="L6011" s="3">
        <v>21.929824561404001</v>
      </c>
      <c r="M6011" s="3">
        <v>41.228070175439001</v>
      </c>
      <c r="N6011" s="3">
        <v>37.719298245613999</v>
      </c>
      <c r="O6011" s="3">
        <v>46.491228070174998</v>
      </c>
      <c r="P6011" s="3">
        <v>1.7543859649119999</v>
      </c>
      <c r="Q6011" s="3">
        <v>2.6315789473679998</v>
      </c>
      <c r="R6011" s="14">
        <v>0</v>
      </c>
    </row>
    <row r="6012" spans="3:18" ht="24" x14ac:dyDescent="0.2">
      <c r="C6012" s="90"/>
      <c r="D6012" s="87"/>
      <c r="E6012" s="1" t="s">
        <v>85</v>
      </c>
      <c r="F6012" s="2"/>
      <c r="G6012" s="59">
        <v>52</v>
      </c>
      <c r="H6012" s="71" t="str">
        <f t="shared" si="132"/>
        <v xml:space="preserve"> </v>
      </c>
      <c r="I6012" s="11">
        <v>57.692307692307999</v>
      </c>
      <c r="J6012" s="3">
        <v>32.692307692307999</v>
      </c>
      <c r="K6012" s="3">
        <v>44.230769230768999</v>
      </c>
      <c r="L6012" s="3">
        <v>17.307692307692001</v>
      </c>
      <c r="M6012" s="3">
        <v>48.076923076923002</v>
      </c>
      <c r="N6012" s="3">
        <v>34.615384615384997</v>
      </c>
      <c r="O6012" s="3">
        <v>32.692307692307999</v>
      </c>
      <c r="P6012" s="3">
        <v>5.7692307692310001</v>
      </c>
      <c r="Q6012" s="3">
        <v>7.6923076923079998</v>
      </c>
      <c r="R6012" s="8">
        <v>1.923076923077</v>
      </c>
    </row>
    <row r="6013" spans="3:18" x14ac:dyDescent="0.2">
      <c r="C6013" s="90"/>
      <c r="D6013" s="87"/>
      <c r="E6013" s="1" t="s">
        <v>32</v>
      </c>
      <c r="F6013" s="2"/>
      <c r="G6013" s="59">
        <v>39</v>
      </c>
      <c r="H6013" s="71" t="str">
        <f t="shared" si="132"/>
        <v>*</v>
      </c>
      <c r="I6013" s="11">
        <v>51.282051282051</v>
      </c>
      <c r="J6013" s="3">
        <v>43.589743589744003</v>
      </c>
      <c r="K6013" s="3">
        <v>35.897435897435997</v>
      </c>
      <c r="L6013" s="3">
        <v>23.076923076922998</v>
      </c>
      <c r="M6013" s="3">
        <v>17.948717948717999</v>
      </c>
      <c r="N6013" s="3">
        <v>28.205128205127998</v>
      </c>
      <c r="O6013" s="3">
        <v>48.717948717949</v>
      </c>
      <c r="P6013" s="3">
        <v>5.1282051282049999</v>
      </c>
      <c r="Q6013" s="3">
        <v>5.1282051282049999</v>
      </c>
      <c r="R6013" s="8">
        <v>5.1282051282049999</v>
      </c>
    </row>
    <row r="6014" spans="3:18" ht="24" x14ac:dyDescent="0.2">
      <c r="C6014" s="90"/>
      <c r="D6014" s="87"/>
      <c r="E6014" s="1" t="s">
        <v>86</v>
      </c>
      <c r="F6014" s="2"/>
      <c r="G6014" s="59">
        <v>1044</v>
      </c>
      <c r="H6014" s="71" t="str">
        <f t="shared" si="132"/>
        <v xml:space="preserve"> </v>
      </c>
      <c r="I6014" s="11">
        <v>50.574712643677998</v>
      </c>
      <c r="J6014" s="3">
        <v>24.616858237548001</v>
      </c>
      <c r="K6014" s="3">
        <v>39.942528735632003</v>
      </c>
      <c r="L6014" s="3">
        <v>13.505747126437001</v>
      </c>
      <c r="M6014" s="3">
        <v>34.770114942528998</v>
      </c>
      <c r="N6014" s="3">
        <v>27.011494252874002</v>
      </c>
      <c r="O6014" s="3">
        <v>33.716475095785</v>
      </c>
      <c r="P6014" s="3">
        <v>1.0536398467429999</v>
      </c>
      <c r="Q6014" s="3">
        <v>4.3103448275860003</v>
      </c>
      <c r="R6014" s="8">
        <v>2.4904214559389999</v>
      </c>
    </row>
    <row r="6015" spans="3:18" ht="24" x14ac:dyDescent="0.2">
      <c r="C6015" s="90"/>
      <c r="D6015" s="87"/>
      <c r="E6015" s="1" t="s">
        <v>87</v>
      </c>
      <c r="F6015" s="2"/>
      <c r="G6015" s="59">
        <v>88</v>
      </c>
      <c r="H6015" s="71" t="str">
        <f t="shared" si="132"/>
        <v xml:space="preserve"> </v>
      </c>
      <c r="I6015" s="11">
        <v>35.227272727272997</v>
      </c>
      <c r="J6015" s="3">
        <v>11.363636363635999</v>
      </c>
      <c r="K6015" s="3">
        <v>17.045454545455001</v>
      </c>
      <c r="L6015" s="3">
        <v>9.0909090909089993</v>
      </c>
      <c r="M6015" s="3">
        <v>22.727272727273</v>
      </c>
      <c r="N6015" s="3">
        <v>27.272727272727</v>
      </c>
      <c r="O6015" s="3">
        <v>22.727272727273</v>
      </c>
      <c r="P6015" s="3">
        <v>1.136363636364</v>
      </c>
      <c r="Q6015" s="3">
        <v>6.8181818181820004</v>
      </c>
      <c r="R6015" s="8">
        <v>3.4090909090910002</v>
      </c>
    </row>
    <row r="6016" spans="3:18" ht="24" x14ac:dyDescent="0.2">
      <c r="C6016" s="90"/>
      <c r="D6016" s="87"/>
      <c r="E6016" s="1" t="s">
        <v>88</v>
      </c>
      <c r="F6016" s="2"/>
      <c r="G6016" s="59">
        <v>67</v>
      </c>
      <c r="H6016" s="71" t="str">
        <f t="shared" si="132"/>
        <v xml:space="preserve"> </v>
      </c>
      <c r="I6016" s="11">
        <v>32.835820895521998</v>
      </c>
      <c r="J6016" s="3">
        <v>14.925373134328</v>
      </c>
      <c r="K6016" s="3">
        <v>16.417910447760999</v>
      </c>
      <c r="L6016" s="3">
        <v>2.985074626866</v>
      </c>
      <c r="M6016" s="3">
        <v>19.402985074627001</v>
      </c>
      <c r="N6016" s="3">
        <v>7.4626865671639999</v>
      </c>
      <c r="O6016" s="3">
        <v>16.417910447760999</v>
      </c>
      <c r="P6016" s="3">
        <v>2.985074626866</v>
      </c>
      <c r="Q6016" s="3">
        <v>22.388059701492999</v>
      </c>
      <c r="R6016" s="8">
        <v>4.477611940299</v>
      </c>
    </row>
    <row r="6017" spans="3:18" x14ac:dyDescent="0.2">
      <c r="C6017" s="90"/>
      <c r="D6017" s="87"/>
      <c r="E6017" s="1" t="s">
        <v>22</v>
      </c>
      <c r="F6017" s="2"/>
      <c r="G6017" s="59">
        <v>38</v>
      </c>
      <c r="H6017" s="71" t="str">
        <f t="shared" si="132"/>
        <v>*</v>
      </c>
      <c r="I6017" s="11">
        <v>28.947368421053</v>
      </c>
      <c r="J6017" s="3">
        <v>15.789473684211</v>
      </c>
      <c r="K6017" s="3">
        <v>21.052631578947</v>
      </c>
      <c r="L6017" s="3">
        <v>2.6315789473679998</v>
      </c>
      <c r="M6017" s="3">
        <v>34.210526315788996</v>
      </c>
      <c r="N6017" s="3">
        <v>28.947368421053</v>
      </c>
      <c r="O6017" s="3">
        <v>21.052631578947</v>
      </c>
      <c r="P6017" s="3">
        <v>2.6315789473679998</v>
      </c>
      <c r="Q6017" s="3">
        <v>10.526315789473999</v>
      </c>
      <c r="R6017" s="8">
        <v>13.157894736842</v>
      </c>
    </row>
    <row r="6018" spans="3:18" ht="24" x14ac:dyDescent="0.2">
      <c r="C6018" s="91" t="s">
        <v>89</v>
      </c>
      <c r="D6018" s="86" t="s">
        <v>17</v>
      </c>
      <c r="E6018" s="6" t="s">
        <v>90</v>
      </c>
      <c r="F6018" s="5"/>
      <c r="G6018" s="58">
        <v>146</v>
      </c>
      <c r="H6018" s="70" t="str">
        <f t="shared" si="132"/>
        <v xml:space="preserve"> </v>
      </c>
      <c r="I6018" s="12">
        <v>64.383561643836003</v>
      </c>
      <c r="J6018" s="4">
        <v>38.356164383562003</v>
      </c>
      <c r="K6018" s="4">
        <v>47.945205479452</v>
      </c>
      <c r="L6018" s="4">
        <v>17.123287671233001</v>
      </c>
      <c r="M6018" s="4">
        <v>39.041095890411</v>
      </c>
      <c r="N6018" s="4">
        <v>30.136986301370001</v>
      </c>
      <c r="O6018" s="4">
        <v>26.712328767123001</v>
      </c>
      <c r="P6018" s="4">
        <v>1.369863013699</v>
      </c>
      <c r="Q6018" s="4">
        <v>0.68493150684899995</v>
      </c>
      <c r="R6018" s="13">
        <v>0.68493150684899995</v>
      </c>
    </row>
    <row r="6019" spans="3:18" ht="48" x14ac:dyDescent="0.2">
      <c r="C6019" s="90"/>
      <c r="D6019" s="87"/>
      <c r="E6019" s="1" t="s">
        <v>91</v>
      </c>
      <c r="F6019" s="2"/>
      <c r="G6019" s="59">
        <v>87</v>
      </c>
      <c r="H6019" s="71" t="str">
        <f t="shared" si="132"/>
        <v xml:space="preserve"> </v>
      </c>
      <c r="I6019" s="11">
        <v>60.919540229885001</v>
      </c>
      <c r="J6019" s="3">
        <v>36.781609195401998</v>
      </c>
      <c r="K6019" s="3">
        <v>64.367816091953998</v>
      </c>
      <c r="L6019" s="3">
        <v>24.137931034483</v>
      </c>
      <c r="M6019" s="3">
        <v>40.229885057471002</v>
      </c>
      <c r="N6019" s="3">
        <v>40.229885057471002</v>
      </c>
      <c r="O6019" s="3">
        <v>37.931034482759003</v>
      </c>
      <c r="P6019" s="3">
        <v>2.2988505747130001</v>
      </c>
      <c r="Q6019" s="3">
        <v>1.149425287356</v>
      </c>
      <c r="R6019" s="14">
        <v>0</v>
      </c>
    </row>
    <row r="6020" spans="3:18" ht="36" x14ac:dyDescent="0.2">
      <c r="C6020" s="90"/>
      <c r="D6020" s="87"/>
      <c r="E6020" s="1" t="s">
        <v>92</v>
      </c>
      <c r="F6020" s="2"/>
      <c r="G6020" s="59">
        <v>73</v>
      </c>
      <c r="H6020" s="71" t="str">
        <f t="shared" si="132"/>
        <v xml:space="preserve"> </v>
      </c>
      <c r="I6020" s="11">
        <v>65.753424657533998</v>
      </c>
      <c r="J6020" s="3">
        <v>42.465753424657997</v>
      </c>
      <c r="K6020" s="3">
        <v>39.726027397259998</v>
      </c>
      <c r="L6020" s="3">
        <v>26.027397260274</v>
      </c>
      <c r="M6020" s="3">
        <v>34.246575342466002</v>
      </c>
      <c r="N6020" s="3">
        <v>39.726027397259998</v>
      </c>
      <c r="O6020" s="3">
        <v>46.575342465753003</v>
      </c>
      <c r="P6020" s="3">
        <v>2.7397260273969999</v>
      </c>
      <c r="Q6020" s="3">
        <v>1.369863013699</v>
      </c>
      <c r="R6020" s="14">
        <v>0</v>
      </c>
    </row>
    <row r="6021" spans="3:18" ht="48" x14ac:dyDescent="0.2">
      <c r="C6021" s="90"/>
      <c r="D6021" s="87"/>
      <c r="E6021" s="1" t="s">
        <v>93</v>
      </c>
      <c r="F6021" s="2"/>
      <c r="G6021" s="59">
        <v>103</v>
      </c>
      <c r="H6021" s="71" t="str">
        <f t="shared" si="132"/>
        <v xml:space="preserve"> </v>
      </c>
      <c r="I6021" s="11">
        <v>48.543689320387998</v>
      </c>
      <c r="J6021" s="3">
        <v>30.097087378641</v>
      </c>
      <c r="K6021" s="3">
        <v>34.951456310680001</v>
      </c>
      <c r="L6021" s="3">
        <v>14.563106796116999</v>
      </c>
      <c r="M6021" s="3">
        <v>31.067961165048999</v>
      </c>
      <c r="N6021" s="3">
        <v>34.951456310680001</v>
      </c>
      <c r="O6021" s="3">
        <v>36.893203883494998</v>
      </c>
      <c r="P6021" s="3">
        <v>1.9417475728160001</v>
      </c>
      <c r="Q6021" s="3">
        <v>2.9126213592229999</v>
      </c>
      <c r="R6021" s="8">
        <v>0.97087378640800004</v>
      </c>
    </row>
    <row r="6022" spans="3:18" x14ac:dyDescent="0.2">
      <c r="C6022" s="90"/>
      <c r="D6022" s="87"/>
      <c r="E6022" s="1" t="s">
        <v>94</v>
      </c>
      <c r="F6022" s="2"/>
      <c r="G6022" s="59">
        <v>6</v>
      </c>
      <c r="H6022" s="71" t="str">
        <f t="shared" si="132"/>
        <v>*</v>
      </c>
      <c r="I6022" s="11">
        <v>66.666666666666998</v>
      </c>
      <c r="J6022" s="3">
        <v>66.666666666666998</v>
      </c>
      <c r="K6022" s="3">
        <v>66.666666666666998</v>
      </c>
      <c r="L6022" s="3">
        <v>66.666666666666998</v>
      </c>
      <c r="M6022" s="3">
        <v>33.333333333333002</v>
      </c>
      <c r="N6022" s="3">
        <v>66.666666666666998</v>
      </c>
      <c r="O6022" s="3">
        <v>83.333333333333002</v>
      </c>
      <c r="P6022" s="3">
        <v>16.666666666666998</v>
      </c>
      <c r="Q6022" s="7">
        <v>0</v>
      </c>
      <c r="R6022" s="14">
        <v>0</v>
      </c>
    </row>
    <row r="6023" spans="3:18" x14ac:dyDescent="0.2">
      <c r="C6023" s="90"/>
      <c r="D6023" s="87"/>
      <c r="E6023" s="1" t="s">
        <v>95</v>
      </c>
      <c r="F6023" s="2"/>
      <c r="G6023" s="59">
        <v>3</v>
      </c>
      <c r="H6023" s="71" t="str">
        <f t="shared" si="132"/>
        <v>*</v>
      </c>
      <c r="I6023" s="11">
        <v>100</v>
      </c>
      <c r="J6023" s="3">
        <v>66.666666666666998</v>
      </c>
      <c r="K6023" s="3">
        <v>66.666666666666998</v>
      </c>
      <c r="L6023" s="3">
        <v>66.666666666666998</v>
      </c>
      <c r="M6023" s="3">
        <v>100</v>
      </c>
      <c r="N6023" s="3">
        <v>66.666666666666998</v>
      </c>
      <c r="O6023" s="3">
        <v>100</v>
      </c>
      <c r="P6023" s="3">
        <v>33.333333333333002</v>
      </c>
      <c r="Q6023" s="7">
        <v>0</v>
      </c>
      <c r="R6023" s="14">
        <v>0</v>
      </c>
    </row>
    <row r="6024" spans="3:18" x14ac:dyDescent="0.2">
      <c r="C6024" s="90"/>
      <c r="D6024" s="87"/>
      <c r="E6024" s="1" t="s">
        <v>32</v>
      </c>
      <c r="F6024" s="2"/>
      <c r="G6024" s="59">
        <v>33</v>
      </c>
      <c r="H6024" s="71" t="str">
        <f t="shared" si="132"/>
        <v>*</v>
      </c>
      <c r="I6024" s="11">
        <v>57.575757575757997</v>
      </c>
      <c r="J6024" s="3">
        <v>30.303030303029999</v>
      </c>
      <c r="K6024" s="3">
        <v>36.363636363635997</v>
      </c>
      <c r="L6024" s="3">
        <v>24.242424242424001</v>
      </c>
      <c r="M6024" s="3">
        <v>18.181818181817999</v>
      </c>
      <c r="N6024" s="3">
        <v>30.303030303029999</v>
      </c>
      <c r="O6024" s="3">
        <v>36.363636363635997</v>
      </c>
      <c r="P6024" s="3">
        <v>9.0909090909089993</v>
      </c>
      <c r="Q6024" s="7">
        <v>0</v>
      </c>
      <c r="R6024" s="8">
        <v>6.0606060606060002</v>
      </c>
    </row>
    <row r="6025" spans="3:18" ht="24" x14ac:dyDescent="0.2">
      <c r="C6025" s="90"/>
      <c r="D6025" s="87"/>
      <c r="E6025" s="1" t="s">
        <v>96</v>
      </c>
      <c r="F6025" s="2"/>
      <c r="G6025" s="59">
        <v>352</v>
      </c>
      <c r="H6025" s="71" t="str">
        <f t="shared" si="132"/>
        <v xml:space="preserve"> </v>
      </c>
      <c r="I6025" s="11">
        <v>56.818181818181998</v>
      </c>
      <c r="J6025" s="3">
        <v>32.954545454544999</v>
      </c>
      <c r="K6025" s="3">
        <v>45.454545454544999</v>
      </c>
      <c r="L6025" s="3">
        <v>17.613636363636001</v>
      </c>
      <c r="M6025" s="3">
        <v>33.522727272727003</v>
      </c>
      <c r="N6025" s="3">
        <v>32.102272727272997</v>
      </c>
      <c r="O6025" s="3">
        <v>33.522727272727003</v>
      </c>
      <c r="P6025" s="3">
        <v>1.988636363636</v>
      </c>
      <c r="Q6025" s="3">
        <v>1.7045454545450001</v>
      </c>
      <c r="R6025" s="8">
        <v>1.136363636364</v>
      </c>
    </row>
    <row r="6026" spans="3:18" ht="24" x14ac:dyDescent="0.2">
      <c r="C6026" s="90"/>
      <c r="D6026" s="87"/>
      <c r="E6026" s="1" t="s">
        <v>87</v>
      </c>
      <c r="F6026" s="2"/>
      <c r="G6026" s="59">
        <v>377</v>
      </c>
      <c r="H6026" s="71" t="str">
        <f t="shared" si="132"/>
        <v xml:space="preserve"> </v>
      </c>
      <c r="I6026" s="11">
        <v>50.132625994694997</v>
      </c>
      <c r="J6026" s="3">
        <v>20.954907161804002</v>
      </c>
      <c r="K6026" s="3">
        <v>33.952254641910002</v>
      </c>
      <c r="L6026" s="3">
        <v>11.936339522546</v>
      </c>
      <c r="M6026" s="3">
        <v>34.748010610080001</v>
      </c>
      <c r="N6026" s="3">
        <v>27.586206896552</v>
      </c>
      <c r="O6026" s="3">
        <v>32.095490716180002</v>
      </c>
      <c r="P6026" s="3">
        <v>0.79575596817000005</v>
      </c>
      <c r="Q6026" s="3">
        <v>2.9177718832889998</v>
      </c>
      <c r="R6026" s="8">
        <v>2.652519893899</v>
      </c>
    </row>
    <row r="6027" spans="3:18" ht="24" x14ac:dyDescent="0.2">
      <c r="C6027" s="90"/>
      <c r="D6027" s="87"/>
      <c r="E6027" s="1" t="s">
        <v>88</v>
      </c>
      <c r="F6027" s="2"/>
      <c r="G6027" s="59">
        <v>389</v>
      </c>
      <c r="H6027" s="71" t="str">
        <f t="shared" si="132"/>
        <v xml:space="preserve"> </v>
      </c>
      <c r="I6027" s="11">
        <v>39.845758354756001</v>
      </c>
      <c r="J6027" s="3">
        <v>18.508997429306</v>
      </c>
      <c r="K6027" s="3">
        <v>28.79177377892</v>
      </c>
      <c r="L6027" s="3">
        <v>7.7120822622110001</v>
      </c>
      <c r="M6027" s="3">
        <v>31.105398457583998</v>
      </c>
      <c r="N6027" s="3">
        <v>20.565552699228999</v>
      </c>
      <c r="O6027" s="3">
        <v>30.591259640103001</v>
      </c>
      <c r="P6027" s="3">
        <v>0.77120822622100005</v>
      </c>
      <c r="Q6027" s="3">
        <v>10.796915167094999</v>
      </c>
      <c r="R6027" s="8">
        <v>2.5706940874040001</v>
      </c>
    </row>
    <row r="6028" spans="3:18" x14ac:dyDescent="0.2">
      <c r="C6028" s="90"/>
      <c r="D6028" s="87"/>
      <c r="E6028" s="1" t="s">
        <v>22</v>
      </c>
      <c r="F6028" s="2"/>
      <c r="G6028" s="59">
        <v>119</v>
      </c>
      <c r="H6028" s="71" t="str">
        <f t="shared" si="132"/>
        <v xml:space="preserve"> </v>
      </c>
      <c r="I6028" s="11">
        <v>40.336134453782002</v>
      </c>
      <c r="J6028" s="3">
        <v>13.445378151261</v>
      </c>
      <c r="K6028" s="3">
        <v>42.857142857143003</v>
      </c>
      <c r="L6028" s="3">
        <v>12.605042016806999</v>
      </c>
      <c r="M6028" s="3">
        <v>32.773109243697</v>
      </c>
      <c r="N6028" s="3">
        <v>21.008403361345</v>
      </c>
      <c r="O6028" s="3">
        <v>27.731092436975</v>
      </c>
      <c r="P6028" s="3">
        <v>1.680672268908</v>
      </c>
      <c r="Q6028" s="3">
        <v>9.2436974789920008</v>
      </c>
      <c r="R6028" s="8">
        <v>10.924369747899</v>
      </c>
    </row>
    <row r="6029" spans="3:18" x14ac:dyDescent="0.2">
      <c r="C6029" s="91" t="s">
        <v>97</v>
      </c>
      <c r="D6029" s="86" t="s">
        <v>17</v>
      </c>
      <c r="E6029" s="6" t="s">
        <v>98</v>
      </c>
      <c r="F6029" s="5"/>
      <c r="G6029" s="58">
        <v>68</v>
      </c>
      <c r="H6029" s="70" t="str">
        <f t="shared" si="132"/>
        <v xml:space="preserve"> </v>
      </c>
      <c r="I6029" s="12">
        <v>55.882352941176002</v>
      </c>
      <c r="J6029" s="4">
        <v>42.647058823529001</v>
      </c>
      <c r="K6029" s="4">
        <v>45.588235294118</v>
      </c>
      <c r="L6029" s="4">
        <v>27.941176470588001</v>
      </c>
      <c r="M6029" s="4">
        <v>32.352941176470999</v>
      </c>
      <c r="N6029" s="4">
        <v>41.176470588234999</v>
      </c>
      <c r="O6029" s="4">
        <v>51.470588235294002</v>
      </c>
      <c r="P6029" s="25">
        <v>0</v>
      </c>
      <c r="Q6029" s="4">
        <v>1.4705882352940001</v>
      </c>
      <c r="R6029" s="13">
        <v>2.9411764705880001</v>
      </c>
    </row>
    <row r="6030" spans="3:18" x14ac:dyDescent="0.2">
      <c r="C6030" s="90"/>
      <c r="D6030" s="87"/>
      <c r="E6030" s="1" t="s">
        <v>99</v>
      </c>
      <c r="F6030" s="2"/>
      <c r="G6030" s="59">
        <v>306</v>
      </c>
      <c r="H6030" s="71" t="str">
        <f t="shared" si="132"/>
        <v xml:space="preserve"> </v>
      </c>
      <c r="I6030" s="11">
        <v>53.594771241830003</v>
      </c>
      <c r="J6030" s="3">
        <v>30.065359477124002</v>
      </c>
      <c r="K6030" s="3">
        <v>44.444444444444002</v>
      </c>
      <c r="L6030" s="3">
        <v>17.647058823529001</v>
      </c>
      <c r="M6030" s="3">
        <v>35.620915032680003</v>
      </c>
      <c r="N6030" s="3">
        <v>31.372549019608002</v>
      </c>
      <c r="O6030" s="3">
        <v>40.849673202613999</v>
      </c>
      <c r="P6030" s="3">
        <v>0.65359477124200005</v>
      </c>
      <c r="Q6030" s="3">
        <v>3.2679738562090002</v>
      </c>
      <c r="R6030" s="8">
        <v>2.2875816993460001</v>
      </c>
    </row>
    <row r="6031" spans="3:18" x14ac:dyDescent="0.2">
      <c r="C6031" s="90"/>
      <c r="D6031" s="87"/>
      <c r="E6031" s="1" t="s">
        <v>100</v>
      </c>
      <c r="F6031" s="2"/>
      <c r="G6031" s="59">
        <v>419</v>
      </c>
      <c r="H6031" s="71" t="str">
        <f t="shared" si="132"/>
        <v xml:space="preserve"> </v>
      </c>
      <c r="I6031" s="11">
        <v>48.210023866348003</v>
      </c>
      <c r="J6031" s="3">
        <v>24.105011933174001</v>
      </c>
      <c r="K6031" s="3">
        <v>36.515513126492003</v>
      </c>
      <c r="L6031" s="3">
        <v>9.7852028639620006</v>
      </c>
      <c r="M6031" s="3">
        <v>35.083532219570003</v>
      </c>
      <c r="N6031" s="3">
        <v>27.923627684964</v>
      </c>
      <c r="O6031" s="3">
        <v>31.742243436753999</v>
      </c>
      <c r="P6031" s="3">
        <v>1.193317422434</v>
      </c>
      <c r="Q6031" s="3">
        <v>2.8639618138420002</v>
      </c>
      <c r="R6031" s="8">
        <v>1.670644391408</v>
      </c>
    </row>
    <row r="6032" spans="3:18" x14ac:dyDescent="0.2">
      <c r="C6032" s="90"/>
      <c r="D6032" s="87"/>
      <c r="E6032" s="1" t="s">
        <v>101</v>
      </c>
      <c r="F6032" s="2"/>
      <c r="G6032" s="59">
        <v>387</v>
      </c>
      <c r="H6032" s="71" t="str">
        <f t="shared" si="132"/>
        <v xml:space="preserve"> </v>
      </c>
      <c r="I6032" s="11">
        <v>42.118863049095999</v>
      </c>
      <c r="J6032" s="3">
        <v>13.695090439275999</v>
      </c>
      <c r="K6032" s="3">
        <v>28.682170542636001</v>
      </c>
      <c r="L6032" s="3">
        <v>7.7519379844960001</v>
      </c>
      <c r="M6032" s="3">
        <v>28.940568475452</v>
      </c>
      <c r="N6032" s="3">
        <v>19.37984496124</v>
      </c>
      <c r="O6032" s="3">
        <v>20.413436692506</v>
      </c>
      <c r="P6032" s="3">
        <v>1.808785529716</v>
      </c>
      <c r="Q6032" s="3">
        <v>10.594315245478001</v>
      </c>
      <c r="R6032" s="8">
        <v>3.6175710594320001</v>
      </c>
    </row>
    <row r="6033" spans="3:18" x14ac:dyDescent="0.2">
      <c r="C6033" s="90"/>
      <c r="D6033" s="87"/>
      <c r="E6033" s="1" t="s">
        <v>22</v>
      </c>
      <c r="F6033" s="2"/>
      <c r="G6033" s="59">
        <v>57</v>
      </c>
      <c r="H6033" s="71" t="str">
        <f t="shared" si="132"/>
        <v xml:space="preserve"> </v>
      </c>
      <c r="I6033" s="11">
        <v>43.859649122806999</v>
      </c>
      <c r="J6033" s="3">
        <v>14.035087719298</v>
      </c>
      <c r="K6033" s="3">
        <v>35.087719298246</v>
      </c>
      <c r="L6033" s="3">
        <v>14.035087719298</v>
      </c>
      <c r="M6033" s="3">
        <v>33.333333333333002</v>
      </c>
      <c r="N6033" s="3">
        <v>10.526315789473999</v>
      </c>
      <c r="O6033" s="3">
        <v>33.333333333333002</v>
      </c>
      <c r="P6033" s="3">
        <v>1.7543859649119999</v>
      </c>
      <c r="Q6033" s="3">
        <v>10.526315789473999</v>
      </c>
      <c r="R6033" s="8">
        <v>12.280701754386</v>
      </c>
    </row>
    <row r="6034" spans="3:18" x14ac:dyDescent="0.2">
      <c r="C6034" s="91" t="s">
        <v>102</v>
      </c>
      <c r="D6034" s="86" t="s">
        <v>17</v>
      </c>
      <c r="E6034" s="6" t="s">
        <v>103</v>
      </c>
      <c r="F6034" s="5"/>
      <c r="G6034" s="58">
        <v>374</v>
      </c>
      <c r="H6034" s="70" t="str">
        <f t="shared" si="132"/>
        <v xml:space="preserve"> </v>
      </c>
      <c r="I6034" s="12">
        <v>59.090909090909001</v>
      </c>
      <c r="J6034" s="4">
        <v>29.946524064171001</v>
      </c>
      <c r="K6034" s="4">
        <v>43.315508021390002</v>
      </c>
      <c r="L6034" s="4">
        <v>16.042780748662999</v>
      </c>
      <c r="M6034" s="4">
        <v>34.759358288770002</v>
      </c>
      <c r="N6034" s="4">
        <v>29.411764705882</v>
      </c>
      <c r="O6034" s="4">
        <v>35.294117647058997</v>
      </c>
      <c r="P6034" s="4">
        <v>1.069518716578</v>
      </c>
      <c r="Q6034" s="4">
        <v>3.7433155080209999</v>
      </c>
      <c r="R6034" s="13">
        <v>2.4064171122990001</v>
      </c>
    </row>
    <row r="6035" spans="3:18" x14ac:dyDescent="0.2">
      <c r="C6035" s="90"/>
      <c r="D6035" s="87"/>
      <c r="E6035" s="1" t="s">
        <v>104</v>
      </c>
      <c r="F6035" s="2"/>
      <c r="G6035" s="59">
        <v>672</v>
      </c>
      <c r="H6035" s="71" t="str">
        <f t="shared" si="132"/>
        <v xml:space="preserve"> </v>
      </c>
      <c r="I6035" s="11">
        <v>47.172619047619001</v>
      </c>
      <c r="J6035" s="3">
        <v>20.238095238094999</v>
      </c>
      <c r="K6035" s="3">
        <v>35.267857142856997</v>
      </c>
      <c r="L6035" s="3">
        <v>10.863095238094999</v>
      </c>
      <c r="M6035" s="3">
        <v>33.928571428570997</v>
      </c>
      <c r="N6035" s="3">
        <v>25.595238095237999</v>
      </c>
      <c r="O6035" s="3">
        <v>31.547619047619001</v>
      </c>
      <c r="P6035" s="3">
        <v>1.041666666667</v>
      </c>
      <c r="Q6035" s="3">
        <v>3.8690476190480001</v>
      </c>
      <c r="R6035" s="8">
        <v>2.3809523809519999</v>
      </c>
    </row>
    <row r="6036" spans="3:18" x14ac:dyDescent="0.2">
      <c r="C6036" s="90"/>
      <c r="D6036" s="87"/>
      <c r="E6036" s="1" t="s">
        <v>105</v>
      </c>
      <c r="F6036" s="2"/>
      <c r="G6036" s="59">
        <v>132</v>
      </c>
      <c r="H6036" s="71" t="str">
        <f t="shared" si="132"/>
        <v xml:space="preserve"> </v>
      </c>
      <c r="I6036" s="11">
        <v>24.242424242424001</v>
      </c>
      <c r="J6036" s="3">
        <v>17.424242424241999</v>
      </c>
      <c r="K6036" s="3">
        <v>22.727272727273</v>
      </c>
      <c r="L6036" s="3">
        <v>6.0606060606060002</v>
      </c>
      <c r="M6036" s="3">
        <v>22.727272727273</v>
      </c>
      <c r="N6036" s="3">
        <v>17.424242424241999</v>
      </c>
      <c r="O6036" s="3">
        <v>23.484848484848001</v>
      </c>
      <c r="P6036" s="3">
        <v>2.2727272727269998</v>
      </c>
      <c r="Q6036" s="3">
        <v>15.909090909091001</v>
      </c>
      <c r="R6036" s="8">
        <v>6.0606060606060002</v>
      </c>
    </row>
    <row r="6037" spans="3:18" x14ac:dyDescent="0.2">
      <c r="C6037" s="90"/>
      <c r="D6037" s="87"/>
      <c r="E6037" s="1" t="s">
        <v>106</v>
      </c>
      <c r="F6037" s="2"/>
      <c r="G6037" s="59">
        <v>8</v>
      </c>
      <c r="H6037" s="71" t="str">
        <f t="shared" si="132"/>
        <v>*</v>
      </c>
      <c r="I6037" s="11">
        <v>12.5</v>
      </c>
      <c r="J6037" s="7">
        <v>0</v>
      </c>
      <c r="K6037" s="3">
        <v>12.5</v>
      </c>
      <c r="L6037" s="7">
        <v>0</v>
      </c>
      <c r="M6037" s="3">
        <v>25</v>
      </c>
      <c r="N6037" s="3">
        <v>12.5</v>
      </c>
      <c r="O6037" s="3">
        <v>25</v>
      </c>
      <c r="P6037" s="7">
        <v>0</v>
      </c>
      <c r="Q6037" s="3">
        <v>37.5</v>
      </c>
      <c r="R6037" s="14">
        <v>0</v>
      </c>
    </row>
    <row r="6038" spans="3:18" x14ac:dyDescent="0.2">
      <c r="C6038" s="90"/>
      <c r="D6038" s="87"/>
      <c r="E6038" s="1" t="s">
        <v>22</v>
      </c>
      <c r="F6038" s="2"/>
      <c r="G6038" s="59">
        <v>51</v>
      </c>
      <c r="H6038" s="71" t="str">
        <f t="shared" si="132"/>
        <v xml:space="preserve"> </v>
      </c>
      <c r="I6038" s="11">
        <v>41.176470588234999</v>
      </c>
      <c r="J6038" s="3">
        <v>23.529411764706001</v>
      </c>
      <c r="K6038" s="3">
        <v>41.176470588234999</v>
      </c>
      <c r="L6038" s="3">
        <v>21.568627450979999</v>
      </c>
      <c r="M6038" s="3">
        <v>37.254901960783997</v>
      </c>
      <c r="N6038" s="3">
        <v>31.372549019608002</v>
      </c>
      <c r="O6038" s="3">
        <v>27.450980392157</v>
      </c>
      <c r="P6038" s="3">
        <v>1.9607843137250001</v>
      </c>
      <c r="Q6038" s="3">
        <v>11.764705882353001</v>
      </c>
      <c r="R6038" s="8">
        <v>7.8431372549020004</v>
      </c>
    </row>
    <row r="6039" spans="3:18" x14ac:dyDescent="0.2">
      <c r="C6039" s="90"/>
      <c r="D6039" s="87"/>
      <c r="E6039" s="1" t="s">
        <v>107</v>
      </c>
      <c r="F6039" s="2"/>
      <c r="G6039" s="59">
        <v>1046</v>
      </c>
      <c r="H6039" s="71" t="str">
        <f t="shared" si="132"/>
        <v xml:space="preserve"> </v>
      </c>
      <c r="I6039" s="11">
        <v>51.434034416826002</v>
      </c>
      <c r="J6039" s="3">
        <v>23.709369024857001</v>
      </c>
      <c r="K6039" s="3">
        <v>38.145315487571999</v>
      </c>
      <c r="L6039" s="3">
        <v>12.715105162524001</v>
      </c>
      <c r="M6039" s="3">
        <v>34.225621414914002</v>
      </c>
      <c r="N6039" s="3">
        <v>26.959847036328998</v>
      </c>
      <c r="O6039" s="3">
        <v>32.887189292542999</v>
      </c>
      <c r="P6039" s="3">
        <v>1.0516252390059999</v>
      </c>
      <c r="Q6039" s="3">
        <v>3.8240917782029999</v>
      </c>
      <c r="R6039" s="8">
        <v>2.390057361377</v>
      </c>
    </row>
    <row r="6040" spans="3:18" x14ac:dyDescent="0.2">
      <c r="C6040" s="90"/>
      <c r="D6040" s="87"/>
      <c r="E6040" s="1" t="s">
        <v>108</v>
      </c>
      <c r="F6040" s="2"/>
      <c r="G6040" s="59">
        <v>140</v>
      </c>
      <c r="H6040" s="71" t="str">
        <f t="shared" si="132"/>
        <v xml:space="preserve"> </v>
      </c>
      <c r="I6040" s="11">
        <v>23.571428571428999</v>
      </c>
      <c r="J6040" s="3">
        <v>16.428571428571001</v>
      </c>
      <c r="K6040" s="3">
        <v>22.142857142857</v>
      </c>
      <c r="L6040" s="3">
        <v>5.7142857142860004</v>
      </c>
      <c r="M6040" s="3">
        <v>22.857142857143</v>
      </c>
      <c r="N6040" s="3">
        <v>17.142857142857</v>
      </c>
      <c r="O6040" s="3">
        <v>23.571428571428999</v>
      </c>
      <c r="P6040" s="3">
        <v>2.1428571428569998</v>
      </c>
      <c r="Q6040" s="3">
        <v>17.142857142857</v>
      </c>
      <c r="R6040" s="8">
        <v>5.7142857142860004</v>
      </c>
    </row>
    <row r="6041" spans="3:18" x14ac:dyDescent="0.2">
      <c r="C6041" s="91" t="s">
        <v>109</v>
      </c>
      <c r="D6041" s="86" t="s">
        <v>17</v>
      </c>
      <c r="E6041" s="6" t="s">
        <v>110</v>
      </c>
      <c r="F6041" s="5"/>
      <c r="G6041" s="58">
        <v>330</v>
      </c>
      <c r="H6041" s="70" t="str">
        <f t="shared" si="132"/>
        <v xml:space="preserve"> </v>
      </c>
      <c r="I6041" s="12">
        <v>51.818181818181998</v>
      </c>
      <c r="J6041" s="4">
        <v>33.030303030303003</v>
      </c>
      <c r="K6041" s="4">
        <v>33.333333333333002</v>
      </c>
      <c r="L6041" s="4">
        <v>18.787878787878999</v>
      </c>
      <c r="M6041" s="4">
        <v>30.303030303029999</v>
      </c>
      <c r="N6041" s="4">
        <v>27.272727272727</v>
      </c>
      <c r="O6041" s="4">
        <v>40.303030303029999</v>
      </c>
      <c r="P6041" s="4">
        <v>2.1212121212119999</v>
      </c>
      <c r="Q6041" s="4">
        <v>4.5454545454549997</v>
      </c>
      <c r="R6041" s="13">
        <v>2.7272727272730002</v>
      </c>
    </row>
    <row r="6042" spans="3:18" ht="24" x14ac:dyDescent="0.2">
      <c r="C6042" s="90"/>
      <c r="D6042" s="87"/>
      <c r="E6042" s="1" t="s">
        <v>111</v>
      </c>
      <c r="F6042" s="2"/>
      <c r="G6042" s="59">
        <v>218</v>
      </c>
      <c r="H6042" s="71" t="str">
        <f t="shared" si="132"/>
        <v xml:space="preserve"> </v>
      </c>
      <c r="I6042" s="11">
        <v>64.678899082569004</v>
      </c>
      <c r="J6042" s="3">
        <v>36.238532110092002</v>
      </c>
      <c r="K6042" s="3">
        <v>41.284403669725002</v>
      </c>
      <c r="L6042" s="3">
        <v>22.477064220182999</v>
      </c>
      <c r="M6042" s="3">
        <v>30.733944954127999</v>
      </c>
      <c r="N6042" s="3">
        <v>30.275229357798001</v>
      </c>
      <c r="O6042" s="3">
        <v>32.568807339449997</v>
      </c>
      <c r="P6042" s="3">
        <v>2.293577981651</v>
      </c>
      <c r="Q6042" s="3">
        <v>2.293577981651</v>
      </c>
      <c r="R6042" s="8">
        <v>1.834862385321</v>
      </c>
    </row>
    <row r="6043" spans="3:18" ht="24" x14ac:dyDescent="0.2">
      <c r="C6043" s="90"/>
      <c r="D6043" s="87"/>
      <c r="E6043" s="1" t="s">
        <v>112</v>
      </c>
      <c r="F6043" s="2"/>
      <c r="G6043" s="59">
        <v>701</v>
      </c>
      <c r="H6043" s="71" t="str">
        <f t="shared" si="132"/>
        <v xml:space="preserve"> </v>
      </c>
      <c r="I6043" s="11">
        <v>59.058487874465001</v>
      </c>
      <c r="J6043" s="3">
        <v>27.104136947217999</v>
      </c>
      <c r="K6043" s="3">
        <v>43.794579172611002</v>
      </c>
      <c r="L6043" s="3">
        <v>11.554921540656</v>
      </c>
      <c r="M6043" s="3">
        <v>41.512125534950002</v>
      </c>
      <c r="N6043" s="3">
        <v>24.964336661912</v>
      </c>
      <c r="O6043" s="3">
        <v>28.815977175463999</v>
      </c>
      <c r="P6043" s="3">
        <v>0.57061340941500005</v>
      </c>
      <c r="Q6043" s="3">
        <v>2.995720399429</v>
      </c>
      <c r="R6043" s="8">
        <v>1.8544935805989999</v>
      </c>
    </row>
    <row r="6044" spans="3:18" x14ac:dyDescent="0.2">
      <c r="C6044" s="90"/>
      <c r="D6044" s="87"/>
      <c r="E6044" s="1" t="s">
        <v>113</v>
      </c>
      <c r="F6044" s="2"/>
      <c r="G6044" s="59">
        <v>380</v>
      </c>
      <c r="H6044" s="71" t="str">
        <f t="shared" si="132"/>
        <v xml:space="preserve"> </v>
      </c>
      <c r="I6044" s="11">
        <v>52.894736842104997</v>
      </c>
      <c r="J6044" s="3">
        <v>24.210526315789</v>
      </c>
      <c r="K6044" s="3">
        <v>41.842105263157997</v>
      </c>
      <c r="L6044" s="3">
        <v>16.842105263158</v>
      </c>
      <c r="M6044" s="3">
        <v>34.210526315788996</v>
      </c>
      <c r="N6044" s="3">
        <v>30</v>
      </c>
      <c r="O6044" s="3">
        <v>38.684210526316001</v>
      </c>
      <c r="P6044" s="3">
        <v>1.3157894736839999</v>
      </c>
      <c r="Q6044" s="3">
        <v>3.947368421053</v>
      </c>
      <c r="R6044" s="8">
        <v>1.3157894736839999</v>
      </c>
    </row>
    <row r="6045" spans="3:18" x14ac:dyDescent="0.2">
      <c r="C6045" s="90"/>
      <c r="D6045" s="87"/>
      <c r="E6045" s="1" t="s">
        <v>114</v>
      </c>
      <c r="F6045" s="2"/>
      <c r="G6045" s="59">
        <v>594</v>
      </c>
      <c r="H6045" s="71" t="str">
        <f t="shared" si="132"/>
        <v xml:space="preserve"> </v>
      </c>
      <c r="I6045" s="11">
        <v>54.713804713804997</v>
      </c>
      <c r="J6045" s="3">
        <v>24.915824915824999</v>
      </c>
      <c r="K6045" s="3">
        <v>40.404040404040003</v>
      </c>
      <c r="L6045" s="3">
        <v>12.794612794613</v>
      </c>
      <c r="M6045" s="3">
        <v>34.680134680134998</v>
      </c>
      <c r="N6045" s="3">
        <v>29.461279461278998</v>
      </c>
      <c r="O6045" s="3">
        <v>35.185185185184999</v>
      </c>
      <c r="P6045" s="3">
        <v>1.010101010101</v>
      </c>
      <c r="Q6045" s="3">
        <v>3.367003367003</v>
      </c>
      <c r="R6045" s="8">
        <v>2.0202020202019999</v>
      </c>
    </row>
    <row r="6046" spans="3:18" ht="24" x14ac:dyDescent="0.2">
      <c r="C6046" s="90"/>
      <c r="D6046" s="87"/>
      <c r="E6046" s="1" t="s">
        <v>115</v>
      </c>
      <c r="F6046" s="2"/>
      <c r="G6046" s="59">
        <v>614</v>
      </c>
      <c r="H6046" s="71" t="str">
        <f t="shared" si="132"/>
        <v xml:space="preserve"> </v>
      </c>
      <c r="I6046" s="11">
        <v>56.026058631921998</v>
      </c>
      <c r="J6046" s="3">
        <v>23.941368078176001</v>
      </c>
      <c r="K6046" s="3">
        <v>45.439739413680996</v>
      </c>
      <c r="L6046" s="3">
        <v>14.332247557003001</v>
      </c>
      <c r="M6046" s="3">
        <v>38.762214983713001</v>
      </c>
      <c r="N6046" s="3">
        <v>29.153094462540999</v>
      </c>
      <c r="O6046" s="3">
        <v>32.410423452769002</v>
      </c>
      <c r="P6046" s="3">
        <v>1.14006514658</v>
      </c>
      <c r="Q6046" s="3">
        <v>3.0944625407170001</v>
      </c>
      <c r="R6046" s="8">
        <v>1.6286644951139999</v>
      </c>
    </row>
    <row r="6047" spans="3:18" ht="24" x14ac:dyDescent="0.2">
      <c r="C6047" s="90"/>
      <c r="D6047" s="87"/>
      <c r="E6047" s="1" t="s">
        <v>116</v>
      </c>
      <c r="F6047" s="2"/>
      <c r="G6047" s="59">
        <v>414</v>
      </c>
      <c r="H6047" s="71" t="str">
        <f t="shared" si="132"/>
        <v xml:space="preserve"> </v>
      </c>
      <c r="I6047" s="11">
        <v>57.246376811593997</v>
      </c>
      <c r="J6047" s="3">
        <v>23.429951690820999</v>
      </c>
      <c r="K6047" s="3">
        <v>39.130434782609001</v>
      </c>
      <c r="L6047" s="3">
        <v>13.04347826087</v>
      </c>
      <c r="M6047" s="3">
        <v>37.681159420290001</v>
      </c>
      <c r="N6047" s="3">
        <v>30.193236714975999</v>
      </c>
      <c r="O6047" s="3">
        <v>30.193236714975999</v>
      </c>
      <c r="P6047" s="3">
        <v>1.2077294685990001</v>
      </c>
      <c r="Q6047" s="3">
        <v>3.6231884057969999</v>
      </c>
      <c r="R6047" s="8">
        <v>1.2077294685990001</v>
      </c>
    </row>
    <row r="6048" spans="3:18" ht="24" x14ac:dyDescent="0.2">
      <c r="C6048" s="90"/>
      <c r="D6048" s="87"/>
      <c r="E6048" s="1" t="s">
        <v>117</v>
      </c>
      <c r="F6048" s="2"/>
      <c r="G6048" s="59">
        <v>199</v>
      </c>
      <c r="H6048" s="71" t="str">
        <f t="shared" si="132"/>
        <v xml:space="preserve"> </v>
      </c>
      <c r="I6048" s="11">
        <v>58.793969849245997</v>
      </c>
      <c r="J6048" s="3">
        <v>40.201005025126001</v>
      </c>
      <c r="K6048" s="3">
        <v>44.723618090452</v>
      </c>
      <c r="L6048" s="3">
        <v>26.130653266332001</v>
      </c>
      <c r="M6048" s="3">
        <v>33.165829145728999</v>
      </c>
      <c r="N6048" s="3">
        <v>47.738693467337001</v>
      </c>
      <c r="O6048" s="3">
        <v>66.331658291457003</v>
      </c>
      <c r="P6048" s="3">
        <v>1.0050251256280001</v>
      </c>
      <c r="Q6048" s="7">
        <v>0</v>
      </c>
      <c r="R6048" s="8">
        <v>1.507537688442</v>
      </c>
    </row>
    <row r="6049" spans="3:18" x14ac:dyDescent="0.2">
      <c r="C6049" s="90"/>
      <c r="D6049" s="87"/>
      <c r="E6049" s="1" t="s">
        <v>118</v>
      </c>
      <c r="F6049" s="2"/>
      <c r="G6049" s="59">
        <v>454</v>
      </c>
      <c r="H6049" s="71" t="str">
        <f t="shared" si="132"/>
        <v xml:space="preserve"> </v>
      </c>
      <c r="I6049" s="11">
        <v>55.286343612335003</v>
      </c>
      <c r="J6049" s="3">
        <v>24.669603524229</v>
      </c>
      <c r="K6049" s="3">
        <v>38.986784140969</v>
      </c>
      <c r="L6049" s="3">
        <v>14.537444933921</v>
      </c>
      <c r="M6049" s="3">
        <v>37.444933920704997</v>
      </c>
      <c r="N6049" s="3">
        <v>27.753303964758</v>
      </c>
      <c r="O6049" s="3">
        <v>32.819383259912001</v>
      </c>
      <c r="P6049" s="3">
        <v>0.66079295154200002</v>
      </c>
      <c r="Q6049" s="3">
        <v>3.7444933920699999</v>
      </c>
      <c r="R6049" s="8">
        <v>2.643171806167</v>
      </c>
    </row>
    <row r="6050" spans="3:18" x14ac:dyDescent="0.2">
      <c r="C6050" s="90"/>
      <c r="D6050" s="87"/>
      <c r="E6050" s="1" t="s">
        <v>119</v>
      </c>
      <c r="F6050" s="2"/>
      <c r="G6050" s="59">
        <v>389</v>
      </c>
      <c r="H6050" s="71" t="str">
        <f t="shared" si="132"/>
        <v xml:space="preserve"> </v>
      </c>
      <c r="I6050" s="11">
        <v>58.611825192802002</v>
      </c>
      <c r="J6050" s="3">
        <v>31.105398457583998</v>
      </c>
      <c r="K6050" s="3">
        <v>43.701799485861002</v>
      </c>
      <c r="L6050" s="3">
        <v>18.766066838046001</v>
      </c>
      <c r="M6050" s="3">
        <v>38.303341902314003</v>
      </c>
      <c r="N6050" s="3">
        <v>38.046272493572999</v>
      </c>
      <c r="O6050" s="3">
        <v>41.902313624679003</v>
      </c>
      <c r="P6050" s="3">
        <v>1.285347043702</v>
      </c>
      <c r="Q6050" s="3">
        <v>1.285347043702</v>
      </c>
      <c r="R6050" s="8">
        <v>0.77120822622100005</v>
      </c>
    </row>
    <row r="6051" spans="3:18" x14ac:dyDescent="0.2">
      <c r="C6051" s="90"/>
      <c r="D6051" s="87"/>
      <c r="E6051" s="1" t="s">
        <v>120</v>
      </c>
      <c r="F6051" s="2"/>
      <c r="G6051" s="59">
        <v>243</v>
      </c>
      <c r="H6051" s="71" t="str">
        <f t="shared" si="132"/>
        <v xml:space="preserve"> </v>
      </c>
      <c r="I6051" s="11">
        <v>55.555555555555998</v>
      </c>
      <c r="J6051" s="3">
        <v>33.333333333333002</v>
      </c>
      <c r="K6051" s="3">
        <v>41.152263374485997</v>
      </c>
      <c r="L6051" s="3">
        <v>17.695473251029</v>
      </c>
      <c r="M6051" s="3">
        <v>35.802469135801999</v>
      </c>
      <c r="N6051" s="3">
        <v>28.806584362140001</v>
      </c>
      <c r="O6051" s="3">
        <v>39.094650205760999</v>
      </c>
      <c r="P6051" s="3">
        <v>0.82304526748999995</v>
      </c>
      <c r="Q6051" s="3">
        <v>2.880658436214</v>
      </c>
      <c r="R6051" s="8">
        <v>1.646090534979</v>
      </c>
    </row>
    <row r="6052" spans="3:18" x14ac:dyDescent="0.2">
      <c r="C6052" s="90"/>
      <c r="D6052" s="87"/>
      <c r="E6052" s="1" t="s">
        <v>121</v>
      </c>
      <c r="F6052" s="2"/>
      <c r="G6052" s="59">
        <v>564</v>
      </c>
      <c r="H6052" s="71" t="str">
        <f t="shared" si="132"/>
        <v xml:space="preserve"> </v>
      </c>
      <c r="I6052" s="11">
        <v>56.914893617021001</v>
      </c>
      <c r="J6052" s="3">
        <v>23.758865248227</v>
      </c>
      <c r="K6052" s="3">
        <v>39.716312056737998</v>
      </c>
      <c r="L6052" s="3">
        <v>12.943262411348</v>
      </c>
      <c r="M6052" s="3">
        <v>38.475177304965001</v>
      </c>
      <c r="N6052" s="3">
        <v>26.063829787233999</v>
      </c>
      <c r="O6052" s="3">
        <v>31.560283687942999</v>
      </c>
      <c r="P6052" s="3">
        <v>0.88652482269499999</v>
      </c>
      <c r="Q6052" s="3">
        <v>3.1914893617020001</v>
      </c>
      <c r="R6052" s="8">
        <v>1.9503546099289999</v>
      </c>
    </row>
    <row r="6053" spans="3:18" x14ac:dyDescent="0.2">
      <c r="C6053" s="90"/>
      <c r="D6053" s="87"/>
      <c r="E6053" s="1" t="s">
        <v>122</v>
      </c>
      <c r="F6053" s="2"/>
      <c r="G6053" s="59">
        <v>126</v>
      </c>
      <c r="H6053" s="71" t="str">
        <f t="shared" si="132"/>
        <v xml:space="preserve"> </v>
      </c>
      <c r="I6053" s="11">
        <v>62.698412698413001</v>
      </c>
      <c r="J6053" s="3">
        <v>41.269841269841002</v>
      </c>
      <c r="K6053" s="3">
        <v>48.412698412697999</v>
      </c>
      <c r="L6053" s="3">
        <v>19.841269841270002</v>
      </c>
      <c r="M6053" s="3">
        <v>39.682539682540003</v>
      </c>
      <c r="N6053" s="3">
        <v>43.650793650794</v>
      </c>
      <c r="O6053" s="3">
        <v>43.650793650794</v>
      </c>
      <c r="P6053" s="3">
        <v>1.587301587302</v>
      </c>
      <c r="Q6053" s="7">
        <v>0</v>
      </c>
      <c r="R6053" s="8">
        <v>2.3809523809519999</v>
      </c>
    </row>
    <row r="6054" spans="3:18" x14ac:dyDescent="0.2">
      <c r="C6054" s="90"/>
      <c r="D6054" s="87"/>
      <c r="E6054" s="1" t="s">
        <v>32</v>
      </c>
      <c r="F6054" s="2"/>
      <c r="G6054" s="59">
        <v>14</v>
      </c>
      <c r="H6054" s="71" t="str">
        <f t="shared" si="132"/>
        <v>*</v>
      </c>
      <c r="I6054" s="11">
        <v>50</v>
      </c>
      <c r="J6054" s="3">
        <v>28.571428571428999</v>
      </c>
      <c r="K6054" s="3">
        <v>50</v>
      </c>
      <c r="L6054" s="3">
        <v>28.571428571428999</v>
      </c>
      <c r="M6054" s="3">
        <v>14.285714285714</v>
      </c>
      <c r="N6054" s="3">
        <v>35.714285714286</v>
      </c>
      <c r="O6054" s="3">
        <v>57.142857142856997</v>
      </c>
      <c r="P6054" s="3">
        <v>7.1428571428570002</v>
      </c>
      <c r="Q6054" s="7">
        <v>0</v>
      </c>
      <c r="R6054" s="8">
        <v>7.1428571428570002</v>
      </c>
    </row>
    <row r="6055" spans="3:18" x14ac:dyDescent="0.2">
      <c r="C6055" s="90"/>
      <c r="D6055" s="87"/>
      <c r="E6055" s="1" t="s">
        <v>22</v>
      </c>
      <c r="F6055" s="2"/>
      <c r="G6055" s="59">
        <v>6</v>
      </c>
      <c r="H6055" s="71" t="str">
        <f t="shared" si="132"/>
        <v>*</v>
      </c>
      <c r="I6055" s="26">
        <v>0</v>
      </c>
      <c r="J6055" s="7">
        <v>0</v>
      </c>
      <c r="K6055" s="3">
        <v>33.333333333333002</v>
      </c>
      <c r="L6055" s="3">
        <v>16.666666666666998</v>
      </c>
      <c r="M6055" s="3">
        <v>16.666666666666998</v>
      </c>
      <c r="N6055" s="3">
        <v>16.666666666666998</v>
      </c>
      <c r="O6055" s="3">
        <v>33.333333333333002</v>
      </c>
      <c r="P6055" s="7">
        <v>0</v>
      </c>
      <c r="Q6055" s="3">
        <v>16.666666666666998</v>
      </c>
      <c r="R6055" s="14">
        <v>0</v>
      </c>
    </row>
    <row r="6056" spans="3:18" ht="24" x14ac:dyDescent="0.2">
      <c r="C6056" s="91" t="s">
        <v>123</v>
      </c>
      <c r="D6056" s="86" t="s">
        <v>17</v>
      </c>
      <c r="E6056" s="6" t="s">
        <v>124</v>
      </c>
      <c r="F6056" s="5"/>
      <c r="G6056" s="58">
        <v>27</v>
      </c>
      <c r="H6056" s="70" t="str">
        <f t="shared" si="132"/>
        <v>*</v>
      </c>
      <c r="I6056" s="12">
        <v>44.444444444444002</v>
      </c>
      <c r="J6056" s="4">
        <v>33.333333333333002</v>
      </c>
      <c r="K6056" s="4">
        <v>37.037037037037003</v>
      </c>
      <c r="L6056" s="4">
        <v>22.222222222222001</v>
      </c>
      <c r="M6056" s="4">
        <v>48.148148148148003</v>
      </c>
      <c r="N6056" s="4">
        <v>22.222222222222001</v>
      </c>
      <c r="O6056" s="4">
        <v>25.925925925925998</v>
      </c>
      <c r="P6056" s="4">
        <v>7.4074074074069998</v>
      </c>
      <c r="Q6056" s="25">
        <v>0</v>
      </c>
      <c r="R6056" s="33">
        <v>0</v>
      </c>
    </row>
    <row r="6057" spans="3:18" ht="24" x14ac:dyDescent="0.2">
      <c r="C6057" s="92"/>
      <c r="D6057" s="87"/>
      <c r="E6057" s="1" t="s">
        <v>125</v>
      </c>
      <c r="F6057" s="2"/>
      <c r="G6057" s="59">
        <v>107</v>
      </c>
      <c r="H6057" s="71" t="str">
        <f t="shared" si="132"/>
        <v xml:space="preserve"> </v>
      </c>
      <c r="I6057" s="11">
        <v>35.514018691589001</v>
      </c>
      <c r="J6057" s="3">
        <v>37.383177570092997</v>
      </c>
      <c r="K6057" s="3">
        <v>29.906542056075001</v>
      </c>
      <c r="L6057" s="3">
        <v>14.018691588785</v>
      </c>
      <c r="M6057" s="3">
        <v>30.841121495326998</v>
      </c>
      <c r="N6057" s="3">
        <v>27.102803738317998</v>
      </c>
      <c r="O6057" s="3">
        <v>39.252336448598001</v>
      </c>
      <c r="P6057" s="3">
        <v>2.8037383177569999</v>
      </c>
      <c r="Q6057" s="3">
        <v>4.6728971962620003</v>
      </c>
      <c r="R6057" s="8">
        <v>2.8037383177569999</v>
      </c>
    </row>
    <row r="6058" spans="3:18" ht="24" x14ac:dyDescent="0.2">
      <c r="C6058" s="92"/>
      <c r="D6058" s="87"/>
      <c r="E6058" s="1" t="s">
        <v>126</v>
      </c>
      <c r="F6058" s="2"/>
      <c r="G6058" s="59">
        <v>93</v>
      </c>
      <c r="H6058" s="71" t="str">
        <f t="shared" si="132"/>
        <v xml:space="preserve"> </v>
      </c>
      <c r="I6058" s="11">
        <v>52.688172043011001</v>
      </c>
      <c r="J6058" s="3">
        <v>34.408602150538002</v>
      </c>
      <c r="K6058" s="3">
        <v>45.161290322581003</v>
      </c>
      <c r="L6058" s="3">
        <v>29.032258064516</v>
      </c>
      <c r="M6058" s="3">
        <v>35.483870967742</v>
      </c>
      <c r="N6058" s="3">
        <v>35.483870967742</v>
      </c>
      <c r="O6058" s="3">
        <v>59.139784946237</v>
      </c>
      <c r="P6058" s="3">
        <v>2.1505376344089999</v>
      </c>
      <c r="Q6058" s="7">
        <v>0</v>
      </c>
      <c r="R6058" s="8">
        <v>1.0752688172039999</v>
      </c>
    </row>
    <row r="6059" spans="3:18" ht="24" x14ac:dyDescent="0.2">
      <c r="C6059" s="92"/>
      <c r="D6059" s="87"/>
      <c r="E6059" s="1" t="s">
        <v>127</v>
      </c>
      <c r="F6059" s="2"/>
      <c r="G6059" s="59">
        <v>172</v>
      </c>
      <c r="H6059" s="71" t="str">
        <f t="shared" si="132"/>
        <v xml:space="preserve"> </v>
      </c>
      <c r="I6059" s="11">
        <v>47.674418604651002</v>
      </c>
      <c r="J6059" s="3">
        <v>45.348837209301998</v>
      </c>
      <c r="K6059" s="3">
        <v>45.348837209301998</v>
      </c>
      <c r="L6059" s="3">
        <v>31.395348837208999</v>
      </c>
      <c r="M6059" s="3">
        <v>30.232558139535001</v>
      </c>
      <c r="N6059" s="3">
        <v>41.279069767442003</v>
      </c>
      <c r="O6059" s="3">
        <v>72.674418604650995</v>
      </c>
      <c r="P6059" s="3">
        <v>1.1627906976739999</v>
      </c>
      <c r="Q6059" s="3">
        <v>0.58139534883699995</v>
      </c>
      <c r="R6059" s="8">
        <v>1.1627906976739999</v>
      </c>
    </row>
    <row r="6060" spans="3:18" ht="24" x14ac:dyDescent="0.2">
      <c r="C6060" s="92"/>
      <c r="D6060" s="87"/>
      <c r="E6060" s="1" t="s">
        <v>128</v>
      </c>
      <c r="F6060" s="2"/>
      <c r="G6060" s="59">
        <v>897</v>
      </c>
      <c r="H6060" s="71" t="str">
        <f t="shared" si="132"/>
        <v xml:space="preserve"> </v>
      </c>
      <c r="I6060" s="11">
        <v>51.505016722408001</v>
      </c>
      <c r="J6060" s="3">
        <v>23.411371237457999</v>
      </c>
      <c r="K6060" s="3">
        <v>37.569676700111003</v>
      </c>
      <c r="L6060" s="3">
        <v>13.377926421405</v>
      </c>
      <c r="M6060" s="3">
        <v>35.562987736901</v>
      </c>
      <c r="N6060" s="3">
        <v>26.978818283166</v>
      </c>
      <c r="O6060" s="3">
        <v>32.107023411371003</v>
      </c>
      <c r="P6060" s="3">
        <v>1.114827201784</v>
      </c>
      <c r="Q6060" s="3">
        <v>4.3478260869570002</v>
      </c>
      <c r="R6060" s="8">
        <v>2.2296544035669998</v>
      </c>
    </row>
    <row r="6061" spans="3:18" ht="24" x14ac:dyDescent="0.2">
      <c r="C6061" s="92"/>
      <c r="D6061" s="87"/>
      <c r="E6061" s="1" t="s">
        <v>129</v>
      </c>
      <c r="F6061" s="2"/>
      <c r="G6061" s="59">
        <v>665</v>
      </c>
      <c r="H6061" s="71" t="str">
        <f t="shared" si="132"/>
        <v xml:space="preserve"> </v>
      </c>
      <c r="I6061" s="11">
        <v>54.436090225564001</v>
      </c>
      <c r="J6061" s="3">
        <v>24.511278195489002</v>
      </c>
      <c r="K6061" s="3">
        <v>40.150375939850001</v>
      </c>
      <c r="L6061" s="3">
        <v>15.037593984961999</v>
      </c>
      <c r="M6061" s="3">
        <v>37.894736842104997</v>
      </c>
      <c r="N6061" s="3">
        <v>26.616541353382999</v>
      </c>
      <c r="O6061" s="3">
        <v>32.030075187969999</v>
      </c>
      <c r="P6061" s="3">
        <v>1.203007518797</v>
      </c>
      <c r="Q6061" s="3">
        <v>3.6090225563909999</v>
      </c>
      <c r="R6061" s="8">
        <v>1.052631578947</v>
      </c>
    </row>
    <row r="6062" spans="3:18" ht="24" x14ac:dyDescent="0.2">
      <c r="C6062" s="92"/>
      <c r="D6062" s="87"/>
      <c r="E6062" s="1" t="s">
        <v>130</v>
      </c>
      <c r="F6062" s="2"/>
      <c r="G6062" s="59">
        <v>530</v>
      </c>
      <c r="H6062" s="71" t="str">
        <f t="shared" si="132"/>
        <v xml:space="preserve"> </v>
      </c>
      <c r="I6062" s="11">
        <v>50.943396226414997</v>
      </c>
      <c r="J6062" s="3">
        <v>24.528301886792001</v>
      </c>
      <c r="K6062" s="3">
        <v>37.547169811320998</v>
      </c>
      <c r="L6062" s="3">
        <v>13.962264150943</v>
      </c>
      <c r="M6062" s="3">
        <v>36.603773584906001</v>
      </c>
      <c r="N6062" s="3">
        <v>27.358490566038</v>
      </c>
      <c r="O6062" s="3">
        <v>34.150943396225998</v>
      </c>
      <c r="P6062" s="3">
        <v>1.5094339622640001</v>
      </c>
      <c r="Q6062" s="3">
        <v>4.7169811320750004</v>
      </c>
      <c r="R6062" s="8">
        <v>2.0754716981130001</v>
      </c>
    </row>
    <row r="6063" spans="3:18" x14ac:dyDescent="0.2">
      <c r="C6063" s="92"/>
      <c r="D6063" s="87"/>
      <c r="E6063" s="1" t="s">
        <v>131</v>
      </c>
      <c r="F6063" s="2"/>
      <c r="G6063" s="59">
        <v>253</v>
      </c>
      <c r="H6063" s="71" t="str">
        <f t="shared" si="132"/>
        <v xml:space="preserve"> </v>
      </c>
      <c r="I6063" s="11">
        <v>53.754940711461998</v>
      </c>
      <c r="J6063" s="3">
        <v>24.901185770750999</v>
      </c>
      <c r="K6063" s="3">
        <v>44.268774703557</v>
      </c>
      <c r="L6063" s="3">
        <v>15.01976284585</v>
      </c>
      <c r="M6063" s="3">
        <v>40.711462450592997</v>
      </c>
      <c r="N6063" s="3">
        <v>32.806324110672001</v>
      </c>
      <c r="O6063" s="3">
        <v>35.96837944664</v>
      </c>
      <c r="P6063" s="3">
        <v>0.79051383399200004</v>
      </c>
      <c r="Q6063" s="3">
        <v>2.371541501976</v>
      </c>
      <c r="R6063" s="8">
        <v>1.5810276679840001</v>
      </c>
    </row>
    <row r="6064" spans="3:18" ht="24" x14ac:dyDescent="0.2">
      <c r="C6064" s="92"/>
      <c r="D6064" s="87"/>
      <c r="E6064" s="1" t="s">
        <v>132</v>
      </c>
      <c r="F6064" s="2"/>
      <c r="G6064" s="59">
        <v>108</v>
      </c>
      <c r="H6064" s="71" t="str">
        <f t="shared" si="132"/>
        <v xml:space="preserve"> </v>
      </c>
      <c r="I6064" s="11">
        <v>59.259259259258997</v>
      </c>
      <c r="J6064" s="3">
        <v>31.481481481481001</v>
      </c>
      <c r="K6064" s="3">
        <v>48.148148148148003</v>
      </c>
      <c r="L6064" s="3">
        <v>21.296296296295999</v>
      </c>
      <c r="M6064" s="3">
        <v>40.740740740741003</v>
      </c>
      <c r="N6064" s="3">
        <v>37.037037037037003</v>
      </c>
      <c r="O6064" s="3">
        <v>31.481481481481001</v>
      </c>
      <c r="P6064" s="3">
        <v>3.7037037037039999</v>
      </c>
      <c r="Q6064" s="3">
        <v>0.92592592592599998</v>
      </c>
      <c r="R6064" s="8">
        <v>0.92592592592599998</v>
      </c>
    </row>
    <row r="6065" spans="2:18" ht="24" x14ac:dyDescent="0.2">
      <c r="C6065" s="92"/>
      <c r="D6065" s="87"/>
      <c r="E6065" s="1" t="s">
        <v>133</v>
      </c>
      <c r="F6065" s="2"/>
      <c r="G6065" s="59">
        <v>90</v>
      </c>
      <c r="H6065" s="71" t="str">
        <f t="shared" si="132"/>
        <v xml:space="preserve"> </v>
      </c>
      <c r="I6065" s="11">
        <v>50</v>
      </c>
      <c r="J6065" s="3">
        <v>30</v>
      </c>
      <c r="K6065" s="3">
        <v>44.444444444444002</v>
      </c>
      <c r="L6065" s="3">
        <v>21.111111111111001</v>
      </c>
      <c r="M6065" s="3">
        <v>38.888888888888999</v>
      </c>
      <c r="N6065" s="3">
        <v>35.555555555555998</v>
      </c>
      <c r="O6065" s="3">
        <v>42.222222222222001</v>
      </c>
      <c r="P6065" s="3">
        <v>3.333333333333</v>
      </c>
      <c r="Q6065" s="3">
        <v>3.333333333333</v>
      </c>
      <c r="R6065" s="8">
        <v>1.1111111111109999</v>
      </c>
    </row>
    <row r="6066" spans="2:18" ht="24" x14ac:dyDescent="0.2">
      <c r="C6066" s="92"/>
      <c r="D6066" s="87"/>
      <c r="E6066" s="1" t="s">
        <v>134</v>
      </c>
      <c r="F6066" s="2"/>
      <c r="G6066" s="59">
        <v>2</v>
      </c>
      <c r="H6066" s="71" t="str">
        <f t="shared" si="132"/>
        <v>*</v>
      </c>
      <c r="I6066" s="11">
        <v>50</v>
      </c>
      <c r="J6066" s="3">
        <v>50</v>
      </c>
      <c r="K6066" s="3">
        <v>50</v>
      </c>
      <c r="L6066" s="3">
        <v>50</v>
      </c>
      <c r="M6066" s="3">
        <v>50</v>
      </c>
      <c r="N6066" s="3">
        <v>50</v>
      </c>
      <c r="O6066" s="3">
        <v>50</v>
      </c>
      <c r="P6066" s="3">
        <v>50</v>
      </c>
      <c r="Q6066" s="3">
        <v>50</v>
      </c>
      <c r="R6066" s="14">
        <v>0</v>
      </c>
    </row>
    <row r="6067" spans="2:18" ht="24" x14ac:dyDescent="0.2">
      <c r="C6067" s="92"/>
      <c r="D6067" s="87"/>
      <c r="E6067" s="1" t="s">
        <v>135</v>
      </c>
      <c r="F6067" s="2"/>
      <c r="G6067" s="59">
        <v>355</v>
      </c>
      <c r="H6067" s="71" t="str">
        <f t="shared" si="132"/>
        <v xml:space="preserve"> </v>
      </c>
      <c r="I6067" s="11">
        <v>54.084507042254003</v>
      </c>
      <c r="J6067" s="3">
        <v>28.732394366196999</v>
      </c>
      <c r="K6067" s="3">
        <v>44.788732394366001</v>
      </c>
      <c r="L6067" s="3">
        <v>11.830985915493001</v>
      </c>
      <c r="M6067" s="3">
        <v>37.464788732393998</v>
      </c>
      <c r="N6067" s="3">
        <v>32.957746478872998</v>
      </c>
      <c r="O6067" s="3">
        <v>34.084507042254003</v>
      </c>
      <c r="P6067" s="3">
        <v>1.9718309859150001</v>
      </c>
      <c r="Q6067" s="3">
        <v>2.8169014084509998</v>
      </c>
      <c r="R6067" s="8">
        <v>1.12676056338</v>
      </c>
    </row>
    <row r="6068" spans="2:18" x14ac:dyDescent="0.2">
      <c r="C6068" s="92"/>
      <c r="D6068" s="87"/>
      <c r="E6068" s="1" t="s">
        <v>136</v>
      </c>
      <c r="F6068" s="2"/>
      <c r="G6068" s="59">
        <v>30</v>
      </c>
      <c r="H6068" s="71" t="str">
        <f t="shared" si="132"/>
        <v>*</v>
      </c>
      <c r="I6068" s="11">
        <v>56.666666666666998</v>
      </c>
      <c r="J6068" s="3">
        <v>40</v>
      </c>
      <c r="K6068" s="3">
        <v>33.333333333333002</v>
      </c>
      <c r="L6068" s="3">
        <v>23.333333333333002</v>
      </c>
      <c r="M6068" s="3">
        <v>33.333333333333002</v>
      </c>
      <c r="N6068" s="3">
        <v>26.666666666666998</v>
      </c>
      <c r="O6068" s="3">
        <v>40</v>
      </c>
      <c r="P6068" s="3">
        <v>3.333333333333</v>
      </c>
      <c r="Q6068" s="3">
        <v>13.333333333333</v>
      </c>
      <c r="R6068" s="14">
        <v>0</v>
      </c>
    </row>
    <row r="6069" spans="2:18" x14ac:dyDescent="0.2">
      <c r="C6069" s="92"/>
      <c r="D6069" s="87"/>
      <c r="E6069" s="1" t="s">
        <v>137</v>
      </c>
      <c r="F6069" s="2"/>
      <c r="G6069" s="59">
        <v>102</v>
      </c>
      <c r="H6069" s="71" t="str">
        <f t="shared" si="132"/>
        <v xml:space="preserve"> </v>
      </c>
      <c r="I6069" s="11">
        <v>28.431372549020001</v>
      </c>
      <c r="J6069" s="3">
        <v>18.627450980391998</v>
      </c>
      <c r="K6069" s="3">
        <v>25.490196078431001</v>
      </c>
      <c r="L6069" s="3">
        <v>7.8431372549020004</v>
      </c>
      <c r="M6069" s="3">
        <v>17.647058823529001</v>
      </c>
      <c r="N6069" s="3">
        <v>17.647058823529001</v>
      </c>
      <c r="O6069" s="3">
        <v>20.588235294118</v>
      </c>
      <c r="P6069" s="3">
        <v>0.98039215686299996</v>
      </c>
      <c r="Q6069" s="3">
        <v>16.666666666666998</v>
      </c>
      <c r="R6069" s="8">
        <v>9.8039215686270005</v>
      </c>
    </row>
    <row r="6070" spans="2:18" x14ac:dyDescent="0.2">
      <c r="C6070" s="92"/>
      <c r="D6070" s="87"/>
      <c r="E6070" s="1" t="s">
        <v>22</v>
      </c>
      <c r="F6070" s="2"/>
      <c r="G6070" s="59">
        <v>8</v>
      </c>
      <c r="H6070" s="71" t="str">
        <f t="shared" si="132"/>
        <v>*</v>
      </c>
      <c r="I6070" s="11">
        <v>37.5</v>
      </c>
      <c r="J6070" s="3">
        <v>12.5</v>
      </c>
      <c r="K6070" s="3">
        <v>37.5</v>
      </c>
      <c r="L6070" s="3">
        <v>12.5</v>
      </c>
      <c r="M6070" s="3">
        <v>25</v>
      </c>
      <c r="N6070" s="3">
        <v>25</v>
      </c>
      <c r="O6070" s="3">
        <v>12.5</v>
      </c>
      <c r="P6070" s="3">
        <v>12.5</v>
      </c>
      <c r="Q6070" s="7">
        <v>0</v>
      </c>
      <c r="R6070" s="8">
        <v>12.5</v>
      </c>
    </row>
    <row r="6071" spans="2:18" ht="24" x14ac:dyDescent="0.2">
      <c r="C6071" s="92"/>
      <c r="D6071" s="87"/>
      <c r="E6071" s="1" t="s">
        <v>138</v>
      </c>
      <c r="F6071" s="2"/>
      <c r="G6071" s="59">
        <v>125</v>
      </c>
      <c r="H6071" s="71" t="str">
        <f t="shared" si="132"/>
        <v xml:space="preserve"> </v>
      </c>
      <c r="I6071" s="11">
        <v>36.799999999999997</v>
      </c>
      <c r="J6071" s="3">
        <v>36</v>
      </c>
      <c r="K6071" s="3">
        <v>30.4</v>
      </c>
      <c r="L6071" s="3">
        <v>14.4</v>
      </c>
      <c r="M6071" s="3">
        <v>35.200000000000003</v>
      </c>
      <c r="N6071" s="3">
        <v>24</v>
      </c>
      <c r="O6071" s="3">
        <v>36</v>
      </c>
      <c r="P6071" s="3">
        <v>3.2</v>
      </c>
      <c r="Q6071" s="3">
        <v>4</v>
      </c>
      <c r="R6071" s="8">
        <v>2.4</v>
      </c>
    </row>
    <row r="6072" spans="2:18" ht="24" x14ac:dyDescent="0.2">
      <c r="C6072" s="92"/>
      <c r="D6072" s="87"/>
      <c r="E6072" s="1" t="s">
        <v>139</v>
      </c>
      <c r="F6072" s="2"/>
      <c r="G6072" s="59">
        <v>220</v>
      </c>
      <c r="H6072" s="71" t="str">
        <f t="shared" ref="H6072:H6074" si="133">IF(G6072&lt;49,"*"," ")</f>
        <v xml:space="preserve"> </v>
      </c>
      <c r="I6072" s="11">
        <v>48.181818181818002</v>
      </c>
      <c r="J6072" s="3">
        <v>40.909090909090999</v>
      </c>
      <c r="K6072" s="3">
        <v>44.090909090909001</v>
      </c>
      <c r="L6072" s="3">
        <v>29.545454545455001</v>
      </c>
      <c r="M6072" s="3">
        <v>30.909090909090999</v>
      </c>
      <c r="N6072" s="3">
        <v>39.545454545455001</v>
      </c>
      <c r="O6072" s="3">
        <v>68.181818181818002</v>
      </c>
      <c r="P6072" s="3">
        <v>0.90909090909099999</v>
      </c>
      <c r="Q6072" s="3">
        <v>0.45454545454500001</v>
      </c>
      <c r="R6072" s="8">
        <v>0.90909090909099999</v>
      </c>
    </row>
    <row r="6073" spans="2:18" ht="24" x14ac:dyDescent="0.2">
      <c r="C6073" s="92"/>
      <c r="D6073" s="87"/>
      <c r="E6073" s="1" t="s">
        <v>140</v>
      </c>
      <c r="F6073" s="2"/>
      <c r="G6073" s="59">
        <v>867</v>
      </c>
      <c r="H6073" s="71" t="str">
        <f t="shared" si="133"/>
        <v xml:space="preserve"> </v>
      </c>
      <c r="I6073" s="11">
        <v>52.364475201845003</v>
      </c>
      <c r="J6073" s="3">
        <v>23.529411764706001</v>
      </c>
      <c r="K6073" s="3">
        <v>38.869665513264003</v>
      </c>
      <c r="L6073" s="3">
        <v>14.532871972318</v>
      </c>
      <c r="M6073" s="3">
        <v>36.793540945789999</v>
      </c>
      <c r="N6073" s="3">
        <v>26.182237600922999</v>
      </c>
      <c r="O6073" s="3">
        <v>32.871972318338997</v>
      </c>
      <c r="P6073" s="3">
        <v>1.2687427912339999</v>
      </c>
      <c r="Q6073" s="3">
        <v>4.1522491349479997</v>
      </c>
      <c r="R6073" s="8">
        <v>1.8454440599769999</v>
      </c>
    </row>
    <row r="6074" spans="2:18" ht="24" x14ac:dyDescent="0.2">
      <c r="C6074" s="93"/>
      <c r="D6074" s="88"/>
      <c r="E6074" s="27" t="s">
        <v>141</v>
      </c>
      <c r="F6074" s="30"/>
      <c r="G6074" s="60">
        <v>191</v>
      </c>
      <c r="H6074" s="72" t="str">
        <f t="shared" si="133"/>
        <v xml:space="preserve"> </v>
      </c>
      <c r="I6074" s="35">
        <v>54.450261780105002</v>
      </c>
      <c r="J6074" s="16">
        <v>30.366492146597</v>
      </c>
      <c r="K6074" s="16">
        <v>44.502617801047002</v>
      </c>
      <c r="L6074" s="16">
        <v>20.418848167539</v>
      </c>
      <c r="M6074" s="16">
        <v>38.743455497382001</v>
      </c>
      <c r="N6074" s="16">
        <v>36.649214659686002</v>
      </c>
      <c r="O6074" s="16">
        <v>36.125654450261997</v>
      </c>
      <c r="P6074" s="16">
        <v>3.1413612565450002</v>
      </c>
      <c r="Q6074" s="16">
        <v>2.6178010471199999</v>
      </c>
      <c r="R6074" s="36">
        <v>1.0471204188479999</v>
      </c>
    </row>
    <row r="6075" spans="2:18" x14ac:dyDescent="0.2">
      <c r="G6075" s="61"/>
      <c r="H6075" s="73"/>
    </row>
    <row r="6076" spans="2:18" x14ac:dyDescent="0.2">
      <c r="B6076" s="22" t="str">
        <f xml:space="preserve"> HYPERLINK("#'目次'!B51", "[45]")</f>
        <v>[45]</v>
      </c>
      <c r="C6076" s="17" t="s">
        <v>481</v>
      </c>
      <c r="G6076" s="61"/>
      <c r="H6076" s="73"/>
    </row>
    <row r="6077" spans="2:18" x14ac:dyDescent="0.2">
      <c r="G6077" s="61"/>
      <c r="H6077" s="73"/>
    </row>
    <row r="6078" spans="2:18" x14ac:dyDescent="0.2">
      <c r="G6078" s="61"/>
      <c r="H6078" s="73"/>
    </row>
    <row r="6079" spans="2:18" x14ac:dyDescent="0.2">
      <c r="C6079" s="17" t="s">
        <v>12</v>
      </c>
      <c r="G6079" s="61"/>
      <c r="H6079" s="73"/>
    </row>
    <row r="6080" spans="2:18" ht="48" x14ac:dyDescent="0.2">
      <c r="C6080" s="82"/>
      <c r="D6080" s="83"/>
      <c r="E6080" s="83"/>
      <c r="F6080" s="83"/>
      <c r="G6080" s="55" t="s">
        <v>13</v>
      </c>
      <c r="H6080" s="68"/>
      <c r="I6080" s="20" t="s">
        <v>482</v>
      </c>
      <c r="J6080" s="10" t="s">
        <v>483</v>
      </c>
      <c r="K6080" s="10" t="s">
        <v>484</v>
      </c>
      <c r="L6080" s="10" t="s">
        <v>485</v>
      </c>
      <c r="M6080" s="10" t="s">
        <v>486</v>
      </c>
      <c r="N6080" s="10" t="s">
        <v>487</v>
      </c>
      <c r="O6080" s="10" t="s">
        <v>488</v>
      </c>
      <c r="P6080" s="10" t="s">
        <v>32</v>
      </c>
      <c r="Q6080" s="23" t="s">
        <v>22</v>
      </c>
    </row>
    <row r="6081" spans="3:17" x14ac:dyDescent="0.2">
      <c r="C6081" s="84"/>
      <c r="D6081" s="85"/>
      <c r="E6081" s="85"/>
      <c r="F6081" s="85"/>
      <c r="G6081" s="56"/>
      <c r="H6081" s="69"/>
      <c r="I6081" s="24"/>
      <c r="J6081" s="9"/>
      <c r="K6081" s="9"/>
      <c r="L6081" s="9"/>
      <c r="M6081" s="9"/>
      <c r="N6081" s="9"/>
      <c r="O6081" s="9"/>
      <c r="P6081" s="9"/>
      <c r="Q6081" s="21"/>
    </row>
    <row r="6082" spans="3:17" x14ac:dyDescent="0.2">
      <c r="C6082" s="28"/>
      <c r="D6082" s="29"/>
      <c r="E6082" s="32" t="s">
        <v>13</v>
      </c>
      <c r="F6082" s="31"/>
      <c r="G6082" s="57">
        <v>2435</v>
      </c>
      <c r="H6082" s="66" t="str">
        <f t="shared" ref="H6082:H6145" si="134">IF(G6082&lt;49,"*"," ")</f>
        <v xml:space="preserve"> </v>
      </c>
      <c r="I6082" s="15">
        <v>49.363449691992002</v>
      </c>
      <c r="J6082" s="15">
        <v>35.893223819302001</v>
      </c>
      <c r="K6082" s="15">
        <v>25.503080082136002</v>
      </c>
      <c r="L6082" s="15">
        <v>53.880903490759998</v>
      </c>
      <c r="M6082" s="15">
        <v>11.457905544148</v>
      </c>
      <c r="N6082" s="15">
        <v>20.985626283367999</v>
      </c>
      <c r="O6082" s="15">
        <v>36.550308008214003</v>
      </c>
      <c r="P6082" s="15">
        <v>4.4353182751539997</v>
      </c>
      <c r="Q6082" s="34">
        <v>6.1190965092400003</v>
      </c>
    </row>
    <row r="6083" spans="3:17" x14ac:dyDescent="0.2">
      <c r="C6083" s="89" t="s">
        <v>16</v>
      </c>
      <c r="D6083" s="86" t="s">
        <v>17</v>
      </c>
      <c r="E6083" s="6" t="s">
        <v>18</v>
      </c>
      <c r="F6083" s="5"/>
      <c r="G6083" s="58">
        <v>344</v>
      </c>
      <c r="H6083" s="70" t="str">
        <f t="shared" si="134"/>
        <v xml:space="preserve"> </v>
      </c>
      <c r="I6083" s="12">
        <v>46.220930232557997</v>
      </c>
      <c r="J6083" s="4">
        <v>40.406976744185997</v>
      </c>
      <c r="K6083" s="4">
        <v>30.232558139535001</v>
      </c>
      <c r="L6083" s="4">
        <v>56.104651162791001</v>
      </c>
      <c r="M6083" s="4">
        <v>15.697674418605001</v>
      </c>
      <c r="N6083" s="4">
        <v>22.093023255814</v>
      </c>
      <c r="O6083" s="4">
        <v>39.244186046511999</v>
      </c>
      <c r="P6083" s="4">
        <v>4.0697674418599998</v>
      </c>
      <c r="Q6083" s="13">
        <v>6.1046511627909998</v>
      </c>
    </row>
    <row r="6084" spans="3:17" x14ac:dyDescent="0.2">
      <c r="C6084" s="90"/>
      <c r="D6084" s="87"/>
      <c r="E6084" s="1" t="s">
        <v>19</v>
      </c>
      <c r="F6084" s="2"/>
      <c r="G6084" s="59">
        <v>1502</v>
      </c>
      <c r="H6084" s="71" t="str">
        <f t="shared" si="134"/>
        <v xml:space="preserve"> </v>
      </c>
      <c r="I6084" s="11">
        <v>46.338215712382997</v>
      </c>
      <c r="J6084" s="3">
        <v>37.350199733688001</v>
      </c>
      <c r="K6084" s="3">
        <v>26.298268974700001</v>
      </c>
      <c r="L6084" s="3">
        <v>56.191744340878998</v>
      </c>
      <c r="M6084" s="3">
        <v>10.918774966711</v>
      </c>
      <c r="N6084" s="3">
        <v>21.038615179760001</v>
      </c>
      <c r="O6084" s="3">
        <v>35.752330226364997</v>
      </c>
      <c r="P6084" s="3">
        <v>3.52862849534</v>
      </c>
      <c r="Q6084" s="8">
        <v>5.7256990679089999</v>
      </c>
    </row>
    <row r="6085" spans="3:17" x14ac:dyDescent="0.2">
      <c r="C6085" s="90"/>
      <c r="D6085" s="87"/>
      <c r="E6085" s="1" t="s">
        <v>20</v>
      </c>
      <c r="F6085" s="2"/>
      <c r="G6085" s="59">
        <v>465</v>
      </c>
      <c r="H6085" s="71" t="str">
        <f t="shared" si="134"/>
        <v xml:space="preserve"> </v>
      </c>
      <c r="I6085" s="11">
        <v>59.784946236559001</v>
      </c>
      <c r="J6085" s="3">
        <v>31.182795698924998</v>
      </c>
      <c r="K6085" s="3">
        <v>20.645161290322999</v>
      </c>
      <c r="L6085" s="3">
        <v>49.892473118280002</v>
      </c>
      <c r="M6085" s="3">
        <v>11.397849462366</v>
      </c>
      <c r="N6085" s="3">
        <v>20.860215053763</v>
      </c>
      <c r="O6085" s="3">
        <v>38.064516129032</v>
      </c>
      <c r="P6085" s="3">
        <v>6.666666666667</v>
      </c>
      <c r="Q6085" s="8">
        <v>6.4516129032259997</v>
      </c>
    </row>
    <row r="6086" spans="3:17" x14ac:dyDescent="0.2">
      <c r="C6086" s="90"/>
      <c r="D6086" s="87"/>
      <c r="E6086" s="1" t="s">
        <v>21</v>
      </c>
      <c r="F6086" s="2"/>
      <c r="G6086" s="59">
        <v>107</v>
      </c>
      <c r="H6086" s="71" t="str">
        <f t="shared" si="134"/>
        <v xml:space="preserve"> </v>
      </c>
      <c r="I6086" s="11">
        <v>59.813084112150001</v>
      </c>
      <c r="J6086" s="3">
        <v>23.364485981308</v>
      </c>
      <c r="K6086" s="3">
        <v>21.495327102804001</v>
      </c>
      <c r="L6086" s="3">
        <v>35.514018691589001</v>
      </c>
      <c r="M6086" s="3">
        <v>6.5420560747660002</v>
      </c>
      <c r="N6086" s="3">
        <v>19.626168224299001</v>
      </c>
      <c r="O6086" s="3">
        <v>33.644859813083997</v>
      </c>
      <c r="P6086" s="3">
        <v>7.4766355140189997</v>
      </c>
      <c r="Q6086" s="8">
        <v>8.4112149532709992</v>
      </c>
    </row>
    <row r="6087" spans="3:17" x14ac:dyDescent="0.2">
      <c r="C6087" s="90"/>
      <c r="D6087" s="87"/>
      <c r="E6087" s="1" t="s">
        <v>22</v>
      </c>
      <c r="F6087" s="2"/>
      <c r="G6087" s="59">
        <v>17</v>
      </c>
      <c r="H6087" s="71" t="str">
        <f t="shared" si="134"/>
        <v>*</v>
      </c>
      <c r="I6087" s="11">
        <v>29.411764705882</v>
      </c>
      <c r="J6087" s="3">
        <v>23.529411764706001</v>
      </c>
      <c r="K6087" s="3">
        <v>17.647058823529001</v>
      </c>
      <c r="L6087" s="3">
        <v>29.411764705882</v>
      </c>
      <c r="M6087" s="3">
        <v>5.8823529411760003</v>
      </c>
      <c r="N6087" s="3">
        <v>5.8823529411760003</v>
      </c>
      <c r="O6087" s="3">
        <v>29.411764705882</v>
      </c>
      <c r="P6087" s="3">
        <v>11.764705882353001</v>
      </c>
      <c r="Q6087" s="8">
        <v>17.647058823529001</v>
      </c>
    </row>
    <row r="6088" spans="3:17" x14ac:dyDescent="0.2">
      <c r="C6088" s="91" t="s">
        <v>23</v>
      </c>
      <c r="D6088" s="86" t="s">
        <v>17</v>
      </c>
      <c r="E6088" s="6" t="s">
        <v>24</v>
      </c>
      <c r="F6088" s="5"/>
      <c r="G6088" s="58">
        <v>383</v>
      </c>
      <c r="H6088" s="70" t="str">
        <f t="shared" si="134"/>
        <v xml:space="preserve"> </v>
      </c>
      <c r="I6088" s="12">
        <v>48.041775456918998</v>
      </c>
      <c r="J6088" s="4">
        <v>40.731070496084001</v>
      </c>
      <c r="K6088" s="4">
        <v>31.592689295039001</v>
      </c>
      <c r="L6088" s="4">
        <v>67.101827676240006</v>
      </c>
      <c r="M6088" s="4">
        <v>13.838120104439</v>
      </c>
      <c r="N6088" s="4">
        <v>28.198433420366001</v>
      </c>
      <c r="O6088" s="4">
        <v>40.208877284594998</v>
      </c>
      <c r="P6088" s="4">
        <v>2.3498694516969998</v>
      </c>
      <c r="Q6088" s="13">
        <v>6.005221932115</v>
      </c>
    </row>
    <row r="6089" spans="3:17" x14ac:dyDescent="0.2">
      <c r="C6089" s="90"/>
      <c r="D6089" s="87"/>
      <c r="E6089" s="1" t="s">
        <v>25</v>
      </c>
      <c r="F6089" s="2"/>
      <c r="G6089" s="59">
        <v>333</v>
      </c>
      <c r="H6089" s="71" t="str">
        <f t="shared" si="134"/>
        <v xml:space="preserve"> </v>
      </c>
      <c r="I6089" s="11">
        <v>47.747747747748001</v>
      </c>
      <c r="J6089" s="3">
        <v>54.354354354354001</v>
      </c>
      <c r="K6089" s="3">
        <v>36.636636636637</v>
      </c>
      <c r="L6089" s="3">
        <v>76.876876876877006</v>
      </c>
      <c r="M6089" s="3">
        <v>18.318318318317999</v>
      </c>
      <c r="N6089" s="3">
        <v>28.528528528529002</v>
      </c>
      <c r="O6089" s="3">
        <v>36.636636636637</v>
      </c>
      <c r="P6089" s="3">
        <v>2.7027027027030002</v>
      </c>
      <c r="Q6089" s="8">
        <v>4.2042042042040002</v>
      </c>
    </row>
    <row r="6090" spans="3:17" ht="24" x14ac:dyDescent="0.2">
      <c r="C6090" s="90"/>
      <c r="D6090" s="87"/>
      <c r="E6090" s="1" t="s">
        <v>26</v>
      </c>
      <c r="F6090" s="2"/>
      <c r="G6090" s="59">
        <v>464</v>
      </c>
      <c r="H6090" s="71" t="str">
        <f t="shared" si="134"/>
        <v xml:space="preserve"> </v>
      </c>
      <c r="I6090" s="11">
        <v>45.474137931034001</v>
      </c>
      <c r="J6090" s="3">
        <v>39.870689655172001</v>
      </c>
      <c r="K6090" s="3">
        <v>34.482758620689999</v>
      </c>
      <c r="L6090" s="3">
        <v>65.086206896552</v>
      </c>
      <c r="M6090" s="3">
        <v>15.732758620689999</v>
      </c>
      <c r="N6090" s="3">
        <v>27.586206896552</v>
      </c>
      <c r="O6090" s="3">
        <v>42.672413793102997</v>
      </c>
      <c r="P6090" s="3">
        <v>2.1551724137930002</v>
      </c>
      <c r="Q6090" s="8">
        <v>4.7413793103449997</v>
      </c>
    </row>
    <row r="6091" spans="3:17" ht="24" x14ac:dyDescent="0.2">
      <c r="C6091" s="90"/>
      <c r="D6091" s="87"/>
      <c r="E6091" s="1" t="s">
        <v>27</v>
      </c>
      <c r="F6091" s="2"/>
      <c r="G6091" s="59">
        <v>163</v>
      </c>
      <c r="H6091" s="71" t="str">
        <f t="shared" si="134"/>
        <v xml:space="preserve"> </v>
      </c>
      <c r="I6091" s="11">
        <v>51.533742331288003</v>
      </c>
      <c r="J6091" s="3">
        <v>39.877300613496999</v>
      </c>
      <c r="K6091" s="3">
        <v>32.515337423312999</v>
      </c>
      <c r="L6091" s="3">
        <v>65.644171779141004</v>
      </c>
      <c r="M6091" s="3">
        <v>23.312883435583</v>
      </c>
      <c r="N6091" s="3">
        <v>23.926380368097998</v>
      </c>
      <c r="O6091" s="3">
        <v>39.877300613496999</v>
      </c>
      <c r="P6091" s="3">
        <v>3.0674846625769998</v>
      </c>
      <c r="Q6091" s="8">
        <v>6.1349693251530004</v>
      </c>
    </row>
    <row r="6092" spans="3:17" x14ac:dyDescent="0.2">
      <c r="C6092" s="90"/>
      <c r="D6092" s="87"/>
      <c r="E6092" s="1" t="s">
        <v>28</v>
      </c>
      <c r="F6092" s="2"/>
      <c r="G6092" s="59">
        <v>161</v>
      </c>
      <c r="H6092" s="71" t="str">
        <f t="shared" si="134"/>
        <v xml:space="preserve"> </v>
      </c>
      <c r="I6092" s="11">
        <v>46.583850931676999</v>
      </c>
      <c r="J6092" s="3">
        <v>44.099378881988002</v>
      </c>
      <c r="K6092" s="3">
        <v>36.024844720497001</v>
      </c>
      <c r="L6092" s="3">
        <v>69.565217391304003</v>
      </c>
      <c r="M6092" s="3">
        <v>19.254658385092998</v>
      </c>
      <c r="N6092" s="3">
        <v>28.571428571428999</v>
      </c>
      <c r="O6092" s="3">
        <v>38.509316770185997</v>
      </c>
      <c r="P6092" s="3">
        <v>1.242236024845</v>
      </c>
      <c r="Q6092" s="8">
        <v>5.5900621118010001</v>
      </c>
    </row>
    <row r="6093" spans="3:17" x14ac:dyDescent="0.2">
      <c r="C6093" s="90"/>
      <c r="D6093" s="87"/>
      <c r="E6093" s="1" t="s">
        <v>29</v>
      </c>
      <c r="F6093" s="2"/>
      <c r="G6093" s="59">
        <v>1174</v>
      </c>
      <c r="H6093" s="71" t="str">
        <f t="shared" si="134"/>
        <v xml:space="preserve"> </v>
      </c>
      <c r="I6093" s="11">
        <v>48.977853492333999</v>
      </c>
      <c r="J6093" s="3">
        <v>39.011925042588999</v>
      </c>
      <c r="K6093" s="3">
        <v>29.131175468483999</v>
      </c>
      <c r="L6093" s="3">
        <v>61.499148211243998</v>
      </c>
      <c r="M6093" s="3">
        <v>13.373083475297999</v>
      </c>
      <c r="N6093" s="3">
        <v>22.742759795571001</v>
      </c>
      <c r="O6093" s="3">
        <v>39.267461669505998</v>
      </c>
      <c r="P6093" s="3">
        <v>3.8330494037479999</v>
      </c>
      <c r="Q6093" s="8">
        <v>5.0255536626920003</v>
      </c>
    </row>
    <row r="6094" spans="3:17" x14ac:dyDescent="0.2">
      <c r="C6094" s="90"/>
      <c r="D6094" s="87"/>
      <c r="E6094" s="1" t="s">
        <v>30</v>
      </c>
      <c r="F6094" s="2"/>
      <c r="G6094" s="59">
        <v>1349</v>
      </c>
      <c r="H6094" s="71" t="str">
        <f t="shared" si="134"/>
        <v xml:space="preserve"> </v>
      </c>
      <c r="I6094" s="11">
        <v>49.962935507784003</v>
      </c>
      <c r="J6094" s="3">
        <v>40.400296515938003</v>
      </c>
      <c r="K6094" s="3">
        <v>28.613787991104999</v>
      </c>
      <c r="L6094" s="3">
        <v>58.265381764270003</v>
      </c>
      <c r="M6094" s="3">
        <v>11.712379540400001</v>
      </c>
      <c r="N6094" s="3">
        <v>21.868050407708999</v>
      </c>
      <c r="O6094" s="3">
        <v>40.770941438102</v>
      </c>
      <c r="P6094" s="3">
        <v>3.7064492216459999</v>
      </c>
      <c r="Q6094" s="8">
        <v>5.3372868791699997</v>
      </c>
    </row>
    <row r="6095" spans="3:17" x14ac:dyDescent="0.2">
      <c r="C6095" s="90"/>
      <c r="D6095" s="87"/>
      <c r="E6095" s="1" t="s">
        <v>31</v>
      </c>
      <c r="F6095" s="2"/>
      <c r="G6095" s="59">
        <v>2034</v>
      </c>
      <c r="H6095" s="71" t="str">
        <f t="shared" si="134"/>
        <v xml:space="preserve"> </v>
      </c>
      <c r="I6095" s="11">
        <v>50.934119960669001</v>
      </c>
      <c r="J6095" s="3">
        <v>37.463126843658003</v>
      </c>
      <c r="K6095" s="3">
        <v>26.892822025565</v>
      </c>
      <c r="L6095" s="3">
        <v>54.867256637167998</v>
      </c>
      <c r="M6095" s="3">
        <v>11.996066863324</v>
      </c>
      <c r="N6095" s="3">
        <v>20.894788593904</v>
      </c>
      <c r="O6095" s="3">
        <v>38.397246804326002</v>
      </c>
      <c r="P6095" s="3">
        <v>4.424778761062</v>
      </c>
      <c r="Q6095" s="8">
        <v>5.850540806293</v>
      </c>
    </row>
    <row r="6096" spans="3:17" x14ac:dyDescent="0.2">
      <c r="C6096" s="90"/>
      <c r="D6096" s="87"/>
      <c r="E6096" s="1" t="s">
        <v>32</v>
      </c>
      <c r="F6096" s="2"/>
      <c r="G6096" s="59">
        <v>68</v>
      </c>
      <c r="H6096" s="71" t="str">
        <f t="shared" si="134"/>
        <v xml:space="preserve"> </v>
      </c>
      <c r="I6096" s="11">
        <v>45.588235294118</v>
      </c>
      <c r="J6096" s="3">
        <v>32.352941176470999</v>
      </c>
      <c r="K6096" s="3">
        <v>22.058823529411999</v>
      </c>
      <c r="L6096" s="3">
        <v>39.705882352941003</v>
      </c>
      <c r="M6096" s="3">
        <v>7.352941176471</v>
      </c>
      <c r="N6096" s="3">
        <v>16.176470588234999</v>
      </c>
      <c r="O6096" s="3">
        <v>26.470588235293999</v>
      </c>
      <c r="P6096" s="3">
        <v>16.176470588234999</v>
      </c>
      <c r="Q6096" s="8">
        <v>5.8823529411760003</v>
      </c>
    </row>
    <row r="6097" spans="3:17" x14ac:dyDescent="0.2">
      <c r="C6097" s="90"/>
      <c r="D6097" s="87"/>
      <c r="E6097" s="1" t="s">
        <v>22</v>
      </c>
      <c r="F6097" s="2"/>
      <c r="G6097" s="59">
        <v>17</v>
      </c>
      <c r="H6097" s="71" t="str">
        <f t="shared" si="134"/>
        <v>*</v>
      </c>
      <c r="I6097" s="11">
        <v>29.411764705882</v>
      </c>
      <c r="J6097" s="3">
        <v>17.647058823529001</v>
      </c>
      <c r="K6097" s="3">
        <v>17.647058823529001</v>
      </c>
      <c r="L6097" s="3">
        <v>41.176470588234999</v>
      </c>
      <c r="M6097" s="3">
        <v>11.764705882353001</v>
      </c>
      <c r="N6097" s="3">
        <v>11.764705882353001</v>
      </c>
      <c r="O6097" s="3">
        <v>17.647058823529001</v>
      </c>
      <c r="P6097" s="7">
        <v>0</v>
      </c>
      <c r="Q6097" s="8">
        <v>23.529411764706001</v>
      </c>
    </row>
    <row r="6098" spans="3:17" x14ac:dyDescent="0.2">
      <c r="C6098" s="91" t="s">
        <v>33</v>
      </c>
      <c r="D6098" s="86" t="s">
        <v>17</v>
      </c>
      <c r="E6098" s="6" t="s">
        <v>34</v>
      </c>
      <c r="F6098" s="5"/>
      <c r="G6098" s="58">
        <v>120</v>
      </c>
      <c r="H6098" s="70" t="str">
        <f t="shared" si="134"/>
        <v xml:space="preserve"> </v>
      </c>
      <c r="I6098" s="12">
        <v>49.166666666666998</v>
      </c>
      <c r="J6098" s="4">
        <v>40.833333333333002</v>
      </c>
      <c r="K6098" s="4">
        <v>38.333333333333002</v>
      </c>
      <c r="L6098" s="4">
        <v>75</v>
      </c>
      <c r="M6098" s="4">
        <v>20.833333333333002</v>
      </c>
      <c r="N6098" s="4">
        <v>31.666666666666998</v>
      </c>
      <c r="O6098" s="4">
        <v>45.833333333333002</v>
      </c>
      <c r="P6098" s="4">
        <v>1.666666666667</v>
      </c>
      <c r="Q6098" s="13">
        <v>1.666666666667</v>
      </c>
    </row>
    <row r="6099" spans="3:17" x14ac:dyDescent="0.2">
      <c r="C6099" s="90"/>
      <c r="D6099" s="87"/>
      <c r="E6099" s="1" t="s">
        <v>35</v>
      </c>
      <c r="F6099" s="2"/>
      <c r="G6099" s="59">
        <v>932</v>
      </c>
      <c r="H6099" s="71" t="str">
        <f t="shared" si="134"/>
        <v xml:space="preserve"> </v>
      </c>
      <c r="I6099" s="11">
        <v>49.892703862661001</v>
      </c>
      <c r="J6099" s="3">
        <v>40.879828326179997</v>
      </c>
      <c r="K6099" s="3">
        <v>26.716738197424998</v>
      </c>
      <c r="L6099" s="3">
        <v>59.227467811159002</v>
      </c>
      <c r="M6099" s="3">
        <v>12.231759656652001</v>
      </c>
      <c r="N6099" s="3">
        <v>22.961373390557998</v>
      </c>
      <c r="O6099" s="3">
        <v>39.163090128755002</v>
      </c>
      <c r="P6099" s="3">
        <v>2.1459227467809998</v>
      </c>
      <c r="Q6099" s="8">
        <v>5.4721030042920003</v>
      </c>
    </row>
    <row r="6100" spans="3:17" x14ac:dyDescent="0.2">
      <c r="C6100" s="90"/>
      <c r="D6100" s="87"/>
      <c r="E6100" s="1" t="s">
        <v>36</v>
      </c>
      <c r="F6100" s="2"/>
      <c r="G6100" s="59">
        <v>854</v>
      </c>
      <c r="H6100" s="71" t="str">
        <f t="shared" si="134"/>
        <v xml:space="preserve"> </v>
      </c>
      <c r="I6100" s="11">
        <v>50.819672131148003</v>
      </c>
      <c r="J6100" s="3">
        <v>35.245901639343998</v>
      </c>
      <c r="K6100" s="3">
        <v>26.112412177985998</v>
      </c>
      <c r="L6100" s="3">
        <v>52.693208430913003</v>
      </c>
      <c r="M6100" s="3">
        <v>10.304449648712</v>
      </c>
      <c r="N6100" s="3">
        <v>18.384074941451999</v>
      </c>
      <c r="O6100" s="3">
        <v>38.290398126463998</v>
      </c>
      <c r="P6100" s="3">
        <v>4.918032786885</v>
      </c>
      <c r="Q6100" s="8">
        <v>6.0889929742389999</v>
      </c>
    </row>
    <row r="6101" spans="3:17" ht="24" x14ac:dyDescent="0.2">
      <c r="C6101" s="90"/>
      <c r="D6101" s="87"/>
      <c r="E6101" s="1" t="s">
        <v>37</v>
      </c>
      <c r="F6101" s="2"/>
      <c r="G6101" s="59">
        <v>356</v>
      </c>
      <c r="H6101" s="71" t="str">
        <f t="shared" si="134"/>
        <v xml:space="preserve"> </v>
      </c>
      <c r="I6101" s="11">
        <v>47.752808988764002</v>
      </c>
      <c r="J6101" s="3">
        <v>29.494382022471999</v>
      </c>
      <c r="K6101" s="3">
        <v>20.786516853933001</v>
      </c>
      <c r="L6101" s="3">
        <v>46.910112359551</v>
      </c>
      <c r="M6101" s="3">
        <v>10.674157303371</v>
      </c>
      <c r="N6101" s="3">
        <v>21.348314606742001</v>
      </c>
      <c r="O6101" s="3">
        <v>26.123595505617999</v>
      </c>
      <c r="P6101" s="3">
        <v>6.7415730337079998</v>
      </c>
      <c r="Q6101" s="8">
        <v>6.460674157303</v>
      </c>
    </row>
    <row r="6102" spans="3:17" x14ac:dyDescent="0.2">
      <c r="C6102" s="90"/>
      <c r="D6102" s="87"/>
      <c r="E6102" s="1" t="s">
        <v>38</v>
      </c>
      <c r="F6102" s="2"/>
      <c r="G6102" s="59">
        <v>157</v>
      </c>
      <c r="H6102" s="71" t="str">
        <f t="shared" si="134"/>
        <v xml:space="preserve"> </v>
      </c>
      <c r="I6102" s="11">
        <v>43.949044585986996</v>
      </c>
      <c r="J6102" s="3">
        <v>21.656050955413999</v>
      </c>
      <c r="K6102" s="3">
        <v>16.560509554140001</v>
      </c>
      <c r="L6102" s="3">
        <v>29.299363057324999</v>
      </c>
      <c r="M6102" s="3">
        <v>8.2802547770700006</v>
      </c>
      <c r="N6102" s="3">
        <v>16.560509554140001</v>
      </c>
      <c r="O6102" s="3">
        <v>29.299363057324999</v>
      </c>
      <c r="P6102" s="3">
        <v>12.101910828025</v>
      </c>
      <c r="Q6102" s="8">
        <v>11.464968152866</v>
      </c>
    </row>
    <row r="6103" spans="3:17" x14ac:dyDescent="0.2">
      <c r="C6103" s="90"/>
      <c r="D6103" s="87"/>
      <c r="E6103" s="1" t="s">
        <v>22</v>
      </c>
      <c r="F6103" s="2"/>
      <c r="G6103" s="59">
        <v>16</v>
      </c>
      <c r="H6103" s="71" t="str">
        <f t="shared" si="134"/>
        <v>*</v>
      </c>
      <c r="I6103" s="11">
        <v>31.25</v>
      </c>
      <c r="J6103" s="3">
        <v>25</v>
      </c>
      <c r="K6103" s="3">
        <v>18.75</v>
      </c>
      <c r="L6103" s="3">
        <v>43.75</v>
      </c>
      <c r="M6103" s="3">
        <v>6.25</v>
      </c>
      <c r="N6103" s="7">
        <v>0</v>
      </c>
      <c r="O6103" s="3">
        <v>25</v>
      </c>
      <c r="P6103" s="3">
        <v>6.25</v>
      </c>
      <c r="Q6103" s="8">
        <v>18.75</v>
      </c>
    </row>
    <row r="6104" spans="3:17" x14ac:dyDescent="0.2">
      <c r="C6104" s="91" t="s">
        <v>39</v>
      </c>
      <c r="D6104" s="86" t="s">
        <v>17</v>
      </c>
      <c r="E6104" s="6" t="s">
        <v>40</v>
      </c>
      <c r="F6104" s="5"/>
      <c r="G6104" s="58">
        <v>350</v>
      </c>
      <c r="H6104" s="70" t="str">
        <f t="shared" si="134"/>
        <v xml:space="preserve"> </v>
      </c>
      <c r="I6104" s="12">
        <v>52.285714285714</v>
      </c>
      <c r="J6104" s="4">
        <v>40.857142857143003</v>
      </c>
      <c r="K6104" s="4">
        <v>31.142857142857</v>
      </c>
      <c r="L6104" s="4">
        <v>65.428571428571004</v>
      </c>
      <c r="M6104" s="4">
        <v>15.714285714286</v>
      </c>
      <c r="N6104" s="4">
        <v>29.142857142857</v>
      </c>
      <c r="O6104" s="4">
        <v>43.428571428570997</v>
      </c>
      <c r="P6104" s="4">
        <v>3.4285714285709998</v>
      </c>
      <c r="Q6104" s="13">
        <v>2.8571428571430002</v>
      </c>
    </row>
    <row r="6105" spans="3:17" ht="24" x14ac:dyDescent="0.2">
      <c r="C6105" s="90"/>
      <c r="D6105" s="87"/>
      <c r="E6105" s="1" t="s">
        <v>41</v>
      </c>
      <c r="F6105" s="2"/>
      <c r="G6105" s="59">
        <v>1147</v>
      </c>
      <c r="H6105" s="71" t="str">
        <f t="shared" si="134"/>
        <v xml:space="preserve"> </v>
      </c>
      <c r="I6105" s="11">
        <v>50.479511769833998</v>
      </c>
      <c r="J6105" s="3">
        <v>38.099389712292997</v>
      </c>
      <c r="K6105" s="3">
        <v>25.719267654751999</v>
      </c>
      <c r="L6105" s="3">
        <v>57.018308631212001</v>
      </c>
      <c r="M6105" s="3">
        <v>12.467306015693</v>
      </c>
      <c r="N6105" s="3">
        <v>21.098517872711</v>
      </c>
      <c r="O6105" s="3">
        <v>38.796861377507</v>
      </c>
      <c r="P6105" s="3">
        <v>2.7898866608540001</v>
      </c>
      <c r="Q6105" s="8">
        <v>4.7951176983439998</v>
      </c>
    </row>
    <row r="6106" spans="3:17" x14ac:dyDescent="0.2">
      <c r="C6106" s="90"/>
      <c r="D6106" s="87"/>
      <c r="E6106" s="1" t="s">
        <v>42</v>
      </c>
      <c r="F6106" s="2"/>
      <c r="G6106" s="59">
        <v>816</v>
      </c>
      <c r="H6106" s="71" t="str">
        <f t="shared" si="134"/>
        <v xml:space="preserve"> </v>
      </c>
      <c r="I6106" s="11">
        <v>48.039215686275</v>
      </c>
      <c r="J6106" s="3">
        <v>31.617647058824002</v>
      </c>
      <c r="K6106" s="3">
        <v>23.039215686275</v>
      </c>
      <c r="L6106" s="3">
        <v>45.710784313725</v>
      </c>
      <c r="M6106" s="3">
        <v>8.2107843137250001</v>
      </c>
      <c r="N6106" s="3">
        <v>18.259803921568999</v>
      </c>
      <c r="O6106" s="3">
        <v>31.862745098038999</v>
      </c>
      <c r="P6106" s="3">
        <v>6.6176470588239997</v>
      </c>
      <c r="Q6106" s="8">
        <v>8.333333333333</v>
      </c>
    </row>
    <row r="6107" spans="3:17" x14ac:dyDescent="0.2">
      <c r="C6107" s="90"/>
      <c r="D6107" s="87"/>
      <c r="E6107" s="1" t="s">
        <v>43</v>
      </c>
      <c r="F6107" s="2"/>
      <c r="G6107" s="59">
        <v>78</v>
      </c>
      <c r="H6107" s="71" t="str">
        <f t="shared" si="134"/>
        <v xml:space="preserve"> </v>
      </c>
      <c r="I6107" s="11">
        <v>39.74358974359</v>
      </c>
      <c r="J6107" s="3">
        <v>32.051282051282001</v>
      </c>
      <c r="K6107" s="3">
        <v>23.076923076922998</v>
      </c>
      <c r="L6107" s="3">
        <v>47.435897435896997</v>
      </c>
      <c r="M6107" s="3">
        <v>10.25641025641</v>
      </c>
      <c r="N6107" s="3">
        <v>12.820512820513001</v>
      </c>
      <c r="O6107" s="3">
        <v>28.205128205127998</v>
      </c>
      <c r="P6107" s="3">
        <v>8.9743589743589993</v>
      </c>
      <c r="Q6107" s="8">
        <v>11.538461538462</v>
      </c>
    </row>
    <row r="6108" spans="3:17" x14ac:dyDescent="0.2">
      <c r="C6108" s="90"/>
      <c r="D6108" s="87"/>
      <c r="E6108" s="1" t="s">
        <v>22</v>
      </c>
      <c r="F6108" s="2"/>
      <c r="G6108" s="59">
        <v>44</v>
      </c>
      <c r="H6108" s="71" t="str">
        <f t="shared" si="134"/>
        <v>*</v>
      </c>
      <c r="I6108" s="11">
        <v>38.636363636364003</v>
      </c>
      <c r="J6108" s="3">
        <v>25</v>
      </c>
      <c r="K6108" s="3">
        <v>25</v>
      </c>
      <c r="L6108" s="3">
        <v>43.181818181818002</v>
      </c>
      <c r="M6108" s="3">
        <v>13.636363636364001</v>
      </c>
      <c r="N6108" s="3">
        <v>18.181818181817999</v>
      </c>
      <c r="O6108" s="3">
        <v>25</v>
      </c>
      <c r="P6108" s="3">
        <v>6.8181818181820004</v>
      </c>
      <c r="Q6108" s="8">
        <v>15.909090909091001</v>
      </c>
    </row>
    <row r="6109" spans="3:17" x14ac:dyDescent="0.2">
      <c r="C6109" s="91" t="s">
        <v>44</v>
      </c>
      <c r="D6109" s="86" t="s">
        <v>17</v>
      </c>
      <c r="E6109" s="6" t="s">
        <v>45</v>
      </c>
      <c r="F6109" s="5"/>
      <c r="G6109" s="58">
        <v>1358</v>
      </c>
      <c r="H6109" s="70" t="str">
        <f t="shared" si="134"/>
        <v xml:space="preserve"> </v>
      </c>
      <c r="I6109" s="12">
        <v>51.251840942563</v>
      </c>
      <c r="J6109" s="4">
        <v>40.427098674520998</v>
      </c>
      <c r="K6109" s="4">
        <v>28.939617083946999</v>
      </c>
      <c r="L6109" s="4">
        <v>59.425625920470999</v>
      </c>
      <c r="M6109" s="4">
        <v>13.549337260677</v>
      </c>
      <c r="N6109" s="4">
        <v>23.048600883652</v>
      </c>
      <c r="O6109" s="4">
        <v>40.574374079529001</v>
      </c>
      <c r="P6109" s="4">
        <v>2.3564064801179998</v>
      </c>
      <c r="Q6109" s="13">
        <v>4.2709867452139996</v>
      </c>
    </row>
    <row r="6110" spans="3:17" x14ac:dyDescent="0.2">
      <c r="C6110" s="90"/>
      <c r="D6110" s="87"/>
      <c r="E6110" s="1" t="s">
        <v>46</v>
      </c>
      <c r="F6110" s="2"/>
      <c r="G6110" s="59">
        <v>735</v>
      </c>
      <c r="H6110" s="71" t="str">
        <f t="shared" si="134"/>
        <v xml:space="preserve"> </v>
      </c>
      <c r="I6110" s="11">
        <v>48.435374149659999</v>
      </c>
      <c r="J6110" s="3">
        <v>33.605442176871001</v>
      </c>
      <c r="K6110" s="3">
        <v>22.721088435374</v>
      </c>
      <c r="L6110" s="3">
        <v>51.700680272108997</v>
      </c>
      <c r="M6110" s="3">
        <v>9.1156462585030003</v>
      </c>
      <c r="N6110" s="3">
        <v>19.455782312924999</v>
      </c>
      <c r="O6110" s="3">
        <v>34.285714285714</v>
      </c>
      <c r="P6110" s="3">
        <v>4.0816326530609999</v>
      </c>
      <c r="Q6110" s="8">
        <v>6.9387755102039996</v>
      </c>
    </row>
    <row r="6111" spans="3:17" x14ac:dyDescent="0.2">
      <c r="C6111" s="90"/>
      <c r="D6111" s="87"/>
      <c r="E6111" s="1" t="s">
        <v>47</v>
      </c>
      <c r="F6111" s="2"/>
      <c r="G6111" s="59">
        <v>177</v>
      </c>
      <c r="H6111" s="71" t="str">
        <f t="shared" si="134"/>
        <v xml:space="preserve"> </v>
      </c>
      <c r="I6111" s="11">
        <v>48.022598870056001</v>
      </c>
      <c r="J6111" s="3">
        <v>24.293785310733998</v>
      </c>
      <c r="K6111" s="3">
        <v>22.033898305085</v>
      </c>
      <c r="L6111" s="3">
        <v>41.242937853107001</v>
      </c>
      <c r="M6111" s="3">
        <v>9.6045197740110009</v>
      </c>
      <c r="N6111" s="3">
        <v>20.338983050846998</v>
      </c>
      <c r="O6111" s="3">
        <v>32.203389830508002</v>
      </c>
      <c r="P6111" s="3">
        <v>7.9096045197739997</v>
      </c>
      <c r="Q6111" s="8">
        <v>9.6045197740110009</v>
      </c>
    </row>
    <row r="6112" spans="3:17" x14ac:dyDescent="0.2">
      <c r="C6112" s="90"/>
      <c r="D6112" s="87"/>
      <c r="E6112" s="1" t="s">
        <v>48</v>
      </c>
      <c r="F6112" s="2"/>
      <c r="G6112" s="59">
        <v>128</v>
      </c>
      <c r="H6112" s="71" t="str">
        <f t="shared" si="134"/>
        <v xml:space="preserve"> </v>
      </c>
      <c r="I6112" s="11">
        <v>40.625</v>
      </c>
      <c r="J6112" s="3">
        <v>20.3125</v>
      </c>
      <c r="K6112" s="3">
        <v>12.5</v>
      </c>
      <c r="L6112" s="3">
        <v>31.25</v>
      </c>
      <c r="M6112" s="3">
        <v>6.25</v>
      </c>
      <c r="N6112" s="3">
        <v>10.9375</v>
      </c>
      <c r="O6112" s="3">
        <v>15.625</v>
      </c>
      <c r="P6112" s="3">
        <v>21.09375</v>
      </c>
      <c r="Q6112" s="8">
        <v>13.28125</v>
      </c>
    </row>
    <row r="6113" spans="3:17" x14ac:dyDescent="0.2">
      <c r="C6113" s="90"/>
      <c r="D6113" s="87"/>
      <c r="E6113" s="1" t="s">
        <v>22</v>
      </c>
      <c r="F6113" s="2"/>
      <c r="G6113" s="59">
        <v>37</v>
      </c>
      <c r="H6113" s="71" t="str">
        <f t="shared" si="134"/>
        <v>*</v>
      </c>
      <c r="I6113" s="11">
        <v>35.135135135135002</v>
      </c>
      <c r="J6113" s="3">
        <v>24.324324324323999</v>
      </c>
      <c r="K6113" s="3">
        <v>16.216216216216001</v>
      </c>
      <c r="L6113" s="3">
        <v>32.432432432432002</v>
      </c>
      <c r="M6113" s="3">
        <v>8.1081081081080004</v>
      </c>
      <c r="N6113" s="3">
        <v>13.513513513514001</v>
      </c>
      <c r="O6113" s="3">
        <v>27.027027027027</v>
      </c>
      <c r="P6113" s="3">
        <v>13.513513513514001</v>
      </c>
      <c r="Q6113" s="8">
        <v>16.216216216216001</v>
      </c>
    </row>
    <row r="6114" spans="3:17" ht="24" x14ac:dyDescent="0.2">
      <c r="C6114" s="91" t="s">
        <v>49</v>
      </c>
      <c r="D6114" s="86" t="s">
        <v>17</v>
      </c>
      <c r="E6114" s="6" t="s">
        <v>50</v>
      </c>
      <c r="F6114" s="5"/>
      <c r="G6114" s="58">
        <v>141</v>
      </c>
      <c r="H6114" s="70" t="str">
        <f t="shared" si="134"/>
        <v xml:space="preserve"> </v>
      </c>
      <c r="I6114" s="12">
        <v>56.028368794325999</v>
      </c>
      <c r="J6114" s="4">
        <v>46.099290780141999</v>
      </c>
      <c r="K6114" s="4">
        <v>39.716312056737998</v>
      </c>
      <c r="L6114" s="4">
        <v>65.957446808510994</v>
      </c>
      <c r="M6114" s="4">
        <v>18.439716312057001</v>
      </c>
      <c r="N6114" s="4">
        <v>26.950354609929001</v>
      </c>
      <c r="O6114" s="4">
        <v>46.808510638298003</v>
      </c>
      <c r="P6114" s="4">
        <v>4.2553191489359996</v>
      </c>
      <c r="Q6114" s="13">
        <v>1.4184397163119999</v>
      </c>
    </row>
    <row r="6115" spans="3:17" ht="36" x14ac:dyDescent="0.2">
      <c r="C6115" s="90"/>
      <c r="D6115" s="87"/>
      <c r="E6115" s="1" t="s">
        <v>51</v>
      </c>
      <c r="F6115" s="2"/>
      <c r="G6115" s="59">
        <v>349</v>
      </c>
      <c r="H6115" s="71" t="str">
        <f t="shared" si="134"/>
        <v xml:space="preserve"> </v>
      </c>
      <c r="I6115" s="11">
        <v>61.318051575931001</v>
      </c>
      <c r="J6115" s="3">
        <v>51.002865329513</v>
      </c>
      <c r="K6115" s="3">
        <v>38.395415472779</v>
      </c>
      <c r="L6115" s="3">
        <v>59.598853868195</v>
      </c>
      <c r="M6115" s="3">
        <v>20.916905444126002</v>
      </c>
      <c r="N6115" s="3">
        <v>26.074498567334999</v>
      </c>
      <c r="O6115" s="3">
        <v>50.429799426933997</v>
      </c>
      <c r="P6115" s="3">
        <v>4.5845272206300001</v>
      </c>
      <c r="Q6115" s="8">
        <v>1.1461318051580001</v>
      </c>
    </row>
    <row r="6116" spans="3:17" ht="48" x14ac:dyDescent="0.2">
      <c r="C6116" s="90"/>
      <c r="D6116" s="87"/>
      <c r="E6116" s="1" t="s">
        <v>52</v>
      </c>
      <c r="F6116" s="2"/>
      <c r="G6116" s="59">
        <v>1860</v>
      </c>
      <c r="H6116" s="71" t="str">
        <f t="shared" si="134"/>
        <v xml:space="preserve"> </v>
      </c>
      <c r="I6116" s="11">
        <v>53.387096774193999</v>
      </c>
      <c r="J6116" s="3">
        <v>38.333333333333002</v>
      </c>
      <c r="K6116" s="3">
        <v>27.526881720430001</v>
      </c>
      <c r="L6116" s="3">
        <v>58.333333333333002</v>
      </c>
      <c r="M6116" s="3">
        <v>12.52688172043</v>
      </c>
      <c r="N6116" s="3">
        <v>23.225806451613</v>
      </c>
      <c r="O6116" s="3">
        <v>41.505376344086002</v>
      </c>
      <c r="P6116" s="3">
        <v>3.064516129032</v>
      </c>
      <c r="Q6116" s="8">
        <v>3.7096774193550002</v>
      </c>
    </row>
    <row r="6117" spans="3:17" ht="24" x14ac:dyDescent="0.2">
      <c r="C6117" s="90"/>
      <c r="D6117" s="87"/>
      <c r="E6117" s="1" t="s">
        <v>53</v>
      </c>
      <c r="F6117" s="2"/>
      <c r="G6117" s="59">
        <v>719</v>
      </c>
      <c r="H6117" s="71" t="str">
        <f t="shared" si="134"/>
        <v xml:space="preserve"> </v>
      </c>
      <c r="I6117" s="11">
        <v>61.891515994437</v>
      </c>
      <c r="J6117" s="3">
        <v>42.420027816412002</v>
      </c>
      <c r="K6117" s="3">
        <v>32.684283727398999</v>
      </c>
      <c r="L6117" s="3">
        <v>58.553546592490001</v>
      </c>
      <c r="M6117" s="3">
        <v>16.968011126564999</v>
      </c>
      <c r="N6117" s="3">
        <v>26.147426981919001</v>
      </c>
      <c r="O6117" s="3">
        <v>51.321279554937</v>
      </c>
      <c r="P6117" s="3">
        <v>3.8942976356050001</v>
      </c>
      <c r="Q6117" s="8">
        <v>1.3908205841450001</v>
      </c>
    </row>
    <row r="6118" spans="3:17" ht="48" x14ac:dyDescent="0.2">
      <c r="C6118" s="90"/>
      <c r="D6118" s="87"/>
      <c r="E6118" s="1" t="s">
        <v>54</v>
      </c>
      <c r="F6118" s="2"/>
      <c r="G6118" s="59">
        <v>404</v>
      </c>
      <c r="H6118" s="71" t="str">
        <f t="shared" si="134"/>
        <v xml:space="preserve"> </v>
      </c>
      <c r="I6118" s="11">
        <v>57.178217821781999</v>
      </c>
      <c r="J6118" s="3">
        <v>45.297029702970001</v>
      </c>
      <c r="K6118" s="3">
        <v>32.673267326732997</v>
      </c>
      <c r="L6118" s="3">
        <v>62.376237623762002</v>
      </c>
      <c r="M6118" s="3">
        <v>16.831683168316999</v>
      </c>
      <c r="N6118" s="3">
        <v>25</v>
      </c>
      <c r="O6118" s="3">
        <v>53.465346534653001</v>
      </c>
      <c r="P6118" s="3">
        <v>4.9504950495050002</v>
      </c>
      <c r="Q6118" s="8">
        <v>1.485148514851</v>
      </c>
    </row>
    <row r="6119" spans="3:17" ht="36" x14ac:dyDescent="0.2">
      <c r="C6119" s="90"/>
      <c r="D6119" s="87"/>
      <c r="E6119" s="1" t="s">
        <v>55</v>
      </c>
      <c r="F6119" s="2"/>
      <c r="G6119" s="59">
        <v>41</v>
      </c>
      <c r="H6119" s="71" t="str">
        <f t="shared" si="134"/>
        <v>*</v>
      </c>
      <c r="I6119" s="11">
        <v>58.536585365854002</v>
      </c>
      <c r="J6119" s="3">
        <v>39.024390243901998</v>
      </c>
      <c r="K6119" s="3">
        <v>48.780487804878</v>
      </c>
      <c r="L6119" s="3">
        <v>53.658536585366001</v>
      </c>
      <c r="M6119" s="3">
        <v>29.268292682927001</v>
      </c>
      <c r="N6119" s="3">
        <v>34.146341463414998</v>
      </c>
      <c r="O6119" s="3">
        <v>56.097560975610001</v>
      </c>
      <c r="P6119" s="3">
        <v>2.4390243902440001</v>
      </c>
      <c r="Q6119" s="8">
        <v>4.8780487804880002</v>
      </c>
    </row>
    <row r="6120" spans="3:17" ht="36" x14ac:dyDescent="0.2">
      <c r="C6120" s="90"/>
      <c r="D6120" s="87"/>
      <c r="E6120" s="1" t="s">
        <v>56</v>
      </c>
      <c r="F6120" s="2"/>
      <c r="G6120" s="59">
        <v>168</v>
      </c>
      <c r="H6120" s="71" t="str">
        <f t="shared" si="134"/>
        <v xml:space="preserve"> </v>
      </c>
      <c r="I6120" s="11">
        <v>60.119047619047997</v>
      </c>
      <c r="J6120" s="3">
        <v>42.857142857143003</v>
      </c>
      <c r="K6120" s="3">
        <v>35.119047619047997</v>
      </c>
      <c r="L6120" s="3">
        <v>57.142857142856997</v>
      </c>
      <c r="M6120" s="3">
        <v>20.833333333333002</v>
      </c>
      <c r="N6120" s="3">
        <v>26.190476190476002</v>
      </c>
      <c r="O6120" s="3">
        <v>54.166666666666998</v>
      </c>
      <c r="P6120" s="3">
        <v>4.7619047619049999</v>
      </c>
      <c r="Q6120" s="8">
        <v>2.3809523809519999</v>
      </c>
    </row>
    <row r="6121" spans="3:17" ht="36" x14ac:dyDescent="0.2">
      <c r="C6121" s="90"/>
      <c r="D6121" s="87"/>
      <c r="E6121" s="1" t="s">
        <v>57</v>
      </c>
      <c r="F6121" s="2"/>
      <c r="G6121" s="59">
        <v>146</v>
      </c>
      <c r="H6121" s="71" t="str">
        <f t="shared" si="134"/>
        <v xml:space="preserve"> </v>
      </c>
      <c r="I6121" s="11">
        <v>60.958904109589</v>
      </c>
      <c r="J6121" s="3">
        <v>43.150684931507001</v>
      </c>
      <c r="K6121" s="3">
        <v>30.821917808218998</v>
      </c>
      <c r="L6121" s="3">
        <v>64.383561643836003</v>
      </c>
      <c r="M6121" s="3">
        <v>17.123287671233001</v>
      </c>
      <c r="N6121" s="3">
        <v>23.287671232876999</v>
      </c>
      <c r="O6121" s="3">
        <v>52.739726027396998</v>
      </c>
      <c r="P6121" s="3">
        <v>2.7397260273969999</v>
      </c>
      <c r="Q6121" s="8">
        <v>1.369863013699</v>
      </c>
    </row>
    <row r="6122" spans="3:17" x14ac:dyDescent="0.2">
      <c r="C6122" s="90"/>
      <c r="D6122" s="87"/>
      <c r="E6122" s="1" t="s">
        <v>58</v>
      </c>
      <c r="F6122" s="2"/>
      <c r="G6122" s="59">
        <v>364</v>
      </c>
      <c r="H6122" s="71" t="str">
        <f t="shared" si="134"/>
        <v xml:space="preserve"> </v>
      </c>
      <c r="I6122" s="11">
        <v>35.989010989011</v>
      </c>
      <c r="J6122" s="3">
        <v>24.175824175824001</v>
      </c>
      <c r="K6122" s="3">
        <v>18.406593406593</v>
      </c>
      <c r="L6122" s="3">
        <v>39.010989010989</v>
      </c>
      <c r="M6122" s="3">
        <v>6.3186813186809996</v>
      </c>
      <c r="N6122" s="3">
        <v>11.263736263736</v>
      </c>
      <c r="O6122" s="3">
        <v>20.604395604396</v>
      </c>
      <c r="P6122" s="3">
        <v>11.263736263736</v>
      </c>
      <c r="Q6122" s="8">
        <v>13.186813186813</v>
      </c>
    </row>
    <row r="6123" spans="3:17" x14ac:dyDescent="0.2">
      <c r="C6123" s="90"/>
      <c r="D6123" s="87"/>
      <c r="E6123" s="1" t="s">
        <v>22</v>
      </c>
      <c r="F6123" s="2"/>
      <c r="G6123" s="59">
        <v>134</v>
      </c>
      <c r="H6123" s="71" t="str">
        <f t="shared" si="134"/>
        <v xml:space="preserve"> </v>
      </c>
      <c r="I6123" s="11">
        <v>30.597014925372999</v>
      </c>
      <c r="J6123" s="3">
        <v>30.597014925372999</v>
      </c>
      <c r="K6123" s="3">
        <v>14.925373134328</v>
      </c>
      <c r="L6123" s="3">
        <v>38.059701492537002</v>
      </c>
      <c r="M6123" s="3">
        <v>7.4626865671639999</v>
      </c>
      <c r="N6123" s="3">
        <v>17.910447761194</v>
      </c>
      <c r="O6123" s="3">
        <v>14.925373134328</v>
      </c>
      <c r="P6123" s="3">
        <v>5.2238805970150004</v>
      </c>
      <c r="Q6123" s="8">
        <v>21.641791044775999</v>
      </c>
    </row>
    <row r="6124" spans="3:17" ht="24" x14ac:dyDescent="0.2">
      <c r="C6124" s="90"/>
      <c r="D6124" s="87"/>
      <c r="E6124" s="1" t="s">
        <v>59</v>
      </c>
      <c r="F6124" s="2"/>
      <c r="G6124" s="59">
        <v>1920</v>
      </c>
      <c r="H6124" s="71" t="str">
        <f t="shared" si="134"/>
        <v xml:space="preserve"> </v>
      </c>
      <c r="I6124" s="11">
        <v>53.333333333333002</v>
      </c>
      <c r="J6124" s="3">
        <v>38.28125</v>
      </c>
      <c r="K6124" s="3">
        <v>27.34375</v>
      </c>
      <c r="L6124" s="3">
        <v>57.96875</v>
      </c>
      <c r="M6124" s="3">
        <v>12.708333333333</v>
      </c>
      <c r="N6124" s="3">
        <v>23.125</v>
      </c>
      <c r="O6124" s="3">
        <v>41.197916666666998</v>
      </c>
      <c r="P6124" s="3">
        <v>3.125</v>
      </c>
      <c r="Q6124" s="8">
        <v>3.75</v>
      </c>
    </row>
    <row r="6125" spans="3:17" ht="24" x14ac:dyDescent="0.2">
      <c r="C6125" s="90"/>
      <c r="D6125" s="87"/>
      <c r="E6125" s="1" t="s">
        <v>60</v>
      </c>
      <c r="F6125" s="2"/>
      <c r="G6125" s="59">
        <v>479</v>
      </c>
      <c r="H6125" s="71" t="str">
        <f t="shared" si="134"/>
        <v xml:space="preserve"> </v>
      </c>
      <c r="I6125" s="11">
        <v>57.828810020877</v>
      </c>
      <c r="J6125" s="3">
        <v>44.050104384134002</v>
      </c>
      <c r="K6125" s="3">
        <v>34.029227557410998</v>
      </c>
      <c r="L6125" s="3">
        <v>59.916492693111003</v>
      </c>
      <c r="M6125" s="3">
        <v>17.327766179541001</v>
      </c>
      <c r="N6125" s="3">
        <v>24.634655532359002</v>
      </c>
      <c r="O6125" s="3">
        <v>53.444676409186002</v>
      </c>
      <c r="P6125" s="3">
        <v>4.1753653444680001</v>
      </c>
      <c r="Q6125" s="8">
        <v>1.6701461377869999</v>
      </c>
    </row>
    <row r="6126" spans="3:17" ht="24" x14ac:dyDescent="0.2">
      <c r="C6126" s="91" t="s">
        <v>61</v>
      </c>
      <c r="D6126" s="86" t="s">
        <v>17</v>
      </c>
      <c r="E6126" s="6" t="s">
        <v>62</v>
      </c>
      <c r="F6126" s="5"/>
      <c r="G6126" s="58">
        <v>354</v>
      </c>
      <c r="H6126" s="70" t="str">
        <f t="shared" si="134"/>
        <v xml:space="preserve"> </v>
      </c>
      <c r="I6126" s="12">
        <v>64.124293785310996</v>
      </c>
      <c r="J6126" s="4">
        <v>55.649717514123999</v>
      </c>
      <c r="K6126" s="4">
        <v>47.457627118643998</v>
      </c>
      <c r="L6126" s="4">
        <v>71.751412429379002</v>
      </c>
      <c r="M6126" s="4">
        <v>21.751412429378998</v>
      </c>
      <c r="N6126" s="4">
        <v>35.310734463277001</v>
      </c>
      <c r="O6126" s="4">
        <v>46.327683615818998</v>
      </c>
      <c r="P6126" s="4">
        <v>2.542372881356</v>
      </c>
      <c r="Q6126" s="13">
        <v>1.129943502825</v>
      </c>
    </row>
    <row r="6127" spans="3:17" ht="24" x14ac:dyDescent="0.2">
      <c r="C6127" s="90"/>
      <c r="D6127" s="87"/>
      <c r="E6127" s="1" t="s">
        <v>63</v>
      </c>
      <c r="F6127" s="2"/>
      <c r="G6127" s="59">
        <v>645</v>
      </c>
      <c r="H6127" s="71" t="str">
        <f t="shared" si="134"/>
        <v xml:space="preserve"> </v>
      </c>
      <c r="I6127" s="11">
        <v>53.488372093023003</v>
      </c>
      <c r="J6127" s="3">
        <v>55.038759689922003</v>
      </c>
      <c r="K6127" s="3">
        <v>38.449612403101</v>
      </c>
      <c r="L6127" s="3">
        <v>72.248062015504004</v>
      </c>
      <c r="M6127" s="3">
        <v>13.333333333333</v>
      </c>
      <c r="N6127" s="3">
        <v>27.441860465116001</v>
      </c>
      <c r="O6127" s="3">
        <v>38.759689922481002</v>
      </c>
      <c r="P6127" s="3">
        <v>1.3953488372089999</v>
      </c>
      <c r="Q6127" s="8">
        <v>1.860465116279</v>
      </c>
    </row>
    <row r="6128" spans="3:17" ht="36" x14ac:dyDescent="0.2">
      <c r="C6128" s="90"/>
      <c r="D6128" s="87"/>
      <c r="E6128" s="1" t="s">
        <v>64</v>
      </c>
      <c r="F6128" s="2"/>
      <c r="G6128" s="59">
        <v>166</v>
      </c>
      <c r="H6128" s="71" t="str">
        <f t="shared" si="134"/>
        <v xml:space="preserve"> </v>
      </c>
      <c r="I6128" s="11">
        <v>59.638554216867</v>
      </c>
      <c r="J6128" s="3">
        <v>44.578313253011999</v>
      </c>
      <c r="K6128" s="3">
        <v>34.337349397590003</v>
      </c>
      <c r="L6128" s="3">
        <v>63.253012048193</v>
      </c>
      <c r="M6128" s="3">
        <v>19.879518072288999</v>
      </c>
      <c r="N6128" s="3">
        <v>31.325301204818999</v>
      </c>
      <c r="O6128" s="3">
        <v>48.795180722891999</v>
      </c>
      <c r="P6128" s="3">
        <v>2.409638554217</v>
      </c>
      <c r="Q6128" s="8">
        <v>1.8072289156629999</v>
      </c>
    </row>
    <row r="6129" spans="3:17" ht="36" x14ac:dyDescent="0.2">
      <c r="C6129" s="90"/>
      <c r="D6129" s="87"/>
      <c r="E6129" s="1" t="s">
        <v>65</v>
      </c>
      <c r="F6129" s="2"/>
      <c r="G6129" s="59">
        <v>110</v>
      </c>
      <c r="H6129" s="71" t="str">
        <f t="shared" si="134"/>
        <v xml:space="preserve"> </v>
      </c>
      <c r="I6129" s="11">
        <v>56.363636363635997</v>
      </c>
      <c r="J6129" s="3">
        <v>60.909090909090999</v>
      </c>
      <c r="K6129" s="3">
        <v>50</v>
      </c>
      <c r="L6129" s="3">
        <v>73.636363636363996</v>
      </c>
      <c r="M6129" s="3">
        <v>30</v>
      </c>
      <c r="N6129" s="3">
        <v>27.272727272727</v>
      </c>
      <c r="O6129" s="3">
        <v>50.909090909090999</v>
      </c>
      <c r="P6129" s="3">
        <v>4.5454545454549997</v>
      </c>
      <c r="Q6129" s="8">
        <v>1.818181818182</v>
      </c>
    </row>
    <row r="6130" spans="3:17" ht="36" x14ac:dyDescent="0.2">
      <c r="C6130" s="90"/>
      <c r="D6130" s="87"/>
      <c r="E6130" s="1" t="s">
        <v>66</v>
      </c>
      <c r="F6130" s="2"/>
      <c r="G6130" s="59">
        <v>239</v>
      </c>
      <c r="H6130" s="71" t="str">
        <f t="shared" si="134"/>
        <v xml:space="preserve"> </v>
      </c>
      <c r="I6130" s="11">
        <v>53.974895397490002</v>
      </c>
      <c r="J6130" s="3">
        <v>47.280334728032997</v>
      </c>
      <c r="K6130" s="3">
        <v>38.075313807531003</v>
      </c>
      <c r="L6130" s="3">
        <v>68.619246861925006</v>
      </c>
      <c r="M6130" s="3">
        <v>17.573221757321999</v>
      </c>
      <c r="N6130" s="3">
        <v>23.849372384936999</v>
      </c>
      <c r="O6130" s="3">
        <v>53.556485355649002</v>
      </c>
      <c r="P6130" s="3">
        <v>2.5104602510460001</v>
      </c>
      <c r="Q6130" s="8">
        <v>1.673640167364</v>
      </c>
    </row>
    <row r="6131" spans="3:17" ht="24" x14ac:dyDescent="0.2">
      <c r="C6131" s="90"/>
      <c r="D6131" s="87"/>
      <c r="E6131" s="1" t="s">
        <v>67</v>
      </c>
      <c r="F6131" s="2"/>
      <c r="G6131" s="59">
        <v>143</v>
      </c>
      <c r="H6131" s="71" t="str">
        <f t="shared" si="134"/>
        <v xml:space="preserve"> </v>
      </c>
      <c r="I6131" s="11">
        <v>58.041958041957997</v>
      </c>
      <c r="J6131" s="3">
        <v>51.748251748252002</v>
      </c>
      <c r="K6131" s="3">
        <v>32.167832167832003</v>
      </c>
      <c r="L6131" s="3">
        <v>70.629370629370996</v>
      </c>
      <c r="M6131" s="3">
        <v>15.384615384615</v>
      </c>
      <c r="N6131" s="3">
        <v>27.272727272727</v>
      </c>
      <c r="O6131" s="3">
        <v>52.447552447551999</v>
      </c>
      <c r="P6131" s="3">
        <v>2.0979020979020002</v>
      </c>
      <c r="Q6131" s="8">
        <v>1.398601398601</v>
      </c>
    </row>
    <row r="6132" spans="3:17" ht="24" x14ac:dyDescent="0.2">
      <c r="C6132" s="90"/>
      <c r="D6132" s="87"/>
      <c r="E6132" s="1" t="s">
        <v>68</v>
      </c>
      <c r="F6132" s="2"/>
      <c r="G6132" s="59">
        <v>56</v>
      </c>
      <c r="H6132" s="71" t="str">
        <f t="shared" si="134"/>
        <v xml:space="preserve"> </v>
      </c>
      <c r="I6132" s="11">
        <v>46.428571428570997</v>
      </c>
      <c r="J6132" s="3">
        <v>50</v>
      </c>
      <c r="K6132" s="3">
        <v>42.857142857143003</v>
      </c>
      <c r="L6132" s="3">
        <v>55.357142857143003</v>
      </c>
      <c r="M6132" s="3">
        <v>28.571428571428999</v>
      </c>
      <c r="N6132" s="3">
        <v>32.142857142856997</v>
      </c>
      <c r="O6132" s="3">
        <v>55.357142857143003</v>
      </c>
      <c r="P6132" s="3">
        <v>5.3571428571429998</v>
      </c>
      <c r="Q6132" s="14">
        <v>0</v>
      </c>
    </row>
    <row r="6133" spans="3:17" ht="24" x14ac:dyDescent="0.2">
      <c r="C6133" s="90"/>
      <c r="D6133" s="87"/>
      <c r="E6133" s="1" t="s">
        <v>69</v>
      </c>
      <c r="F6133" s="2"/>
      <c r="G6133" s="59">
        <v>51</v>
      </c>
      <c r="H6133" s="71" t="str">
        <f t="shared" si="134"/>
        <v xml:space="preserve"> </v>
      </c>
      <c r="I6133" s="11">
        <v>62.745098039216003</v>
      </c>
      <c r="J6133" s="3">
        <v>45.098039215686001</v>
      </c>
      <c r="K6133" s="3">
        <v>47.058823529412003</v>
      </c>
      <c r="L6133" s="3">
        <v>64.705882352941003</v>
      </c>
      <c r="M6133" s="3">
        <v>27.450980392157</v>
      </c>
      <c r="N6133" s="3">
        <v>35.294117647058997</v>
      </c>
      <c r="O6133" s="3">
        <v>50.980392156862997</v>
      </c>
      <c r="P6133" s="3">
        <v>5.8823529411760003</v>
      </c>
      <c r="Q6133" s="14">
        <v>0</v>
      </c>
    </row>
    <row r="6134" spans="3:17" ht="24" x14ac:dyDescent="0.2">
      <c r="C6134" s="90"/>
      <c r="D6134" s="87"/>
      <c r="E6134" s="1" t="s">
        <v>70</v>
      </c>
      <c r="F6134" s="2"/>
      <c r="G6134" s="59">
        <v>312</v>
      </c>
      <c r="H6134" s="71" t="str">
        <f t="shared" si="134"/>
        <v xml:space="preserve"> </v>
      </c>
      <c r="I6134" s="11">
        <v>54.166666666666998</v>
      </c>
      <c r="J6134" s="3">
        <v>44.871794871794997</v>
      </c>
      <c r="K6134" s="3">
        <v>33.653846153845997</v>
      </c>
      <c r="L6134" s="3">
        <v>71.474358974359006</v>
      </c>
      <c r="M6134" s="3">
        <v>16.025641025641001</v>
      </c>
      <c r="N6134" s="3">
        <v>23.076923076922998</v>
      </c>
      <c r="O6134" s="3">
        <v>45.512820512821001</v>
      </c>
      <c r="P6134" s="3">
        <v>1.2820512820509999</v>
      </c>
      <c r="Q6134" s="8">
        <v>1.2820512820509999</v>
      </c>
    </row>
    <row r="6135" spans="3:17" x14ac:dyDescent="0.2">
      <c r="C6135" s="90"/>
      <c r="D6135" s="87"/>
      <c r="E6135" s="1" t="s">
        <v>32</v>
      </c>
      <c r="F6135" s="2"/>
      <c r="G6135" s="59">
        <v>51</v>
      </c>
      <c r="H6135" s="71" t="str">
        <f t="shared" si="134"/>
        <v xml:space="preserve"> </v>
      </c>
      <c r="I6135" s="11">
        <v>43.137254901961001</v>
      </c>
      <c r="J6135" s="3">
        <v>41.176470588234999</v>
      </c>
      <c r="K6135" s="3">
        <v>39.215686274509999</v>
      </c>
      <c r="L6135" s="3">
        <v>64.705882352941003</v>
      </c>
      <c r="M6135" s="3">
        <v>21.568627450979999</v>
      </c>
      <c r="N6135" s="3">
        <v>23.529411764706001</v>
      </c>
      <c r="O6135" s="3">
        <v>47.058823529412003</v>
      </c>
      <c r="P6135" s="3">
        <v>7.8431372549020004</v>
      </c>
      <c r="Q6135" s="8">
        <v>1.9607843137250001</v>
      </c>
    </row>
    <row r="6136" spans="3:17" ht="24" x14ac:dyDescent="0.2">
      <c r="C6136" s="90"/>
      <c r="D6136" s="87"/>
      <c r="E6136" s="1" t="s">
        <v>71</v>
      </c>
      <c r="F6136" s="2"/>
      <c r="G6136" s="59">
        <v>1237</v>
      </c>
      <c r="H6136" s="71" t="str">
        <f t="shared" si="134"/>
        <v xml:space="preserve"> </v>
      </c>
      <c r="I6136" s="11">
        <v>52.869846402587001</v>
      </c>
      <c r="J6136" s="3">
        <v>47.453516572352001</v>
      </c>
      <c r="K6136" s="3">
        <v>35.246564268390998</v>
      </c>
      <c r="L6136" s="3">
        <v>66.370250606306001</v>
      </c>
      <c r="M6136" s="3">
        <v>14.632174616005999</v>
      </c>
      <c r="N6136" s="3">
        <v>24.413904607921999</v>
      </c>
      <c r="O6136" s="3">
        <v>41.228779304770001</v>
      </c>
      <c r="P6136" s="3">
        <v>1.6168148746969999</v>
      </c>
      <c r="Q6136" s="8">
        <v>2.0210185933710001</v>
      </c>
    </row>
    <row r="6137" spans="3:17" ht="24" x14ac:dyDescent="0.2">
      <c r="C6137" s="90"/>
      <c r="D6137" s="87"/>
      <c r="E6137" s="1" t="s">
        <v>72</v>
      </c>
      <c r="F6137" s="2"/>
      <c r="G6137" s="59">
        <v>1015</v>
      </c>
      <c r="H6137" s="71" t="str">
        <f t="shared" si="134"/>
        <v xml:space="preserve"> </v>
      </c>
      <c r="I6137" s="11">
        <v>48.571428571429003</v>
      </c>
      <c r="J6137" s="3">
        <v>24.729064039409</v>
      </c>
      <c r="K6137" s="3">
        <v>16.256157635468</v>
      </c>
      <c r="L6137" s="3">
        <v>42.955665024631003</v>
      </c>
      <c r="M6137" s="3">
        <v>8.2758620689659992</v>
      </c>
      <c r="N6137" s="3">
        <v>17.931034482758999</v>
      </c>
      <c r="O6137" s="3">
        <v>34.679802955664996</v>
      </c>
      <c r="P6137" s="3">
        <v>7.8817733990149996</v>
      </c>
      <c r="Q6137" s="8">
        <v>5.1231527093600002</v>
      </c>
    </row>
    <row r="6138" spans="3:17" x14ac:dyDescent="0.2">
      <c r="C6138" s="90"/>
      <c r="D6138" s="87"/>
      <c r="E6138" s="1" t="s">
        <v>22</v>
      </c>
      <c r="F6138" s="2"/>
      <c r="G6138" s="59">
        <v>183</v>
      </c>
      <c r="H6138" s="71" t="str">
        <f t="shared" si="134"/>
        <v xml:space="preserve"> </v>
      </c>
      <c r="I6138" s="11">
        <v>30.054644808742999</v>
      </c>
      <c r="J6138" s="3">
        <v>19.672131147540998</v>
      </c>
      <c r="K6138" s="3">
        <v>10.928961748634</v>
      </c>
      <c r="L6138" s="3">
        <v>30.054644808742999</v>
      </c>
      <c r="M6138" s="3">
        <v>7.6502732240439997</v>
      </c>
      <c r="N6138" s="3">
        <v>14.754098360656</v>
      </c>
      <c r="O6138" s="3">
        <v>15.300546448086999</v>
      </c>
      <c r="P6138" s="3">
        <v>4.371584699454</v>
      </c>
      <c r="Q6138" s="8">
        <v>39.344262295081997</v>
      </c>
    </row>
    <row r="6139" spans="3:17" x14ac:dyDescent="0.2">
      <c r="C6139" s="91" t="s">
        <v>73</v>
      </c>
      <c r="D6139" s="86" t="s">
        <v>17</v>
      </c>
      <c r="E6139" s="6" t="s">
        <v>74</v>
      </c>
      <c r="F6139" s="5"/>
      <c r="G6139" s="58">
        <v>247</v>
      </c>
      <c r="H6139" s="70" t="str">
        <f t="shared" si="134"/>
        <v xml:space="preserve"> </v>
      </c>
      <c r="I6139" s="12">
        <v>40.890688259108998</v>
      </c>
      <c r="J6139" s="4">
        <v>45.748987854250998</v>
      </c>
      <c r="K6139" s="4">
        <v>38.866396761133998</v>
      </c>
      <c r="L6139" s="4">
        <v>69.230769230768999</v>
      </c>
      <c r="M6139" s="4">
        <v>16.599190283401001</v>
      </c>
      <c r="N6139" s="4">
        <v>21.052631578947</v>
      </c>
      <c r="O6139" s="4">
        <v>31.983805668016</v>
      </c>
      <c r="P6139" s="4">
        <v>3.2388663967609999</v>
      </c>
      <c r="Q6139" s="13">
        <v>5.668016194332</v>
      </c>
    </row>
    <row r="6140" spans="3:17" x14ac:dyDescent="0.2">
      <c r="C6140" s="90"/>
      <c r="D6140" s="87"/>
      <c r="E6140" s="1" t="s">
        <v>75</v>
      </c>
      <c r="F6140" s="2"/>
      <c r="G6140" s="59">
        <v>531</v>
      </c>
      <c r="H6140" s="71" t="str">
        <f t="shared" si="134"/>
        <v xml:space="preserve"> </v>
      </c>
      <c r="I6140" s="11">
        <v>53.295668549905997</v>
      </c>
      <c r="J6140" s="3">
        <v>42.372881355932002</v>
      </c>
      <c r="K6140" s="3">
        <v>32.391713747646001</v>
      </c>
      <c r="L6140" s="3">
        <v>64.218455743879005</v>
      </c>
      <c r="M6140" s="3">
        <v>16.007532956685001</v>
      </c>
      <c r="N6140" s="3">
        <v>22.033898305085</v>
      </c>
      <c r="O6140" s="3">
        <v>44.632768361582002</v>
      </c>
      <c r="P6140" s="3">
        <v>2.4482109227870001</v>
      </c>
      <c r="Q6140" s="8">
        <v>2.8248587570620001</v>
      </c>
    </row>
    <row r="6141" spans="3:17" x14ac:dyDescent="0.2">
      <c r="C6141" s="90"/>
      <c r="D6141" s="87"/>
      <c r="E6141" s="1" t="s">
        <v>76</v>
      </c>
      <c r="F6141" s="2"/>
      <c r="G6141" s="59">
        <v>58</v>
      </c>
      <c r="H6141" s="71" t="str">
        <f t="shared" si="134"/>
        <v xml:space="preserve"> </v>
      </c>
      <c r="I6141" s="11">
        <v>51.724137931034001</v>
      </c>
      <c r="J6141" s="3">
        <v>53.448275862069003</v>
      </c>
      <c r="K6141" s="3">
        <v>44.827586206897003</v>
      </c>
      <c r="L6141" s="3">
        <v>77.586206896552</v>
      </c>
      <c r="M6141" s="3">
        <v>22.413793103448</v>
      </c>
      <c r="N6141" s="3">
        <v>31.034482758620999</v>
      </c>
      <c r="O6141" s="3">
        <v>44.827586206897003</v>
      </c>
      <c r="P6141" s="3">
        <v>1.7241379310339999</v>
      </c>
      <c r="Q6141" s="8">
        <v>3.4482758620689999</v>
      </c>
    </row>
    <row r="6142" spans="3:17" x14ac:dyDescent="0.2">
      <c r="C6142" s="90"/>
      <c r="D6142" s="87"/>
      <c r="E6142" s="1" t="s">
        <v>77</v>
      </c>
      <c r="F6142" s="2"/>
      <c r="G6142" s="59">
        <v>400</v>
      </c>
      <c r="H6142" s="71" t="str">
        <f t="shared" si="134"/>
        <v xml:space="preserve"> </v>
      </c>
      <c r="I6142" s="11">
        <v>60</v>
      </c>
      <c r="J6142" s="3">
        <v>56</v>
      </c>
      <c r="K6142" s="3">
        <v>43.5</v>
      </c>
      <c r="L6142" s="3">
        <v>75.25</v>
      </c>
      <c r="M6142" s="3">
        <v>19.25</v>
      </c>
      <c r="N6142" s="3">
        <v>35</v>
      </c>
      <c r="O6142" s="3">
        <v>41.75</v>
      </c>
      <c r="P6142" s="3">
        <v>2.75</v>
      </c>
      <c r="Q6142" s="8">
        <v>2</v>
      </c>
    </row>
    <row r="6143" spans="3:17" ht="24" x14ac:dyDescent="0.2">
      <c r="C6143" s="90"/>
      <c r="D6143" s="87"/>
      <c r="E6143" s="1" t="s">
        <v>78</v>
      </c>
      <c r="F6143" s="2"/>
      <c r="G6143" s="59">
        <v>422</v>
      </c>
      <c r="H6143" s="71" t="str">
        <f t="shared" si="134"/>
        <v xml:space="preserve"> </v>
      </c>
      <c r="I6143" s="11">
        <v>54.502369668245997</v>
      </c>
      <c r="J6143" s="3">
        <v>59.004739336493003</v>
      </c>
      <c r="K6143" s="3">
        <v>40.521327014218002</v>
      </c>
      <c r="L6143" s="3">
        <v>74.644549763032998</v>
      </c>
      <c r="M6143" s="3">
        <v>13.744075829384</v>
      </c>
      <c r="N6143" s="3">
        <v>25.592417061610998</v>
      </c>
      <c r="O6143" s="3">
        <v>43.838862559242003</v>
      </c>
      <c r="P6143" s="3">
        <v>1.658767772512</v>
      </c>
      <c r="Q6143" s="8">
        <v>1.895734597156</v>
      </c>
    </row>
    <row r="6144" spans="3:17" ht="24" x14ac:dyDescent="0.2">
      <c r="C6144" s="90"/>
      <c r="D6144" s="87"/>
      <c r="E6144" s="1" t="s">
        <v>79</v>
      </c>
      <c r="F6144" s="2"/>
      <c r="G6144" s="59">
        <v>102</v>
      </c>
      <c r="H6144" s="71" t="str">
        <f t="shared" si="134"/>
        <v xml:space="preserve"> </v>
      </c>
      <c r="I6144" s="11">
        <v>53.921568627451002</v>
      </c>
      <c r="J6144" s="3">
        <v>56.862745098038999</v>
      </c>
      <c r="K6144" s="3">
        <v>56.862745098038999</v>
      </c>
      <c r="L6144" s="3">
        <v>69.607843137255003</v>
      </c>
      <c r="M6144" s="3">
        <v>25.490196078431001</v>
      </c>
      <c r="N6144" s="3">
        <v>27.450980392157</v>
      </c>
      <c r="O6144" s="3">
        <v>51.960784313725</v>
      </c>
      <c r="P6144" s="3">
        <v>2.9411764705880001</v>
      </c>
      <c r="Q6144" s="8">
        <v>3.9215686274510002</v>
      </c>
    </row>
    <row r="6145" spans="3:17" ht="24" x14ac:dyDescent="0.2">
      <c r="C6145" s="90"/>
      <c r="D6145" s="87"/>
      <c r="E6145" s="1" t="s">
        <v>80</v>
      </c>
      <c r="F6145" s="2"/>
      <c r="G6145" s="59">
        <v>44</v>
      </c>
      <c r="H6145" s="71" t="str">
        <f t="shared" si="134"/>
        <v>*</v>
      </c>
      <c r="I6145" s="11">
        <v>70.454545454544999</v>
      </c>
      <c r="J6145" s="3">
        <v>61.363636363635997</v>
      </c>
      <c r="K6145" s="3">
        <v>47.727272727272997</v>
      </c>
      <c r="L6145" s="3">
        <v>70.454545454544999</v>
      </c>
      <c r="M6145" s="3">
        <v>36.363636363635997</v>
      </c>
      <c r="N6145" s="3">
        <v>31.818181818182001</v>
      </c>
      <c r="O6145" s="3">
        <v>70.454545454544999</v>
      </c>
      <c r="P6145" s="3">
        <v>4.5454545454549997</v>
      </c>
      <c r="Q6145" s="14">
        <v>0</v>
      </c>
    </row>
    <row r="6146" spans="3:17" ht="24" x14ac:dyDescent="0.2">
      <c r="C6146" s="90"/>
      <c r="D6146" s="87"/>
      <c r="E6146" s="1" t="s">
        <v>81</v>
      </c>
      <c r="F6146" s="2"/>
      <c r="G6146" s="59">
        <v>99</v>
      </c>
      <c r="H6146" s="71" t="str">
        <f t="shared" ref="H6146:H6209" si="135">IF(G6146&lt;49,"*"," ")</f>
        <v xml:space="preserve"> </v>
      </c>
      <c r="I6146" s="11">
        <v>57.575757575757997</v>
      </c>
      <c r="J6146" s="3">
        <v>37.373737373737001</v>
      </c>
      <c r="K6146" s="3">
        <v>42.424242424242003</v>
      </c>
      <c r="L6146" s="3">
        <v>63.636363636364003</v>
      </c>
      <c r="M6146" s="3">
        <v>18.181818181817999</v>
      </c>
      <c r="N6146" s="3">
        <v>17.171717171716999</v>
      </c>
      <c r="O6146" s="3">
        <v>52.525252525253002</v>
      </c>
      <c r="P6146" s="3">
        <v>4.0404040404039998</v>
      </c>
      <c r="Q6146" s="8">
        <v>2.0202020202019999</v>
      </c>
    </row>
    <row r="6147" spans="3:17" ht="24" x14ac:dyDescent="0.2">
      <c r="C6147" s="90"/>
      <c r="D6147" s="87"/>
      <c r="E6147" s="1" t="s">
        <v>82</v>
      </c>
      <c r="F6147" s="2"/>
      <c r="G6147" s="59">
        <v>128</v>
      </c>
      <c r="H6147" s="71" t="str">
        <f t="shared" si="135"/>
        <v xml:space="preserve"> </v>
      </c>
      <c r="I6147" s="11">
        <v>52.34375</v>
      </c>
      <c r="J6147" s="3">
        <v>51.5625</v>
      </c>
      <c r="K6147" s="3">
        <v>46.09375</v>
      </c>
      <c r="L6147" s="3">
        <v>78.125</v>
      </c>
      <c r="M6147" s="3">
        <v>24.21875</v>
      </c>
      <c r="N6147" s="3">
        <v>23.4375</v>
      </c>
      <c r="O6147" s="3">
        <v>49.21875</v>
      </c>
      <c r="P6147" s="3">
        <v>3.125</v>
      </c>
      <c r="Q6147" s="8">
        <v>2.34375</v>
      </c>
    </row>
    <row r="6148" spans="3:17" x14ac:dyDescent="0.2">
      <c r="C6148" s="90"/>
      <c r="D6148" s="87"/>
      <c r="E6148" s="1" t="s">
        <v>83</v>
      </c>
      <c r="F6148" s="2"/>
      <c r="G6148" s="59">
        <v>47</v>
      </c>
      <c r="H6148" s="71" t="str">
        <f t="shared" si="135"/>
        <v>*</v>
      </c>
      <c r="I6148" s="11">
        <v>53.191489361701997</v>
      </c>
      <c r="J6148" s="3">
        <v>40.425531914894002</v>
      </c>
      <c r="K6148" s="3">
        <v>34.042553191488999</v>
      </c>
      <c r="L6148" s="3">
        <v>51.063829787233999</v>
      </c>
      <c r="M6148" s="3">
        <v>19.148936170212998</v>
      </c>
      <c r="N6148" s="3">
        <v>17.021276595745</v>
      </c>
      <c r="O6148" s="3">
        <v>51.063829787233999</v>
      </c>
      <c r="P6148" s="3">
        <v>4.2553191489359996</v>
      </c>
      <c r="Q6148" s="8">
        <v>4.2553191489359996</v>
      </c>
    </row>
    <row r="6149" spans="3:17" ht="24" x14ac:dyDescent="0.2">
      <c r="C6149" s="90"/>
      <c r="D6149" s="87"/>
      <c r="E6149" s="1" t="s">
        <v>84</v>
      </c>
      <c r="F6149" s="2"/>
      <c r="G6149" s="59">
        <v>151</v>
      </c>
      <c r="H6149" s="71" t="str">
        <f t="shared" si="135"/>
        <v xml:space="preserve"> </v>
      </c>
      <c r="I6149" s="11">
        <v>59.602649006622997</v>
      </c>
      <c r="J6149" s="3">
        <v>43.046357615894003</v>
      </c>
      <c r="K6149" s="3">
        <v>33.112582781457</v>
      </c>
      <c r="L6149" s="3">
        <v>69.53642384106</v>
      </c>
      <c r="M6149" s="3">
        <v>20.529801324503001</v>
      </c>
      <c r="N6149" s="3">
        <v>32.450331125828001</v>
      </c>
      <c r="O6149" s="3">
        <v>43.046357615894003</v>
      </c>
      <c r="P6149" s="3">
        <v>2.6490066225170001</v>
      </c>
      <c r="Q6149" s="8">
        <v>2.6490066225170001</v>
      </c>
    </row>
    <row r="6150" spans="3:17" ht="24" x14ac:dyDescent="0.2">
      <c r="C6150" s="90"/>
      <c r="D6150" s="87"/>
      <c r="E6150" s="1" t="s">
        <v>85</v>
      </c>
      <c r="F6150" s="2"/>
      <c r="G6150" s="59">
        <v>60</v>
      </c>
      <c r="H6150" s="71" t="str">
        <f t="shared" si="135"/>
        <v xml:space="preserve"> </v>
      </c>
      <c r="I6150" s="11">
        <v>58.333333333333002</v>
      </c>
      <c r="J6150" s="3">
        <v>41.666666666666998</v>
      </c>
      <c r="K6150" s="3">
        <v>30</v>
      </c>
      <c r="L6150" s="3">
        <v>65</v>
      </c>
      <c r="M6150" s="3">
        <v>16.666666666666998</v>
      </c>
      <c r="N6150" s="3">
        <v>21.666666666666998</v>
      </c>
      <c r="O6150" s="3">
        <v>48.333333333333002</v>
      </c>
      <c r="P6150" s="3">
        <v>3.333333333333</v>
      </c>
      <c r="Q6150" s="8">
        <v>5</v>
      </c>
    </row>
    <row r="6151" spans="3:17" x14ac:dyDescent="0.2">
      <c r="C6151" s="90"/>
      <c r="D6151" s="87"/>
      <c r="E6151" s="1" t="s">
        <v>32</v>
      </c>
      <c r="F6151" s="2"/>
      <c r="G6151" s="59">
        <v>49</v>
      </c>
      <c r="H6151" s="71" t="s">
        <v>675</v>
      </c>
      <c r="I6151" s="11">
        <v>55.102040816326998</v>
      </c>
      <c r="J6151" s="3">
        <v>40.816326530612002</v>
      </c>
      <c r="K6151" s="3">
        <v>36.734693877551003</v>
      </c>
      <c r="L6151" s="3">
        <v>73.469387755102005</v>
      </c>
      <c r="M6151" s="3">
        <v>18.367346938775999</v>
      </c>
      <c r="N6151" s="3">
        <v>20.408163265306001</v>
      </c>
      <c r="O6151" s="3">
        <v>40.816326530612002</v>
      </c>
      <c r="P6151" s="3">
        <v>16.326530612245001</v>
      </c>
      <c r="Q6151" s="8">
        <v>2.040816326531</v>
      </c>
    </row>
    <row r="6152" spans="3:17" ht="24" x14ac:dyDescent="0.2">
      <c r="C6152" s="90"/>
      <c r="D6152" s="87"/>
      <c r="E6152" s="1" t="s">
        <v>86</v>
      </c>
      <c r="F6152" s="2"/>
      <c r="G6152" s="59">
        <v>1336</v>
      </c>
      <c r="H6152" s="71" t="str">
        <f t="shared" si="135"/>
        <v xml:space="preserve"> </v>
      </c>
      <c r="I6152" s="11">
        <v>51.422155688623</v>
      </c>
      <c r="J6152" s="3">
        <v>44.98502994012</v>
      </c>
      <c r="K6152" s="3">
        <v>33.982035928144001</v>
      </c>
      <c r="L6152" s="3">
        <v>65.793413173652993</v>
      </c>
      <c r="M6152" s="3">
        <v>14.820359281437</v>
      </c>
      <c r="N6152" s="3">
        <v>23.353293413174001</v>
      </c>
      <c r="O6152" s="3">
        <v>40.793413173653001</v>
      </c>
      <c r="P6152" s="3">
        <v>2.844311377246</v>
      </c>
      <c r="Q6152" s="8">
        <v>3.3682634730540002</v>
      </c>
    </row>
    <row r="6153" spans="3:17" ht="24" x14ac:dyDescent="0.2">
      <c r="C6153" s="90"/>
      <c r="D6153" s="87"/>
      <c r="E6153" s="1" t="s">
        <v>87</v>
      </c>
      <c r="F6153" s="2"/>
      <c r="G6153" s="59">
        <v>311</v>
      </c>
      <c r="H6153" s="71" t="str">
        <f t="shared" si="135"/>
        <v xml:space="preserve"> </v>
      </c>
      <c r="I6153" s="11">
        <v>53.697749196140997</v>
      </c>
      <c r="J6153" s="3">
        <v>34.083601286174002</v>
      </c>
      <c r="K6153" s="3">
        <v>21.543408360129</v>
      </c>
      <c r="L6153" s="3">
        <v>51.768488745981003</v>
      </c>
      <c r="M6153" s="3">
        <v>9.324758842444</v>
      </c>
      <c r="N6153" s="3">
        <v>30.225080385851999</v>
      </c>
      <c r="O6153" s="3">
        <v>39.549839228296001</v>
      </c>
      <c r="P6153" s="3">
        <v>3.858520900322</v>
      </c>
      <c r="Q6153" s="8">
        <v>0.32154340836</v>
      </c>
    </row>
    <row r="6154" spans="3:17" ht="24" x14ac:dyDescent="0.2">
      <c r="C6154" s="90"/>
      <c r="D6154" s="87"/>
      <c r="E6154" s="1" t="s">
        <v>88</v>
      </c>
      <c r="F6154" s="2"/>
      <c r="G6154" s="59">
        <v>620</v>
      </c>
      <c r="H6154" s="71" t="str">
        <f t="shared" si="135"/>
        <v xml:space="preserve"> </v>
      </c>
      <c r="I6154" s="11">
        <v>49.516129032258</v>
      </c>
      <c r="J6154" s="3">
        <v>21.612903225806001</v>
      </c>
      <c r="K6154" s="3">
        <v>12.741935483871</v>
      </c>
      <c r="L6154" s="3">
        <v>35.645161290323003</v>
      </c>
      <c r="M6154" s="3">
        <v>7.0967741935479998</v>
      </c>
      <c r="N6154" s="3">
        <v>13.064516129032</v>
      </c>
      <c r="O6154" s="3">
        <v>31.451612903226</v>
      </c>
      <c r="P6154" s="3">
        <v>8.0645161290320004</v>
      </c>
      <c r="Q6154" s="8">
        <v>6.9354838709679996</v>
      </c>
    </row>
    <row r="6155" spans="3:17" x14ac:dyDescent="0.2">
      <c r="C6155" s="90"/>
      <c r="D6155" s="87"/>
      <c r="E6155" s="1" t="s">
        <v>22</v>
      </c>
      <c r="F6155" s="2"/>
      <c r="G6155" s="59">
        <v>168</v>
      </c>
      <c r="H6155" s="71" t="str">
        <f t="shared" si="135"/>
        <v xml:space="preserve"> </v>
      </c>
      <c r="I6155" s="11">
        <v>24.404761904762001</v>
      </c>
      <c r="J6155" s="3">
        <v>19.642857142857</v>
      </c>
      <c r="K6155" s="3">
        <v>12.5</v>
      </c>
      <c r="L6155" s="3">
        <v>30.357142857143</v>
      </c>
      <c r="M6155" s="3">
        <v>4.7619047619049999</v>
      </c>
      <c r="N6155" s="3">
        <v>14.285714285714</v>
      </c>
      <c r="O6155" s="3">
        <v>16.071428571428999</v>
      </c>
      <c r="P6155" s="3">
        <v>4.7619047619049999</v>
      </c>
      <c r="Q6155" s="8">
        <v>35.714285714286</v>
      </c>
    </row>
    <row r="6156" spans="3:17" ht="24" x14ac:dyDescent="0.2">
      <c r="C6156" s="91" t="s">
        <v>89</v>
      </c>
      <c r="D6156" s="86" t="s">
        <v>17</v>
      </c>
      <c r="E6156" s="6" t="s">
        <v>90</v>
      </c>
      <c r="F6156" s="5"/>
      <c r="G6156" s="58">
        <v>166</v>
      </c>
      <c r="H6156" s="70" t="str">
        <f t="shared" si="135"/>
        <v xml:space="preserve"> </v>
      </c>
      <c r="I6156" s="12">
        <v>59.638554216867</v>
      </c>
      <c r="J6156" s="4">
        <v>50.602409638554001</v>
      </c>
      <c r="K6156" s="4">
        <v>46.385542168675002</v>
      </c>
      <c r="L6156" s="4">
        <v>71.686746987952006</v>
      </c>
      <c r="M6156" s="4">
        <v>21.686746987951999</v>
      </c>
      <c r="N6156" s="4">
        <v>30.722891566265002</v>
      </c>
      <c r="O6156" s="4">
        <v>52.409638554216997</v>
      </c>
      <c r="P6156" s="4">
        <v>3.0120481927710001</v>
      </c>
      <c r="Q6156" s="13">
        <v>1.8072289156629999</v>
      </c>
    </row>
    <row r="6157" spans="3:17" ht="48" x14ac:dyDescent="0.2">
      <c r="C6157" s="90"/>
      <c r="D6157" s="87"/>
      <c r="E6157" s="1" t="s">
        <v>91</v>
      </c>
      <c r="F6157" s="2"/>
      <c r="G6157" s="59">
        <v>97</v>
      </c>
      <c r="H6157" s="71" t="str">
        <f t="shared" si="135"/>
        <v xml:space="preserve"> </v>
      </c>
      <c r="I6157" s="11">
        <v>49.484536082474001</v>
      </c>
      <c r="J6157" s="3">
        <v>64.948453608246993</v>
      </c>
      <c r="K6157" s="3">
        <v>57.731958762886997</v>
      </c>
      <c r="L6157" s="3">
        <v>74.226804123711005</v>
      </c>
      <c r="M6157" s="3">
        <v>20.618556701031</v>
      </c>
      <c r="N6157" s="3">
        <v>42.268041237113003</v>
      </c>
      <c r="O6157" s="3">
        <v>39.175257731959</v>
      </c>
      <c r="P6157" s="3">
        <v>2.0618556701030002</v>
      </c>
      <c r="Q6157" s="8">
        <v>2.0618556701030002</v>
      </c>
    </row>
    <row r="6158" spans="3:17" ht="36" x14ac:dyDescent="0.2">
      <c r="C6158" s="90"/>
      <c r="D6158" s="87"/>
      <c r="E6158" s="1" t="s">
        <v>92</v>
      </c>
      <c r="F6158" s="2"/>
      <c r="G6158" s="59">
        <v>88</v>
      </c>
      <c r="H6158" s="71" t="str">
        <f t="shared" si="135"/>
        <v xml:space="preserve"> </v>
      </c>
      <c r="I6158" s="11">
        <v>62.5</v>
      </c>
      <c r="J6158" s="3">
        <v>62.5</v>
      </c>
      <c r="K6158" s="3">
        <v>60.227272727272997</v>
      </c>
      <c r="L6158" s="3">
        <v>69.318181818181998</v>
      </c>
      <c r="M6158" s="3">
        <v>27.272727272727</v>
      </c>
      <c r="N6158" s="3">
        <v>31.818181818182001</v>
      </c>
      <c r="O6158" s="3">
        <v>57.954545454544999</v>
      </c>
      <c r="P6158" s="3">
        <v>4.5454545454549997</v>
      </c>
      <c r="Q6158" s="8">
        <v>1.136363636364</v>
      </c>
    </row>
    <row r="6159" spans="3:17" ht="48" x14ac:dyDescent="0.2">
      <c r="C6159" s="90"/>
      <c r="D6159" s="87"/>
      <c r="E6159" s="1" t="s">
        <v>93</v>
      </c>
      <c r="F6159" s="2"/>
      <c r="G6159" s="59">
        <v>157</v>
      </c>
      <c r="H6159" s="71" t="str">
        <f t="shared" si="135"/>
        <v xml:space="preserve"> </v>
      </c>
      <c r="I6159" s="11">
        <v>54.140127388534999</v>
      </c>
      <c r="J6159" s="3">
        <v>44.585987261146002</v>
      </c>
      <c r="K6159" s="3">
        <v>40.764331210191003</v>
      </c>
      <c r="L6159" s="3">
        <v>52.866242038217003</v>
      </c>
      <c r="M6159" s="3">
        <v>19.745222929935998</v>
      </c>
      <c r="N6159" s="3">
        <v>28.025477707006001</v>
      </c>
      <c r="O6159" s="3">
        <v>42.675159235669</v>
      </c>
      <c r="P6159" s="3">
        <v>5.0955414012739997</v>
      </c>
      <c r="Q6159" s="8">
        <v>1.9108280254779999</v>
      </c>
    </row>
    <row r="6160" spans="3:17" x14ac:dyDescent="0.2">
      <c r="C6160" s="90"/>
      <c r="D6160" s="87"/>
      <c r="E6160" s="1" t="s">
        <v>94</v>
      </c>
      <c r="F6160" s="2"/>
      <c r="G6160" s="59">
        <v>9</v>
      </c>
      <c r="H6160" s="71" t="str">
        <f t="shared" si="135"/>
        <v>*</v>
      </c>
      <c r="I6160" s="11">
        <v>77.777777777777999</v>
      </c>
      <c r="J6160" s="3">
        <v>66.666666666666998</v>
      </c>
      <c r="K6160" s="3">
        <v>33.333333333333002</v>
      </c>
      <c r="L6160" s="3">
        <v>88.888888888888999</v>
      </c>
      <c r="M6160" s="3">
        <v>44.444444444444002</v>
      </c>
      <c r="N6160" s="3">
        <v>55.555555555555998</v>
      </c>
      <c r="O6160" s="3">
        <v>88.888888888888999</v>
      </c>
      <c r="P6160" s="3">
        <v>22.222222222222001</v>
      </c>
      <c r="Q6160" s="14">
        <v>0</v>
      </c>
    </row>
    <row r="6161" spans="3:17" x14ac:dyDescent="0.2">
      <c r="C6161" s="90"/>
      <c r="D6161" s="87"/>
      <c r="E6161" s="1" t="s">
        <v>95</v>
      </c>
      <c r="F6161" s="2"/>
      <c r="G6161" s="59">
        <v>5</v>
      </c>
      <c r="H6161" s="71" t="str">
        <f t="shared" si="135"/>
        <v>*</v>
      </c>
      <c r="I6161" s="11">
        <v>100</v>
      </c>
      <c r="J6161" s="3">
        <v>60</v>
      </c>
      <c r="K6161" s="3">
        <v>20</v>
      </c>
      <c r="L6161" s="3">
        <v>100</v>
      </c>
      <c r="M6161" s="3">
        <v>20</v>
      </c>
      <c r="N6161" s="3">
        <v>60</v>
      </c>
      <c r="O6161" s="3">
        <v>60</v>
      </c>
      <c r="P6161" s="3">
        <v>20</v>
      </c>
      <c r="Q6161" s="14">
        <v>0</v>
      </c>
    </row>
    <row r="6162" spans="3:17" x14ac:dyDescent="0.2">
      <c r="C6162" s="90"/>
      <c r="D6162" s="87"/>
      <c r="E6162" s="1" t="s">
        <v>32</v>
      </c>
      <c r="F6162" s="2"/>
      <c r="G6162" s="59">
        <v>41</v>
      </c>
      <c r="H6162" s="71" t="str">
        <f t="shared" si="135"/>
        <v>*</v>
      </c>
      <c r="I6162" s="11">
        <v>46.341463414633999</v>
      </c>
      <c r="J6162" s="3">
        <v>60.975609756098002</v>
      </c>
      <c r="K6162" s="3">
        <v>53.658536585366001</v>
      </c>
      <c r="L6162" s="3">
        <v>56.097560975610001</v>
      </c>
      <c r="M6162" s="3">
        <v>14.634146341463</v>
      </c>
      <c r="N6162" s="3">
        <v>19.512195121950999</v>
      </c>
      <c r="O6162" s="3">
        <v>39.024390243901998</v>
      </c>
      <c r="P6162" s="3">
        <v>7.3170731707319998</v>
      </c>
      <c r="Q6162" s="14">
        <v>0</v>
      </c>
    </row>
    <row r="6163" spans="3:17" ht="24" x14ac:dyDescent="0.2">
      <c r="C6163" s="90"/>
      <c r="D6163" s="87"/>
      <c r="E6163" s="1" t="s">
        <v>96</v>
      </c>
      <c r="F6163" s="2"/>
      <c r="G6163" s="59">
        <v>455</v>
      </c>
      <c r="H6163" s="71" t="str">
        <f t="shared" si="135"/>
        <v xml:space="preserve"> </v>
      </c>
      <c r="I6163" s="11">
        <v>53.186813186812998</v>
      </c>
      <c r="J6163" s="3">
        <v>51.208791208790998</v>
      </c>
      <c r="K6163" s="3">
        <v>46.153846153845997</v>
      </c>
      <c r="L6163" s="3">
        <v>62.857142857143003</v>
      </c>
      <c r="M6163" s="3">
        <v>18.241758241757999</v>
      </c>
      <c r="N6163" s="3">
        <v>29.450549450549001</v>
      </c>
      <c r="O6163" s="3">
        <v>44.615384615384997</v>
      </c>
      <c r="P6163" s="3">
        <v>3.2967032967029999</v>
      </c>
      <c r="Q6163" s="8">
        <v>1.758241758242</v>
      </c>
    </row>
    <row r="6164" spans="3:17" ht="24" x14ac:dyDescent="0.2">
      <c r="C6164" s="90"/>
      <c r="D6164" s="87"/>
      <c r="E6164" s="1" t="s">
        <v>87</v>
      </c>
      <c r="F6164" s="2"/>
      <c r="G6164" s="59">
        <v>623</v>
      </c>
      <c r="H6164" s="71" t="str">
        <f t="shared" si="135"/>
        <v xml:space="preserve"> </v>
      </c>
      <c r="I6164" s="11">
        <v>56.340288924558998</v>
      </c>
      <c r="J6164" s="3">
        <v>43.659711075441002</v>
      </c>
      <c r="K6164" s="3">
        <v>30.176565008026</v>
      </c>
      <c r="L6164" s="3">
        <v>62.600321027287002</v>
      </c>
      <c r="M6164" s="3">
        <v>12.359550561798001</v>
      </c>
      <c r="N6164" s="3">
        <v>27.287319422151</v>
      </c>
      <c r="O6164" s="3">
        <v>42.696629213483</v>
      </c>
      <c r="P6164" s="3">
        <v>3.0497592295349998</v>
      </c>
      <c r="Q6164" s="8">
        <v>1.7656500802570001</v>
      </c>
    </row>
    <row r="6165" spans="3:17" ht="24" x14ac:dyDescent="0.2">
      <c r="C6165" s="90"/>
      <c r="D6165" s="87"/>
      <c r="E6165" s="1" t="s">
        <v>88</v>
      </c>
      <c r="F6165" s="2"/>
      <c r="G6165" s="59">
        <v>1112</v>
      </c>
      <c r="H6165" s="71" t="str">
        <f t="shared" si="135"/>
        <v xml:space="preserve"> </v>
      </c>
      <c r="I6165" s="11">
        <v>47.841726618705003</v>
      </c>
      <c r="J6165" s="3">
        <v>27.248201438849001</v>
      </c>
      <c r="K6165" s="3">
        <v>15.91726618705</v>
      </c>
      <c r="L6165" s="3">
        <v>47.571942446043003</v>
      </c>
      <c r="M6165" s="3">
        <v>8.9028776978419994</v>
      </c>
      <c r="N6165" s="3">
        <v>15.017985611511</v>
      </c>
      <c r="O6165" s="3">
        <v>33.453237410071999</v>
      </c>
      <c r="P6165" s="3">
        <v>5.8453237410070003</v>
      </c>
      <c r="Q6165" s="8">
        <v>5.9352517985609996</v>
      </c>
    </row>
    <row r="6166" spans="3:17" x14ac:dyDescent="0.2">
      <c r="C6166" s="90"/>
      <c r="D6166" s="87"/>
      <c r="E6166" s="1" t="s">
        <v>22</v>
      </c>
      <c r="F6166" s="2"/>
      <c r="G6166" s="59">
        <v>245</v>
      </c>
      <c r="H6166" s="71" t="str">
        <f t="shared" si="135"/>
        <v xml:space="preserve"> </v>
      </c>
      <c r="I6166" s="11">
        <v>31.428571428571001</v>
      </c>
      <c r="J6166" s="3">
        <v>26.938775510204</v>
      </c>
      <c r="K6166" s="3">
        <v>18.775510204082</v>
      </c>
      <c r="L6166" s="3">
        <v>43.673469387754999</v>
      </c>
      <c r="M6166" s="3">
        <v>8.1632653061219997</v>
      </c>
      <c r="N6166" s="3">
        <v>16.326530612245001</v>
      </c>
      <c r="O6166" s="3">
        <v>20</v>
      </c>
      <c r="P6166" s="3">
        <v>3.673469387755</v>
      </c>
      <c r="Q6166" s="8">
        <v>26.122448979592001</v>
      </c>
    </row>
    <row r="6167" spans="3:17" x14ac:dyDescent="0.2">
      <c r="C6167" s="91" t="s">
        <v>97</v>
      </c>
      <c r="D6167" s="86" t="s">
        <v>17</v>
      </c>
      <c r="E6167" s="6" t="s">
        <v>98</v>
      </c>
      <c r="F6167" s="5"/>
      <c r="G6167" s="58">
        <v>83</v>
      </c>
      <c r="H6167" s="70" t="str">
        <f t="shared" si="135"/>
        <v xml:space="preserve"> </v>
      </c>
      <c r="I6167" s="12">
        <v>49.397590361445999</v>
      </c>
      <c r="J6167" s="4">
        <v>39.759036144577998</v>
      </c>
      <c r="K6167" s="4">
        <v>33.734939759036003</v>
      </c>
      <c r="L6167" s="4">
        <v>63.855421686747</v>
      </c>
      <c r="M6167" s="4">
        <v>25.301204819277</v>
      </c>
      <c r="N6167" s="4">
        <v>27.710843373494001</v>
      </c>
      <c r="O6167" s="4">
        <v>50.602409638554001</v>
      </c>
      <c r="P6167" s="4">
        <v>6.0240963855420002</v>
      </c>
      <c r="Q6167" s="13">
        <v>1.204819277108</v>
      </c>
    </row>
    <row r="6168" spans="3:17" x14ac:dyDescent="0.2">
      <c r="C6168" s="90"/>
      <c r="D6168" s="87"/>
      <c r="E6168" s="1" t="s">
        <v>99</v>
      </c>
      <c r="F6168" s="2"/>
      <c r="G6168" s="59">
        <v>401</v>
      </c>
      <c r="H6168" s="71" t="str">
        <f t="shared" si="135"/>
        <v xml:space="preserve"> </v>
      </c>
      <c r="I6168" s="11">
        <v>52.119700748130001</v>
      </c>
      <c r="J6168" s="3">
        <v>42.144638403990001</v>
      </c>
      <c r="K6168" s="3">
        <v>33.915211970074999</v>
      </c>
      <c r="L6168" s="3">
        <v>66.084788029924994</v>
      </c>
      <c r="M6168" s="3">
        <v>17.206982543641001</v>
      </c>
      <c r="N6168" s="3">
        <v>27.680798004987999</v>
      </c>
      <c r="O6168" s="3">
        <v>43.391521197007002</v>
      </c>
      <c r="P6168" s="3">
        <v>0.99750623441399999</v>
      </c>
      <c r="Q6168" s="8">
        <v>2.743142144638</v>
      </c>
    </row>
    <row r="6169" spans="3:17" x14ac:dyDescent="0.2">
      <c r="C6169" s="90"/>
      <c r="D6169" s="87"/>
      <c r="E6169" s="1" t="s">
        <v>100</v>
      </c>
      <c r="F6169" s="2"/>
      <c r="G6169" s="59">
        <v>686</v>
      </c>
      <c r="H6169" s="71" t="str">
        <f t="shared" si="135"/>
        <v xml:space="preserve"> </v>
      </c>
      <c r="I6169" s="11">
        <v>53.935860058308997</v>
      </c>
      <c r="J6169" s="3">
        <v>43.148688046647003</v>
      </c>
      <c r="K6169" s="3">
        <v>28.571428571428999</v>
      </c>
      <c r="L6169" s="3">
        <v>60.495626822157</v>
      </c>
      <c r="M6169" s="3">
        <v>11.078717201166</v>
      </c>
      <c r="N6169" s="3">
        <v>22.303206997084999</v>
      </c>
      <c r="O6169" s="3">
        <v>37.609329446064002</v>
      </c>
      <c r="P6169" s="3">
        <v>2.623906705539</v>
      </c>
      <c r="Q6169" s="8">
        <v>3.4985422740519998</v>
      </c>
    </row>
    <row r="6170" spans="3:17" x14ac:dyDescent="0.2">
      <c r="C6170" s="90"/>
      <c r="D6170" s="87"/>
      <c r="E6170" s="1" t="s">
        <v>101</v>
      </c>
      <c r="F6170" s="2"/>
      <c r="G6170" s="59">
        <v>1118</v>
      </c>
      <c r="H6170" s="71" t="str">
        <f t="shared" si="135"/>
        <v xml:space="preserve"> </v>
      </c>
      <c r="I6170" s="11">
        <v>49.016100178891001</v>
      </c>
      <c r="J6170" s="3">
        <v>30.500894454383001</v>
      </c>
      <c r="K6170" s="3">
        <v>21.019677996422001</v>
      </c>
      <c r="L6170" s="3">
        <v>47.674418604651002</v>
      </c>
      <c r="M6170" s="3">
        <v>9.1234347048300002</v>
      </c>
      <c r="N6170" s="3">
        <v>18.604651162791001</v>
      </c>
      <c r="O6170" s="3">
        <v>34.347048300536997</v>
      </c>
      <c r="P6170" s="3">
        <v>6.5295169946330001</v>
      </c>
      <c r="Q6170" s="8">
        <v>5.7245080500889998</v>
      </c>
    </row>
    <row r="6171" spans="3:17" x14ac:dyDescent="0.2">
      <c r="C6171" s="90"/>
      <c r="D6171" s="87"/>
      <c r="E6171" s="1" t="s">
        <v>22</v>
      </c>
      <c r="F6171" s="2"/>
      <c r="G6171" s="59">
        <v>147</v>
      </c>
      <c r="H6171" s="71" t="str">
        <f t="shared" si="135"/>
        <v xml:space="preserve"> </v>
      </c>
      <c r="I6171" s="11">
        <v>23.129251700680001</v>
      </c>
      <c r="J6171" s="3">
        <v>23.809523809523998</v>
      </c>
      <c r="K6171" s="3">
        <v>17.687074829932001</v>
      </c>
      <c r="L6171" s="3">
        <v>31.292517006802999</v>
      </c>
      <c r="M6171" s="3">
        <v>7.4829931972789998</v>
      </c>
      <c r="N6171" s="3">
        <v>10.884353741497</v>
      </c>
      <c r="O6171" s="3">
        <v>21.768707482993001</v>
      </c>
      <c r="P6171" s="3">
        <v>5.4421768707479998</v>
      </c>
      <c r="Q6171" s="8">
        <v>33.333333333333002</v>
      </c>
    </row>
    <row r="6172" spans="3:17" x14ac:dyDescent="0.2">
      <c r="C6172" s="91" t="s">
        <v>102</v>
      </c>
      <c r="D6172" s="86" t="s">
        <v>17</v>
      </c>
      <c r="E6172" s="6" t="s">
        <v>103</v>
      </c>
      <c r="F6172" s="5"/>
      <c r="G6172" s="58">
        <v>562</v>
      </c>
      <c r="H6172" s="70" t="str">
        <f t="shared" si="135"/>
        <v xml:space="preserve"> </v>
      </c>
      <c r="I6172" s="12">
        <v>47.686832740214001</v>
      </c>
      <c r="J6172" s="4">
        <v>42.170818505337998</v>
      </c>
      <c r="K6172" s="4">
        <v>31.138790035587</v>
      </c>
      <c r="L6172" s="4">
        <v>56.583629893237998</v>
      </c>
      <c r="M6172" s="4">
        <v>14.056939501779</v>
      </c>
      <c r="N6172" s="4">
        <v>21.708185053381001</v>
      </c>
      <c r="O6172" s="4">
        <v>43.950177935943003</v>
      </c>
      <c r="P6172" s="4">
        <v>2.8469750889680001</v>
      </c>
      <c r="Q6172" s="13">
        <v>3.7366548042700001</v>
      </c>
    </row>
    <row r="6173" spans="3:17" x14ac:dyDescent="0.2">
      <c r="C6173" s="90"/>
      <c r="D6173" s="87"/>
      <c r="E6173" s="1" t="s">
        <v>104</v>
      </c>
      <c r="F6173" s="2"/>
      <c r="G6173" s="59">
        <v>1221</v>
      </c>
      <c r="H6173" s="71" t="str">
        <f t="shared" si="135"/>
        <v xml:space="preserve"> </v>
      </c>
      <c r="I6173" s="11">
        <v>52.661752661752999</v>
      </c>
      <c r="J6173" s="3">
        <v>38.083538083538002</v>
      </c>
      <c r="K6173" s="3">
        <v>27.518427518427998</v>
      </c>
      <c r="L6173" s="3">
        <v>59.049959049959</v>
      </c>
      <c r="M6173" s="3">
        <v>12.285012285012</v>
      </c>
      <c r="N6173" s="3">
        <v>22.850122850123</v>
      </c>
      <c r="O6173" s="3">
        <v>39.721539721539997</v>
      </c>
      <c r="P6173" s="3">
        <v>3.521703521704</v>
      </c>
      <c r="Q6173" s="8">
        <v>3.2760032760029998</v>
      </c>
    </row>
    <row r="6174" spans="3:17" x14ac:dyDescent="0.2">
      <c r="C6174" s="90"/>
      <c r="D6174" s="87"/>
      <c r="E6174" s="1" t="s">
        <v>105</v>
      </c>
      <c r="F6174" s="2"/>
      <c r="G6174" s="59">
        <v>430</v>
      </c>
      <c r="H6174" s="71" t="str">
        <f t="shared" si="135"/>
        <v xml:space="preserve"> </v>
      </c>
      <c r="I6174" s="11">
        <v>50.232558139535001</v>
      </c>
      <c r="J6174" s="3">
        <v>27.906976744186</v>
      </c>
      <c r="K6174" s="3">
        <v>18.372093023255999</v>
      </c>
      <c r="L6174" s="3">
        <v>44.883720930232997</v>
      </c>
      <c r="M6174" s="3">
        <v>7.9069767441860002</v>
      </c>
      <c r="N6174" s="3">
        <v>18.604651162791001</v>
      </c>
      <c r="O6174" s="3">
        <v>26.279069767442</v>
      </c>
      <c r="P6174" s="3">
        <v>6.0465116279069999</v>
      </c>
      <c r="Q6174" s="8">
        <v>6.511627906977</v>
      </c>
    </row>
    <row r="6175" spans="3:17" x14ac:dyDescent="0.2">
      <c r="C6175" s="90"/>
      <c r="D6175" s="87"/>
      <c r="E6175" s="1" t="s">
        <v>106</v>
      </c>
      <c r="F6175" s="2"/>
      <c r="G6175" s="59">
        <v>63</v>
      </c>
      <c r="H6175" s="71" t="str">
        <f t="shared" si="135"/>
        <v xml:space="preserve"> </v>
      </c>
      <c r="I6175" s="11">
        <v>42.857142857143003</v>
      </c>
      <c r="J6175" s="3">
        <v>20.634920634920999</v>
      </c>
      <c r="K6175" s="3">
        <v>7.9365079365079998</v>
      </c>
      <c r="L6175" s="3">
        <v>36.507936507937004</v>
      </c>
      <c r="M6175" s="3">
        <v>9.5238095238099998</v>
      </c>
      <c r="N6175" s="3">
        <v>7.9365079365079998</v>
      </c>
      <c r="O6175" s="3">
        <v>25.396825396825001</v>
      </c>
      <c r="P6175" s="3">
        <v>19.047619047619001</v>
      </c>
      <c r="Q6175" s="8">
        <v>9.5238095238099998</v>
      </c>
    </row>
    <row r="6176" spans="3:17" x14ac:dyDescent="0.2">
      <c r="C6176" s="90"/>
      <c r="D6176" s="87"/>
      <c r="E6176" s="1" t="s">
        <v>22</v>
      </c>
      <c r="F6176" s="2"/>
      <c r="G6176" s="59">
        <v>159</v>
      </c>
      <c r="H6176" s="71" t="str">
        <f t="shared" si="135"/>
        <v xml:space="preserve"> </v>
      </c>
      <c r="I6176" s="11">
        <v>30.188679245283002</v>
      </c>
      <c r="J6176" s="3">
        <v>24.528301886792001</v>
      </c>
      <c r="K6176" s="3">
        <v>16.352201257861999</v>
      </c>
      <c r="L6176" s="3">
        <v>35.849056603774002</v>
      </c>
      <c r="M6176" s="3">
        <v>6.2893081761009997</v>
      </c>
      <c r="N6176" s="3">
        <v>15.723270440252</v>
      </c>
      <c r="O6176" s="3">
        <v>18.238993710692</v>
      </c>
      <c r="P6176" s="3">
        <v>6.9182389937110003</v>
      </c>
      <c r="Q6176" s="8">
        <v>33.962264150943</v>
      </c>
    </row>
    <row r="6177" spans="3:17" x14ac:dyDescent="0.2">
      <c r="C6177" s="90"/>
      <c r="D6177" s="87"/>
      <c r="E6177" s="1" t="s">
        <v>107</v>
      </c>
      <c r="F6177" s="2"/>
      <c r="G6177" s="59">
        <v>1783</v>
      </c>
      <c r="H6177" s="71" t="str">
        <f t="shared" si="135"/>
        <v xml:space="preserve"> </v>
      </c>
      <c r="I6177" s="11">
        <v>51.093662366798</v>
      </c>
      <c r="J6177" s="3">
        <v>39.371845204711001</v>
      </c>
      <c r="K6177" s="3">
        <v>28.659562535052999</v>
      </c>
      <c r="L6177" s="3">
        <v>58.272574312956003</v>
      </c>
      <c r="M6177" s="3">
        <v>12.843522153674</v>
      </c>
      <c r="N6177" s="3">
        <v>22.490185081324</v>
      </c>
      <c r="O6177" s="3">
        <v>41.054402692091998</v>
      </c>
      <c r="P6177" s="3">
        <v>3.309029725182</v>
      </c>
      <c r="Q6177" s="8">
        <v>3.4212002243409998</v>
      </c>
    </row>
    <row r="6178" spans="3:17" x14ac:dyDescent="0.2">
      <c r="C6178" s="90"/>
      <c r="D6178" s="87"/>
      <c r="E6178" s="1" t="s">
        <v>108</v>
      </c>
      <c r="F6178" s="2"/>
      <c r="G6178" s="59">
        <v>493</v>
      </c>
      <c r="H6178" s="71" t="str">
        <f t="shared" si="135"/>
        <v xml:space="preserve"> </v>
      </c>
      <c r="I6178" s="11">
        <v>49.290060851927002</v>
      </c>
      <c r="J6178" s="3">
        <v>26.977687626775001</v>
      </c>
      <c r="K6178" s="3">
        <v>17.038539553753001</v>
      </c>
      <c r="L6178" s="3">
        <v>43.813387423934998</v>
      </c>
      <c r="M6178" s="3">
        <v>8.1135902636920001</v>
      </c>
      <c r="N6178" s="3">
        <v>17.241379310345</v>
      </c>
      <c r="O6178" s="3">
        <v>26.166328600406001</v>
      </c>
      <c r="P6178" s="3">
        <v>7.7079107505069997</v>
      </c>
      <c r="Q6178" s="8">
        <v>6.8965517241379999</v>
      </c>
    </row>
    <row r="6179" spans="3:17" x14ac:dyDescent="0.2">
      <c r="C6179" s="91" t="s">
        <v>109</v>
      </c>
      <c r="D6179" s="86" t="s">
        <v>17</v>
      </c>
      <c r="E6179" s="6" t="s">
        <v>110</v>
      </c>
      <c r="F6179" s="5"/>
      <c r="G6179" s="58">
        <v>551</v>
      </c>
      <c r="H6179" s="70" t="str">
        <f t="shared" si="135"/>
        <v xml:space="preserve"> </v>
      </c>
      <c r="I6179" s="12">
        <v>56.987295825771</v>
      </c>
      <c r="J6179" s="4">
        <v>34.845735027223</v>
      </c>
      <c r="K6179" s="4">
        <v>27.223230490018</v>
      </c>
      <c r="L6179" s="4">
        <v>55.716878402904001</v>
      </c>
      <c r="M6179" s="4">
        <v>15.789473684211</v>
      </c>
      <c r="N6179" s="4">
        <v>21.778584392014999</v>
      </c>
      <c r="O6179" s="4">
        <v>54.446460980036001</v>
      </c>
      <c r="P6179" s="4">
        <v>2.1778584392010001</v>
      </c>
      <c r="Q6179" s="13">
        <v>1.996370235935</v>
      </c>
    </row>
    <row r="6180" spans="3:17" ht="24" x14ac:dyDescent="0.2">
      <c r="C6180" s="90"/>
      <c r="D6180" s="87"/>
      <c r="E6180" s="1" t="s">
        <v>111</v>
      </c>
      <c r="F6180" s="2"/>
      <c r="G6180" s="59">
        <v>298</v>
      </c>
      <c r="H6180" s="71" t="str">
        <f t="shared" si="135"/>
        <v xml:space="preserve"> </v>
      </c>
      <c r="I6180" s="11">
        <v>58.389261744965999</v>
      </c>
      <c r="J6180" s="3">
        <v>51.006711409395997</v>
      </c>
      <c r="K6180" s="3">
        <v>51.677852348993</v>
      </c>
      <c r="L6180" s="3">
        <v>64.093959731544004</v>
      </c>
      <c r="M6180" s="3">
        <v>22.818791946308998</v>
      </c>
      <c r="N6180" s="3">
        <v>27.852348993288999</v>
      </c>
      <c r="O6180" s="3">
        <v>53.691275167785001</v>
      </c>
      <c r="P6180" s="3">
        <v>4.3624161073829999</v>
      </c>
      <c r="Q6180" s="8">
        <v>3.355704697987</v>
      </c>
    </row>
    <row r="6181" spans="3:17" ht="24" x14ac:dyDescent="0.2">
      <c r="C6181" s="90"/>
      <c r="D6181" s="87"/>
      <c r="E6181" s="1" t="s">
        <v>112</v>
      </c>
      <c r="F6181" s="2"/>
      <c r="G6181" s="59">
        <v>954</v>
      </c>
      <c r="H6181" s="71" t="str">
        <f t="shared" si="135"/>
        <v xml:space="preserve"> </v>
      </c>
      <c r="I6181" s="11">
        <v>56.708595387841001</v>
      </c>
      <c r="J6181" s="3">
        <v>48.951781970650003</v>
      </c>
      <c r="K6181" s="3">
        <v>35.429769392033997</v>
      </c>
      <c r="L6181" s="3">
        <v>65.618448637317002</v>
      </c>
      <c r="M6181" s="3">
        <v>16.352201257861999</v>
      </c>
      <c r="N6181" s="3">
        <v>28.616352201258</v>
      </c>
      <c r="O6181" s="3">
        <v>44.444444444444002</v>
      </c>
      <c r="P6181" s="3">
        <v>2.410901467505</v>
      </c>
      <c r="Q6181" s="8">
        <v>1.9916142557650001</v>
      </c>
    </row>
    <row r="6182" spans="3:17" x14ac:dyDescent="0.2">
      <c r="C6182" s="90"/>
      <c r="D6182" s="87"/>
      <c r="E6182" s="1" t="s">
        <v>113</v>
      </c>
      <c r="F6182" s="2"/>
      <c r="G6182" s="59">
        <v>616</v>
      </c>
      <c r="H6182" s="71" t="str">
        <f t="shared" si="135"/>
        <v xml:space="preserve"> </v>
      </c>
      <c r="I6182" s="11">
        <v>55.357142857143003</v>
      </c>
      <c r="J6182" s="3">
        <v>43.668831168830998</v>
      </c>
      <c r="K6182" s="3">
        <v>30.519480519481</v>
      </c>
      <c r="L6182" s="3">
        <v>60.227272727272997</v>
      </c>
      <c r="M6182" s="3">
        <v>13.311688311688</v>
      </c>
      <c r="N6182" s="3">
        <v>21.590909090909001</v>
      </c>
      <c r="O6182" s="3">
        <v>45.779220779220999</v>
      </c>
      <c r="P6182" s="3">
        <v>3.0844155844159999</v>
      </c>
      <c r="Q6182" s="8">
        <v>2.75974025974</v>
      </c>
    </row>
    <row r="6183" spans="3:17" x14ac:dyDescent="0.2">
      <c r="C6183" s="90"/>
      <c r="D6183" s="87"/>
      <c r="E6183" s="1" t="s">
        <v>114</v>
      </c>
      <c r="F6183" s="2"/>
      <c r="G6183" s="59">
        <v>986</v>
      </c>
      <c r="H6183" s="71" t="str">
        <f t="shared" si="135"/>
        <v xml:space="preserve"> </v>
      </c>
      <c r="I6183" s="11">
        <v>52.434077079108</v>
      </c>
      <c r="J6183" s="3">
        <v>41.886409736308003</v>
      </c>
      <c r="K6183" s="3">
        <v>29.716024340771</v>
      </c>
      <c r="L6183" s="3">
        <v>60.446247464503003</v>
      </c>
      <c r="M6183" s="3">
        <v>12.677484787018001</v>
      </c>
      <c r="N6183" s="3">
        <v>22.312373225152001</v>
      </c>
      <c r="O6183" s="3">
        <v>44.219066937119997</v>
      </c>
      <c r="P6183" s="3">
        <v>3.2454361054769998</v>
      </c>
      <c r="Q6183" s="8">
        <v>3.1440162271809999</v>
      </c>
    </row>
    <row r="6184" spans="3:17" ht="24" x14ac:dyDescent="0.2">
      <c r="C6184" s="90"/>
      <c r="D6184" s="87"/>
      <c r="E6184" s="1" t="s">
        <v>115</v>
      </c>
      <c r="F6184" s="2"/>
      <c r="G6184" s="59">
        <v>938</v>
      </c>
      <c r="H6184" s="71" t="str">
        <f t="shared" si="135"/>
        <v xml:space="preserve"> </v>
      </c>
      <c r="I6184" s="11">
        <v>55.117270788912997</v>
      </c>
      <c r="J6184" s="3">
        <v>45.415778251599001</v>
      </c>
      <c r="K6184" s="3">
        <v>31.876332622601002</v>
      </c>
      <c r="L6184" s="3">
        <v>68.017057569296</v>
      </c>
      <c r="M6184" s="3">
        <v>13.646055437099999</v>
      </c>
      <c r="N6184" s="3">
        <v>25.479744136461001</v>
      </c>
      <c r="O6184" s="3">
        <v>45.415778251599001</v>
      </c>
      <c r="P6184" s="3">
        <v>2.3454157782520002</v>
      </c>
      <c r="Q6184" s="8">
        <v>2.3454157782520002</v>
      </c>
    </row>
    <row r="6185" spans="3:17" ht="24" x14ac:dyDescent="0.2">
      <c r="C6185" s="90"/>
      <c r="D6185" s="87"/>
      <c r="E6185" s="1" t="s">
        <v>116</v>
      </c>
      <c r="F6185" s="2"/>
      <c r="G6185" s="59">
        <v>771</v>
      </c>
      <c r="H6185" s="71" t="str">
        <f t="shared" si="135"/>
        <v xml:space="preserve"> </v>
      </c>
      <c r="I6185" s="11">
        <v>51.102464332036</v>
      </c>
      <c r="J6185" s="3">
        <v>40.856031128405</v>
      </c>
      <c r="K6185" s="3">
        <v>27.237354085602998</v>
      </c>
      <c r="L6185" s="3">
        <v>59.792477302205</v>
      </c>
      <c r="M6185" s="3">
        <v>11.802853437094999</v>
      </c>
      <c r="N6185" s="3">
        <v>26.848249027236999</v>
      </c>
      <c r="O6185" s="3">
        <v>42.153047989624</v>
      </c>
      <c r="P6185" s="3">
        <v>3.5019455252920002</v>
      </c>
      <c r="Q6185" s="8">
        <v>4.5395590142669997</v>
      </c>
    </row>
    <row r="6186" spans="3:17" ht="24" x14ac:dyDescent="0.2">
      <c r="C6186" s="90"/>
      <c r="D6186" s="87"/>
      <c r="E6186" s="1" t="s">
        <v>117</v>
      </c>
      <c r="F6186" s="2"/>
      <c r="G6186" s="59">
        <v>223</v>
      </c>
      <c r="H6186" s="71" t="str">
        <f t="shared" si="135"/>
        <v xml:space="preserve"> </v>
      </c>
      <c r="I6186" s="11">
        <v>49.775784753362998</v>
      </c>
      <c r="J6186" s="3">
        <v>52.914798206278</v>
      </c>
      <c r="K6186" s="3">
        <v>41.255605381165999</v>
      </c>
      <c r="L6186" s="3">
        <v>73.542600896861003</v>
      </c>
      <c r="M6186" s="3">
        <v>22.869955156951001</v>
      </c>
      <c r="N6186" s="3">
        <v>30.044843049327</v>
      </c>
      <c r="O6186" s="3">
        <v>52.466367713003997</v>
      </c>
      <c r="P6186" s="3">
        <v>1.3452914798210001</v>
      </c>
      <c r="Q6186" s="8">
        <v>2.2421524663680001</v>
      </c>
    </row>
    <row r="6187" spans="3:17" x14ac:dyDescent="0.2">
      <c r="C6187" s="90"/>
      <c r="D6187" s="87"/>
      <c r="E6187" s="1" t="s">
        <v>118</v>
      </c>
      <c r="F6187" s="2"/>
      <c r="G6187" s="59">
        <v>710</v>
      </c>
      <c r="H6187" s="71" t="str">
        <f t="shared" si="135"/>
        <v xml:space="preserve"> </v>
      </c>
      <c r="I6187" s="11">
        <v>55.492957746479</v>
      </c>
      <c r="J6187" s="3">
        <v>45.211267605633999</v>
      </c>
      <c r="K6187" s="3">
        <v>31.690140845070001</v>
      </c>
      <c r="L6187" s="3">
        <v>62.676056338027998</v>
      </c>
      <c r="M6187" s="3">
        <v>12.816901408451001</v>
      </c>
      <c r="N6187" s="3">
        <v>24.929577464788998</v>
      </c>
      <c r="O6187" s="3">
        <v>44.366197183098997</v>
      </c>
      <c r="P6187" s="3">
        <v>2.253521126761</v>
      </c>
      <c r="Q6187" s="8">
        <v>2.6760563380279998</v>
      </c>
    </row>
    <row r="6188" spans="3:17" x14ac:dyDescent="0.2">
      <c r="C6188" s="90"/>
      <c r="D6188" s="87"/>
      <c r="E6188" s="1" t="s">
        <v>119</v>
      </c>
      <c r="F6188" s="2"/>
      <c r="G6188" s="59">
        <v>565</v>
      </c>
      <c r="H6188" s="71" t="str">
        <f t="shared" si="135"/>
        <v xml:space="preserve"> </v>
      </c>
      <c r="I6188" s="11">
        <v>60.707964601770001</v>
      </c>
      <c r="J6188" s="3">
        <v>46.371681415928997</v>
      </c>
      <c r="K6188" s="3">
        <v>37.876106194690003</v>
      </c>
      <c r="L6188" s="3">
        <v>69.203539823008995</v>
      </c>
      <c r="M6188" s="3">
        <v>21.061946902654999</v>
      </c>
      <c r="N6188" s="3">
        <v>25.663716814158999</v>
      </c>
      <c r="O6188" s="3">
        <v>54.867256637167998</v>
      </c>
      <c r="P6188" s="3">
        <v>2.1238938053099998</v>
      </c>
      <c r="Q6188" s="8">
        <v>1.9469026548670001</v>
      </c>
    </row>
    <row r="6189" spans="3:17" x14ac:dyDescent="0.2">
      <c r="C6189" s="90"/>
      <c r="D6189" s="87"/>
      <c r="E6189" s="1" t="s">
        <v>120</v>
      </c>
      <c r="F6189" s="2"/>
      <c r="G6189" s="59">
        <v>443</v>
      </c>
      <c r="H6189" s="71" t="str">
        <f t="shared" si="135"/>
        <v xml:space="preserve"> </v>
      </c>
      <c r="I6189" s="11">
        <v>64.334085778781002</v>
      </c>
      <c r="J6189" s="3">
        <v>40.180586907448998</v>
      </c>
      <c r="K6189" s="3">
        <v>30.699774266365999</v>
      </c>
      <c r="L6189" s="3">
        <v>62.528216704289001</v>
      </c>
      <c r="M6189" s="3">
        <v>17.607223476298</v>
      </c>
      <c r="N6189" s="3">
        <v>27.313769751692998</v>
      </c>
      <c r="O6189" s="3">
        <v>53.047404063205001</v>
      </c>
      <c r="P6189" s="3">
        <v>1.8058690744920001</v>
      </c>
      <c r="Q6189" s="8">
        <v>2.0316027088039998</v>
      </c>
    </row>
    <row r="6190" spans="3:17" x14ac:dyDescent="0.2">
      <c r="C6190" s="90"/>
      <c r="D6190" s="87"/>
      <c r="E6190" s="1" t="s">
        <v>121</v>
      </c>
      <c r="F6190" s="2"/>
      <c r="G6190" s="59">
        <v>977</v>
      </c>
      <c r="H6190" s="71" t="str">
        <f t="shared" si="135"/>
        <v xml:space="preserve"> </v>
      </c>
      <c r="I6190" s="11">
        <v>55.168884339816003</v>
      </c>
      <c r="J6190" s="3">
        <v>41.14636642784</v>
      </c>
      <c r="K6190" s="3">
        <v>29.273285568066001</v>
      </c>
      <c r="L6190" s="3">
        <v>63.561924257931999</v>
      </c>
      <c r="M6190" s="3">
        <v>12.589559877175001</v>
      </c>
      <c r="N6190" s="3">
        <v>24.769703172979</v>
      </c>
      <c r="O6190" s="3">
        <v>43.091095189355002</v>
      </c>
      <c r="P6190" s="3">
        <v>3.1729785056290001</v>
      </c>
      <c r="Q6190" s="8">
        <v>3.4800409416579998</v>
      </c>
    </row>
    <row r="6191" spans="3:17" x14ac:dyDescent="0.2">
      <c r="C6191" s="90"/>
      <c r="D6191" s="87"/>
      <c r="E6191" s="1" t="s">
        <v>122</v>
      </c>
      <c r="F6191" s="2"/>
      <c r="G6191" s="59">
        <v>179</v>
      </c>
      <c r="H6191" s="71" t="str">
        <f t="shared" si="135"/>
        <v xml:space="preserve"> </v>
      </c>
      <c r="I6191" s="11">
        <v>55.307262569831998</v>
      </c>
      <c r="J6191" s="3">
        <v>50.837988826816002</v>
      </c>
      <c r="K6191" s="3">
        <v>42.458100558658998</v>
      </c>
      <c r="L6191" s="3">
        <v>69.832402234637001</v>
      </c>
      <c r="M6191" s="3">
        <v>26.256983240223001</v>
      </c>
      <c r="N6191" s="3">
        <v>33.519553072626003</v>
      </c>
      <c r="O6191" s="3">
        <v>46.368715083799003</v>
      </c>
      <c r="P6191" s="3">
        <v>3.9106145251400002</v>
      </c>
      <c r="Q6191" s="8">
        <v>2.7932960893850001</v>
      </c>
    </row>
    <row r="6192" spans="3:17" x14ac:dyDescent="0.2">
      <c r="C6192" s="90"/>
      <c r="D6192" s="87"/>
      <c r="E6192" s="1" t="s">
        <v>32</v>
      </c>
      <c r="F6192" s="2"/>
      <c r="G6192" s="59">
        <v>22</v>
      </c>
      <c r="H6192" s="71" t="str">
        <f t="shared" si="135"/>
        <v>*</v>
      </c>
      <c r="I6192" s="11">
        <v>63.636363636364003</v>
      </c>
      <c r="J6192" s="3">
        <v>59.090909090909001</v>
      </c>
      <c r="K6192" s="3">
        <v>36.363636363635997</v>
      </c>
      <c r="L6192" s="3">
        <v>50</v>
      </c>
      <c r="M6192" s="3">
        <v>27.272727272727</v>
      </c>
      <c r="N6192" s="3">
        <v>40.909090909090999</v>
      </c>
      <c r="O6192" s="3">
        <v>36.363636363635997</v>
      </c>
      <c r="P6192" s="3">
        <v>13.636363636364001</v>
      </c>
      <c r="Q6192" s="14">
        <v>0</v>
      </c>
    </row>
    <row r="6193" spans="3:17" x14ac:dyDescent="0.2">
      <c r="C6193" s="90"/>
      <c r="D6193" s="87"/>
      <c r="E6193" s="1" t="s">
        <v>22</v>
      </c>
      <c r="F6193" s="2"/>
      <c r="G6193" s="59">
        <v>13</v>
      </c>
      <c r="H6193" s="71" t="str">
        <f t="shared" si="135"/>
        <v>*</v>
      </c>
      <c r="I6193" s="11">
        <v>53.846153846154003</v>
      </c>
      <c r="J6193" s="3">
        <v>38.461538461537998</v>
      </c>
      <c r="K6193" s="3">
        <v>23.076923076922998</v>
      </c>
      <c r="L6193" s="3">
        <v>38.461538461537998</v>
      </c>
      <c r="M6193" s="3">
        <v>23.076923076922998</v>
      </c>
      <c r="N6193" s="3">
        <v>23.076923076922998</v>
      </c>
      <c r="O6193" s="3">
        <v>15.384615384615</v>
      </c>
      <c r="P6193" s="7">
        <v>0</v>
      </c>
      <c r="Q6193" s="8">
        <v>7.6923076923079998</v>
      </c>
    </row>
    <row r="6194" spans="3:17" ht="24" x14ac:dyDescent="0.2">
      <c r="C6194" s="91" t="s">
        <v>123</v>
      </c>
      <c r="D6194" s="86" t="s">
        <v>17</v>
      </c>
      <c r="E6194" s="6" t="s">
        <v>124</v>
      </c>
      <c r="F6194" s="5"/>
      <c r="G6194" s="58">
        <v>55</v>
      </c>
      <c r="H6194" s="70" t="str">
        <f t="shared" si="135"/>
        <v xml:space="preserve"> </v>
      </c>
      <c r="I6194" s="12">
        <v>67.272727272726996</v>
      </c>
      <c r="J6194" s="4">
        <v>40</v>
      </c>
      <c r="K6194" s="4">
        <v>29.090909090909001</v>
      </c>
      <c r="L6194" s="4">
        <v>54.545454545455001</v>
      </c>
      <c r="M6194" s="4">
        <v>16.363636363636001</v>
      </c>
      <c r="N6194" s="4">
        <v>29.090909090909001</v>
      </c>
      <c r="O6194" s="4">
        <v>36.363636363635997</v>
      </c>
      <c r="P6194" s="4">
        <v>7.2727272727269998</v>
      </c>
      <c r="Q6194" s="33">
        <v>0</v>
      </c>
    </row>
    <row r="6195" spans="3:17" ht="24" x14ac:dyDescent="0.2">
      <c r="C6195" s="92"/>
      <c r="D6195" s="87"/>
      <c r="E6195" s="1" t="s">
        <v>125</v>
      </c>
      <c r="F6195" s="2"/>
      <c r="G6195" s="59">
        <v>205</v>
      </c>
      <c r="H6195" s="71" t="str">
        <f t="shared" si="135"/>
        <v xml:space="preserve"> </v>
      </c>
      <c r="I6195" s="11">
        <v>58.048780487804997</v>
      </c>
      <c r="J6195" s="3">
        <v>29.756097560975999</v>
      </c>
      <c r="K6195" s="3">
        <v>22.926829268293002</v>
      </c>
      <c r="L6195" s="3">
        <v>48.292682926829002</v>
      </c>
      <c r="M6195" s="3">
        <v>14.146341463415</v>
      </c>
      <c r="N6195" s="3">
        <v>20.975609756097999</v>
      </c>
      <c r="O6195" s="3">
        <v>49.268292682926997</v>
      </c>
      <c r="P6195" s="3">
        <v>3.4146341463410002</v>
      </c>
      <c r="Q6195" s="8">
        <v>4.3902439024389999</v>
      </c>
    </row>
    <row r="6196" spans="3:17" ht="24" x14ac:dyDescent="0.2">
      <c r="C6196" s="92"/>
      <c r="D6196" s="87"/>
      <c r="E6196" s="1" t="s">
        <v>126</v>
      </c>
      <c r="F6196" s="2"/>
      <c r="G6196" s="59">
        <v>114</v>
      </c>
      <c r="H6196" s="71" t="str">
        <f t="shared" si="135"/>
        <v xml:space="preserve"> </v>
      </c>
      <c r="I6196" s="11">
        <v>57.894736842104997</v>
      </c>
      <c r="J6196" s="3">
        <v>56.140350877193001</v>
      </c>
      <c r="K6196" s="3">
        <v>46.491228070174998</v>
      </c>
      <c r="L6196" s="3">
        <v>74.561403508772003</v>
      </c>
      <c r="M6196" s="3">
        <v>20.175438596490999</v>
      </c>
      <c r="N6196" s="3">
        <v>23.684210526316001</v>
      </c>
      <c r="O6196" s="3">
        <v>49.122807017543998</v>
      </c>
      <c r="P6196" s="3">
        <v>4.3859649122809996</v>
      </c>
      <c r="Q6196" s="8">
        <v>0.87719298245599997</v>
      </c>
    </row>
    <row r="6197" spans="3:17" ht="24" x14ac:dyDescent="0.2">
      <c r="C6197" s="92"/>
      <c r="D6197" s="87"/>
      <c r="E6197" s="1" t="s">
        <v>127</v>
      </c>
      <c r="F6197" s="2"/>
      <c r="G6197" s="59">
        <v>187</v>
      </c>
      <c r="H6197" s="71" t="str">
        <f t="shared" si="135"/>
        <v xml:space="preserve"> </v>
      </c>
      <c r="I6197" s="11">
        <v>54.010695187166</v>
      </c>
      <c r="J6197" s="3">
        <v>53.475935828876999</v>
      </c>
      <c r="K6197" s="3">
        <v>50.267379679144</v>
      </c>
      <c r="L6197" s="3">
        <v>74.331550802139006</v>
      </c>
      <c r="M6197" s="3">
        <v>24.598930481282999</v>
      </c>
      <c r="N6197" s="3">
        <v>23.529411764706001</v>
      </c>
      <c r="O6197" s="3">
        <v>54.545454545455001</v>
      </c>
      <c r="P6197" s="3">
        <v>1.6042780748659999</v>
      </c>
      <c r="Q6197" s="8">
        <v>1.069518716578</v>
      </c>
    </row>
    <row r="6198" spans="3:17" ht="24" x14ac:dyDescent="0.2">
      <c r="C6198" s="92"/>
      <c r="D6198" s="87"/>
      <c r="E6198" s="1" t="s">
        <v>128</v>
      </c>
      <c r="F6198" s="2"/>
      <c r="G6198" s="59">
        <v>1599</v>
      </c>
      <c r="H6198" s="71" t="str">
        <f t="shared" si="135"/>
        <v xml:space="preserve"> </v>
      </c>
      <c r="I6198" s="11">
        <v>52.657911194496997</v>
      </c>
      <c r="J6198" s="3">
        <v>40.587867417136003</v>
      </c>
      <c r="K6198" s="3">
        <v>29.143214509067999</v>
      </c>
      <c r="L6198" s="3">
        <v>60.037523452157998</v>
      </c>
      <c r="M6198" s="3">
        <v>12.632895559725</v>
      </c>
      <c r="N6198" s="3">
        <v>24.015009380862999</v>
      </c>
      <c r="O6198" s="3">
        <v>40.025015634771997</v>
      </c>
      <c r="P6198" s="3">
        <v>3.126954346467</v>
      </c>
      <c r="Q6198" s="8">
        <v>3.3771106941840001</v>
      </c>
    </row>
    <row r="6199" spans="3:17" ht="24" x14ac:dyDescent="0.2">
      <c r="C6199" s="92"/>
      <c r="D6199" s="87"/>
      <c r="E6199" s="1" t="s">
        <v>129</v>
      </c>
      <c r="F6199" s="2"/>
      <c r="G6199" s="59">
        <v>1199</v>
      </c>
      <c r="H6199" s="71" t="str">
        <f t="shared" si="135"/>
        <v xml:space="preserve"> </v>
      </c>
      <c r="I6199" s="11">
        <v>54.545454545455001</v>
      </c>
      <c r="J6199" s="3">
        <v>41.284403669725002</v>
      </c>
      <c r="K6199" s="3">
        <v>29.524603836530002</v>
      </c>
      <c r="L6199" s="3">
        <v>62.218515429524999</v>
      </c>
      <c r="M6199" s="3">
        <v>13.594662218514999</v>
      </c>
      <c r="N6199" s="3">
        <v>25.020850708924002</v>
      </c>
      <c r="O6199" s="3">
        <v>41.451209341118002</v>
      </c>
      <c r="P6199" s="3">
        <v>3.669724770642</v>
      </c>
      <c r="Q6199" s="8">
        <v>3.0025020850709998</v>
      </c>
    </row>
    <row r="6200" spans="3:17" ht="24" x14ac:dyDescent="0.2">
      <c r="C6200" s="92"/>
      <c r="D6200" s="87"/>
      <c r="E6200" s="1" t="s">
        <v>130</v>
      </c>
      <c r="F6200" s="2"/>
      <c r="G6200" s="59">
        <v>950</v>
      </c>
      <c r="H6200" s="71" t="str">
        <f t="shared" si="135"/>
        <v xml:space="preserve"> </v>
      </c>
      <c r="I6200" s="11">
        <v>53.368421052632002</v>
      </c>
      <c r="J6200" s="3">
        <v>42.315789473683999</v>
      </c>
      <c r="K6200" s="3">
        <v>30.631578947367998</v>
      </c>
      <c r="L6200" s="3">
        <v>58</v>
      </c>
      <c r="M6200" s="3">
        <v>13.263157894737001</v>
      </c>
      <c r="N6200" s="3">
        <v>25.473684210525999</v>
      </c>
      <c r="O6200" s="3">
        <v>42.842105263157997</v>
      </c>
      <c r="P6200" s="3">
        <v>4</v>
      </c>
      <c r="Q6200" s="8">
        <v>4</v>
      </c>
    </row>
    <row r="6201" spans="3:17" x14ac:dyDescent="0.2">
      <c r="C6201" s="92"/>
      <c r="D6201" s="87"/>
      <c r="E6201" s="1" t="s">
        <v>131</v>
      </c>
      <c r="F6201" s="2"/>
      <c r="G6201" s="59">
        <v>424</v>
      </c>
      <c r="H6201" s="71" t="str">
        <f t="shared" si="135"/>
        <v xml:space="preserve"> </v>
      </c>
      <c r="I6201" s="11">
        <v>55.188679245282998</v>
      </c>
      <c r="J6201" s="3">
        <v>42.452830188679002</v>
      </c>
      <c r="K6201" s="3">
        <v>29.009433962264001</v>
      </c>
      <c r="L6201" s="3">
        <v>63.443396226414997</v>
      </c>
      <c r="M6201" s="3">
        <v>17.452830188678998</v>
      </c>
      <c r="N6201" s="3">
        <v>28.066037735849001</v>
      </c>
      <c r="O6201" s="3">
        <v>45.990566037736002</v>
      </c>
      <c r="P6201" s="3">
        <v>3.0660377358490001</v>
      </c>
      <c r="Q6201" s="8">
        <v>3.0660377358490001</v>
      </c>
    </row>
    <row r="6202" spans="3:17" ht="24" x14ac:dyDescent="0.2">
      <c r="C6202" s="92"/>
      <c r="D6202" s="87"/>
      <c r="E6202" s="1" t="s">
        <v>132</v>
      </c>
      <c r="F6202" s="2"/>
      <c r="G6202" s="59">
        <v>213</v>
      </c>
      <c r="H6202" s="71" t="str">
        <f t="shared" si="135"/>
        <v xml:space="preserve"> </v>
      </c>
      <c r="I6202" s="11">
        <v>51.173708920187998</v>
      </c>
      <c r="J6202" s="3">
        <v>40.845070422535002</v>
      </c>
      <c r="K6202" s="3">
        <v>33.802816901408001</v>
      </c>
      <c r="L6202" s="3">
        <v>53.521126760563</v>
      </c>
      <c r="M6202" s="3">
        <v>16.431924882629001</v>
      </c>
      <c r="N6202" s="3">
        <v>25.352112676055999</v>
      </c>
      <c r="O6202" s="3">
        <v>32.863849765258003</v>
      </c>
      <c r="P6202" s="3">
        <v>9.3896713615019998</v>
      </c>
      <c r="Q6202" s="8">
        <v>4.6948356807509999</v>
      </c>
    </row>
    <row r="6203" spans="3:17" ht="24" x14ac:dyDescent="0.2">
      <c r="C6203" s="92"/>
      <c r="D6203" s="87"/>
      <c r="E6203" s="1" t="s">
        <v>133</v>
      </c>
      <c r="F6203" s="2"/>
      <c r="G6203" s="59">
        <v>214</v>
      </c>
      <c r="H6203" s="71" t="str">
        <f t="shared" si="135"/>
        <v xml:space="preserve"> </v>
      </c>
      <c r="I6203" s="11">
        <v>55.140186915888002</v>
      </c>
      <c r="J6203" s="3">
        <v>35.981308411214997</v>
      </c>
      <c r="K6203" s="3">
        <v>21.96261682243</v>
      </c>
      <c r="L6203" s="3">
        <v>57.009345794392999</v>
      </c>
      <c r="M6203" s="3">
        <v>14.953271028036999</v>
      </c>
      <c r="N6203" s="3">
        <v>23.831775700935001</v>
      </c>
      <c r="O6203" s="3">
        <v>39.719626168224003</v>
      </c>
      <c r="P6203" s="3">
        <v>3.7383177570089998</v>
      </c>
      <c r="Q6203" s="8">
        <v>7.9439252336450004</v>
      </c>
    </row>
    <row r="6204" spans="3:17" ht="24" x14ac:dyDescent="0.2">
      <c r="C6204" s="92"/>
      <c r="D6204" s="87"/>
      <c r="E6204" s="1" t="s">
        <v>134</v>
      </c>
      <c r="F6204" s="2"/>
      <c r="G6204" s="59">
        <v>15</v>
      </c>
      <c r="H6204" s="71" t="str">
        <f t="shared" si="135"/>
        <v>*</v>
      </c>
      <c r="I6204" s="11">
        <v>40</v>
      </c>
      <c r="J6204" s="3">
        <v>26.666666666666998</v>
      </c>
      <c r="K6204" s="3">
        <v>13.333333333333</v>
      </c>
      <c r="L6204" s="3">
        <v>53.333333333333002</v>
      </c>
      <c r="M6204" s="3">
        <v>13.333333333333</v>
      </c>
      <c r="N6204" s="3">
        <v>20</v>
      </c>
      <c r="O6204" s="3">
        <v>33.333333333333002</v>
      </c>
      <c r="P6204" s="3">
        <v>26.666666666666998</v>
      </c>
      <c r="Q6204" s="14">
        <v>0</v>
      </c>
    </row>
    <row r="6205" spans="3:17" ht="24" x14ac:dyDescent="0.2">
      <c r="C6205" s="92"/>
      <c r="D6205" s="87"/>
      <c r="E6205" s="1" t="s">
        <v>135</v>
      </c>
      <c r="F6205" s="2"/>
      <c r="G6205" s="59">
        <v>587</v>
      </c>
      <c r="H6205" s="71" t="str">
        <f t="shared" si="135"/>
        <v xml:space="preserve"> </v>
      </c>
      <c r="I6205" s="11">
        <v>55.706984667801997</v>
      </c>
      <c r="J6205" s="3">
        <v>43.270868824532002</v>
      </c>
      <c r="K6205" s="3">
        <v>32.538330494036998</v>
      </c>
      <c r="L6205" s="3">
        <v>62.350936967632002</v>
      </c>
      <c r="M6205" s="3">
        <v>14.650766609881</v>
      </c>
      <c r="N6205" s="3">
        <v>27.597955706985001</v>
      </c>
      <c r="O6205" s="3">
        <v>46.507666098807</v>
      </c>
      <c r="P6205" s="3">
        <v>2.7257240204430002</v>
      </c>
      <c r="Q6205" s="8">
        <v>2.8960817717210001</v>
      </c>
    </row>
    <row r="6206" spans="3:17" x14ac:dyDescent="0.2">
      <c r="C6206" s="92"/>
      <c r="D6206" s="87"/>
      <c r="E6206" s="1" t="s">
        <v>136</v>
      </c>
      <c r="F6206" s="2"/>
      <c r="G6206" s="59">
        <v>63</v>
      </c>
      <c r="H6206" s="71" t="str">
        <f t="shared" si="135"/>
        <v xml:space="preserve"> </v>
      </c>
      <c r="I6206" s="11">
        <v>53.968253968253997</v>
      </c>
      <c r="J6206" s="3">
        <v>46.031746031746003</v>
      </c>
      <c r="K6206" s="3">
        <v>31.746031746031999</v>
      </c>
      <c r="L6206" s="3">
        <v>50.793650793650997</v>
      </c>
      <c r="M6206" s="3">
        <v>12.698412698413</v>
      </c>
      <c r="N6206" s="3">
        <v>30.158730158729998</v>
      </c>
      <c r="O6206" s="3">
        <v>50.793650793650997</v>
      </c>
      <c r="P6206" s="3">
        <v>15.873015873016</v>
      </c>
      <c r="Q6206" s="8">
        <v>4.7619047619049999</v>
      </c>
    </row>
    <row r="6207" spans="3:17" x14ac:dyDescent="0.2">
      <c r="C6207" s="92"/>
      <c r="D6207" s="87"/>
      <c r="E6207" s="1" t="s">
        <v>137</v>
      </c>
      <c r="F6207" s="2"/>
      <c r="G6207" s="59">
        <v>290</v>
      </c>
      <c r="H6207" s="71" t="str">
        <f t="shared" si="135"/>
        <v xml:space="preserve"> </v>
      </c>
      <c r="I6207" s="11">
        <v>43.793103448276</v>
      </c>
      <c r="J6207" s="3">
        <v>23.793103448276</v>
      </c>
      <c r="K6207" s="3">
        <v>14.827586206896999</v>
      </c>
      <c r="L6207" s="3">
        <v>37.931034482759003</v>
      </c>
      <c r="M6207" s="3">
        <v>8.2758620689659992</v>
      </c>
      <c r="N6207" s="3">
        <v>12.068965517241001</v>
      </c>
      <c r="O6207" s="3">
        <v>27.241379310345</v>
      </c>
      <c r="P6207" s="3">
        <v>7.2413793103449997</v>
      </c>
      <c r="Q6207" s="8">
        <v>11.724137931034001</v>
      </c>
    </row>
    <row r="6208" spans="3:17" x14ac:dyDescent="0.2">
      <c r="C6208" s="92"/>
      <c r="D6208" s="87"/>
      <c r="E6208" s="1" t="s">
        <v>22</v>
      </c>
      <c r="F6208" s="2"/>
      <c r="G6208" s="59">
        <v>42</v>
      </c>
      <c r="H6208" s="71" t="str">
        <f t="shared" si="135"/>
        <v>*</v>
      </c>
      <c r="I6208" s="11">
        <v>11.904761904761999</v>
      </c>
      <c r="J6208" s="3">
        <v>9.5238095238099998</v>
      </c>
      <c r="K6208" s="3">
        <v>16.666666666666998</v>
      </c>
      <c r="L6208" s="3">
        <v>21.428571428571001</v>
      </c>
      <c r="M6208" s="3">
        <v>4.7619047619049999</v>
      </c>
      <c r="N6208" s="3">
        <v>2.3809523809519999</v>
      </c>
      <c r="O6208" s="3">
        <v>7.1428571428570002</v>
      </c>
      <c r="P6208" s="3">
        <v>4.7619047619049999</v>
      </c>
      <c r="Q6208" s="8">
        <v>57.142857142856997</v>
      </c>
    </row>
    <row r="6209" spans="2:20" ht="24" x14ac:dyDescent="0.2">
      <c r="C6209" s="92"/>
      <c r="D6209" s="87"/>
      <c r="E6209" s="1" t="s">
        <v>138</v>
      </c>
      <c r="F6209" s="2"/>
      <c r="G6209" s="59">
        <v>246</v>
      </c>
      <c r="H6209" s="71" t="str">
        <f t="shared" si="135"/>
        <v xml:space="preserve"> </v>
      </c>
      <c r="I6209" s="11">
        <v>58.943089430893998</v>
      </c>
      <c r="J6209" s="3">
        <v>30.894308943089001</v>
      </c>
      <c r="K6209" s="3">
        <v>22.764227642276001</v>
      </c>
      <c r="L6209" s="3">
        <v>50</v>
      </c>
      <c r="M6209" s="3">
        <v>13.821138211381999</v>
      </c>
      <c r="N6209" s="3">
        <v>22.357723577236001</v>
      </c>
      <c r="O6209" s="3">
        <v>46.341463414633999</v>
      </c>
      <c r="P6209" s="3">
        <v>4.065040650407</v>
      </c>
      <c r="Q6209" s="8">
        <v>3.6585365853659999</v>
      </c>
    </row>
    <row r="6210" spans="2:20" ht="24" x14ac:dyDescent="0.2">
      <c r="C6210" s="92"/>
      <c r="D6210" s="87"/>
      <c r="E6210" s="1" t="s">
        <v>139</v>
      </c>
      <c r="F6210" s="2"/>
      <c r="G6210" s="59">
        <v>248</v>
      </c>
      <c r="H6210" s="71" t="str">
        <f t="shared" ref="H6210:H6212" si="136">IF(G6210&lt;49,"*"," ")</f>
        <v xml:space="preserve"> </v>
      </c>
      <c r="I6210" s="11">
        <v>53.629032258065003</v>
      </c>
      <c r="J6210" s="3">
        <v>53.225806451613003</v>
      </c>
      <c r="K6210" s="3">
        <v>47.983870967742</v>
      </c>
      <c r="L6210" s="3">
        <v>73.790322580644997</v>
      </c>
      <c r="M6210" s="3">
        <v>21.370967741935001</v>
      </c>
      <c r="N6210" s="3">
        <v>22.983870967742</v>
      </c>
      <c r="O6210" s="3">
        <v>51.612903225806001</v>
      </c>
      <c r="P6210" s="3">
        <v>2.4193548387099999</v>
      </c>
      <c r="Q6210" s="8">
        <v>1.2096774193549999</v>
      </c>
    </row>
    <row r="6211" spans="2:20" ht="24" x14ac:dyDescent="0.2">
      <c r="C6211" s="92"/>
      <c r="D6211" s="87"/>
      <c r="E6211" s="1" t="s">
        <v>140</v>
      </c>
      <c r="F6211" s="2"/>
      <c r="G6211" s="59">
        <v>1582</v>
      </c>
      <c r="H6211" s="71" t="str">
        <f t="shared" si="136"/>
        <v xml:space="preserve"> </v>
      </c>
      <c r="I6211" s="11">
        <v>52.970922882426997</v>
      </c>
      <c r="J6211" s="3">
        <v>40.455120101138</v>
      </c>
      <c r="K6211" s="3">
        <v>28.824273072061001</v>
      </c>
      <c r="L6211" s="3">
        <v>59.544879898862</v>
      </c>
      <c r="M6211" s="3">
        <v>12.579013906448001</v>
      </c>
      <c r="N6211" s="3">
        <v>24.399494310999</v>
      </c>
      <c r="O6211" s="3">
        <v>40.707964601770001</v>
      </c>
      <c r="P6211" s="3">
        <v>3.53982300885</v>
      </c>
      <c r="Q6211" s="8">
        <v>3.7294563843240001</v>
      </c>
    </row>
    <row r="6212" spans="2:20" ht="24" x14ac:dyDescent="0.2">
      <c r="C6212" s="93"/>
      <c r="D6212" s="88"/>
      <c r="E6212" s="27" t="s">
        <v>141</v>
      </c>
      <c r="F6212" s="30"/>
      <c r="G6212" s="60">
        <v>414</v>
      </c>
      <c r="H6212" s="72" t="str">
        <f t="shared" si="136"/>
        <v xml:space="preserve"> </v>
      </c>
      <c r="I6212" s="35">
        <v>51.690821256039001</v>
      </c>
      <c r="J6212" s="16">
        <v>37.681159420290001</v>
      </c>
      <c r="K6212" s="16">
        <v>27.294685990337999</v>
      </c>
      <c r="L6212" s="16">
        <v>53.864734299517004</v>
      </c>
      <c r="M6212" s="16">
        <v>14.975845410628001</v>
      </c>
      <c r="N6212" s="16">
        <v>23.671497584541001</v>
      </c>
      <c r="O6212" s="16">
        <v>35.024154589372003</v>
      </c>
      <c r="P6212" s="16">
        <v>7.004830917874</v>
      </c>
      <c r="Q6212" s="36">
        <v>6.2801932367150002</v>
      </c>
    </row>
    <row r="6213" spans="2:20" x14ac:dyDescent="0.2">
      <c r="G6213" s="61"/>
      <c r="H6213" s="73"/>
    </row>
    <row r="6214" spans="2:20" x14ac:dyDescent="0.2">
      <c r="B6214" s="22" t="str">
        <f xml:space="preserve"> HYPERLINK("#'目次'!B52", "[46]")</f>
        <v>[46]</v>
      </c>
      <c r="C6214" s="17" t="s">
        <v>491</v>
      </c>
      <c r="G6214" s="61"/>
      <c r="H6214" s="73"/>
    </row>
    <row r="6215" spans="2:20" x14ac:dyDescent="0.2">
      <c r="G6215" s="61"/>
      <c r="H6215" s="73"/>
    </row>
    <row r="6216" spans="2:20" x14ac:dyDescent="0.2">
      <c r="G6216" s="61"/>
      <c r="H6216" s="73"/>
    </row>
    <row r="6217" spans="2:20" x14ac:dyDescent="0.2">
      <c r="C6217" s="17" t="s">
        <v>12</v>
      </c>
      <c r="G6217" s="61"/>
      <c r="H6217" s="73"/>
    </row>
    <row r="6218" spans="2:20" ht="84" x14ac:dyDescent="0.2">
      <c r="C6218" s="82"/>
      <c r="D6218" s="83"/>
      <c r="E6218" s="83"/>
      <c r="F6218" s="83"/>
      <c r="G6218" s="55" t="s">
        <v>13</v>
      </c>
      <c r="H6218" s="68"/>
      <c r="I6218" s="20" t="s">
        <v>62</v>
      </c>
      <c r="J6218" s="10" t="s">
        <v>63</v>
      </c>
      <c r="K6218" s="10" t="s">
        <v>64</v>
      </c>
      <c r="L6218" s="10" t="s">
        <v>65</v>
      </c>
      <c r="M6218" s="10" t="s">
        <v>66</v>
      </c>
      <c r="N6218" s="10" t="s">
        <v>67</v>
      </c>
      <c r="O6218" s="10" t="s">
        <v>68</v>
      </c>
      <c r="P6218" s="10" t="s">
        <v>69</v>
      </c>
      <c r="Q6218" s="10" t="s">
        <v>70</v>
      </c>
      <c r="R6218" s="10" t="s">
        <v>32</v>
      </c>
      <c r="S6218" s="10" t="s">
        <v>492</v>
      </c>
      <c r="T6218" s="23" t="s">
        <v>22</v>
      </c>
    </row>
    <row r="6219" spans="2:20" x14ac:dyDescent="0.2">
      <c r="C6219" s="84"/>
      <c r="D6219" s="85"/>
      <c r="E6219" s="85"/>
      <c r="F6219" s="85"/>
      <c r="G6219" s="56"/>
      <c r="H6219" s="69"/>
      <c r="I6219" s="24"/>
      <c r="J6219" s="9"/>
      <c r="K6219" s="9"/>
      <c r="L6219" s="9"/>
      <c r="M6219" s="9"/>
      <c r="N6219" s="9"/>
      <c r="O6219" s="9"/>
      <c r="P6219" s="9"/>
      <c r="Q6219" s="9"/>
      <c r="R6219" s="9"/>
      <c r="S6219" s="9"/>
      <c r="T6219" s="21"/>
    </row>
    <row r="6220" spans="2:20" x14ac:dyDescent="0.2">
      <c r="C6220" s="28"/>
      <c r="D6220" s="29"/>
      <c r="E6220" s="32" t="s">
        <v>13</v>
      </c>
      <c r="F6220" s="31"/>
      <c r="G6220" s="57">
        <v>2435</v>
      </c>
      <c r="H6220" s="66" t="str">
        <f t="shared" ref="H6220:H6283" si="137">IF(G6220&lt;49,"*"," ")</f>
        <v xml:space="preserve"> </v>
      </c>
      <c r="I6220" s="15">
        <v>22.381930184805</v>
      </c>
      <c r="J6220" s="15">
        <v>40.451745379877003</v>
      </c>
      <c r="K6220" s="15">
        <v>14.496919917864</v>
      </c>
      <c r="L6220" s="15">
        <v>6.9815195071870004</v>
      </c>
      <c r="M6220" s="15">
        <v>10.718685831622</v>
      </c>
      <c r="N6220" s="15">
        <v>8.4188911704309994</v>
      </c>
      <c r="O6220" s="15">
        <v>5.8726899383979996</v>
      </c>
      <c r="P6220" s="15">
        <v>4.5585215605749996</v>
      </c>
      <c r="Q6220" s="15">
        <v>13.264887063654999</v>
      </c>
      <c r="R6220" s="15">
        <v>1.560574948665</v>
      </c>
      <c r="S6220" s="15">
        <v>27.351129363449999</v>
      </c>
      <c r="T6220" s="34">
        <v>7.0225872689940001</v>
      </c>
    </row>
    <row r="6221" spans="2:20" x14ac:dyDescent="0.2">
      <c r="C6221" s="89" t="s">
        <v>16</v>
      </c>
      <c r="D6221" s="86" t="s">
        <v>17</v>
      </c>
      <c r="E6221" s="6" t="s">
        <v>18</v>
      </c>
      <c r="F6221" s="5"/>
      <c r="G6221" s="58">
        <v>344</v>
      </c>
      <c r="H6221" s="70" t="str">
        <f t="shared" si="137"/>
        <v xml:space="preserve"> </v>
      </c>
      <c r="I6221" s="12">
        <v>25.872093023255999</v>
      </c>
      <c r="J6221" s="4">
        <v>44.767441860464999</v>
      </c>
      <c r="K6221" s="4">
        <v>16.569767441860002</v>
      </c>
      <c r="L6221" s="4">
        <v>13.372093023255999</v>
      </c>
      <c r="M6221" s="4">
        <v>12.790697674419</v>
      </c>
      <c r="N6221" s="4">
        <v>11.918604651162999</v>
      </c>
      <c r="O6221" s="4">
        <v>4.9418604651160001</v>
      </c>
      <c r="P6221" s="4">
        <v>6.3953488372090002</v>
      </c>
      <c r="Q6221" s="4">
        <v>16.860465116278998</v>
      </c>
      <c r="R6221" s="4">
        <v>1.4534883720930001</v>
      </c>
      <c r="S6221" s="4">
        <v>26.162790697674001</v>
      </c>
      <c r="T6221" s="13">
        <v>5.8139534883720003</v>
      </c>
    </row>
    <row r="6222" spans="2:20" x14ac:dyDescent="0.2">
      <c r="C6222" s="90"/>
      <c r="D6222" s="87"/>
      <c r="E6222" s="1" t="s">
        <v>19</v>
      </c>
      <c r="F6222" s="2"/>
      <c r="G6222" s="59">
        <v>1502</v>
      </c>
      <c r="H6222" s="71" t="str">
        <f t="shared" si="137"/>
        <v xml:space="preserve"> </v>
      </c>
      <c r="I6222" s="11">
        <v>23.368841544607001</v>
      </c>
      <c r="J6222" s="3">
        <v>43.209054593875003</v>
      </c>
      <c r="K6222" s="3">
        <v>14.380825565912</v>
      </c>
      <c r="L6222" s="3">
        <v>6.5246338215710002</v>
      </c>
      <c r="M6222" s="3">
        <v>11.451398135819</v>
      </c>
      <c r="N6222" s="3">
        <v>8.1890812250330001</v>
      </c>
      <c r="O6222" s="3">
        <v>5.8588548601859998</v>
      </c>
      <c r="P6222" s="3">
        <v>5.0599201065250003</v>
      </c>
      <c r="Q6222" s="3">
        <v>14.447403462051</v>
      </c>
      <c r="R6222" s="3">
        <v>1.2649800266310001</v>
      </c>
      <c r="S6222" s="3">
        <v>25.033288948069</v>
      </c>
      <c r="T6222" s="8">
        <v>6.1251664447399996</v>
      </c>
    </row>
    <row r="6223" spans="2:20" x14ac:dyDescent="0.2">
      <c r="C6223" s="90"/>
      <c r="D6223" s="87"/>
      <c r="E6223" s="1" t="s">
        <v>20</v>
      </c>
      <c r="F6223" s="2"/>
      <c r="G6223" s="59">
        <v>465</v>
      </c>
      <c r="H6223" s="71" t="str">
        <f t="shared" si="137"/>
        <v xml:space="preserve"> </v>
      </c>
      <c r="I6223" s="11">
        <v>18.279569892472999</v>
      </c>
      <c r="J6223" s="3">
        <v>34.408602150538002</v>
      </c>
      <c r="K6223" s="3">
        <v>12.688172043011001</v>
      </c>
      <c r="L6223" s="3">
        <v>3.6559139784950001</v>
      </c>
      <c r="M6223" s="3">
        <v>8.1720430107530007</v>
      </c>
      <c r="N6223" s="3">
        <v>7.3118279569890001</v>
      </c>
      <c r="O6223" s="3">
        <v>6.4516129032259997</v>
      </c>
      <c r="P6223" s="3">
        <v>1.935483870968</v>
      </c>
      <c r="Q6223" s="3">
        <v>8.6021505376339995</v>
      </c>
      <c r="R6223" s="3">
        <v>1.935483870968</v>
      </c>
      <c r="S6223" s="3">
        <v>32.043010752687998</v>
      </c>
      <c r="T6223" s="8">
        <v>9.6774193548389995</v>
      </c>
    </row>
    <row r="6224" spans="2:20" x14ac:dyDescent="0.2">
      <c r="C6224" s="90"/>
      <c r="D6224" s="87"/>
      <c r="E6224" s="1" t="s">
        <v>21</v>
      </c>
      <c r="F6224" s="2"/>
      <c r="G6224" s="59">
        <v>107</v>
      </c>
      <c r="H6224" s="71" t="str">
        <f t="shared" si="137"/>
        <v xml:space="preserve"> </v>
      </c>
      <c r="I6224" s="11">
        <v>14.953271028036999</v>
      </c>
      <c r="J6224" s="3">
        <v>19.626168224299001</v>
      </c>
      <c r="K6224" s="3">
        <v>17.757009345794</v>
      </c>
      <c r="L6224" s="3">
        <v>7.4766355140189997</v>
      </c>
      <c r="M6224" s="3">
        <v>5.6074766355139998</v>
      </c>
      <c r="N6224" s="3">
        <v>5.6074766355139998</v>
      </c>
      <c r="O6224" s="3">
        <v>5.6074766355139998</v>
      </c>
      <c r="P6224" s="3">
        <v>2.8037383177569999</v>
      </c>
      <c r="Q6224" s="3">
        <v>6.5420560747660002</v>
      </c>
      <c r="R6224" s="3">
        <v>3.7383177570089998</v>
      </c>
      <c r="S6224" s="3">
        <v>43.92523364486</v>
      </c>
      <c r="T6224" s="8">
        <v>8.4112149532709992</v>
      </c>
    </row>
    <row r="6225" spans="3:20" x14ac:dyDescent="0.2">
      <c r="C6225" s="90"/>
      <c r="D6225" s="87"/>
      <c r="E6225" s="1" t="s">
        <v>22</v>
      </c>
      <c r="F6225" s="2"/>
      <c r="G6225" s="59">
        <v>17</v>
      </c>
      <c r="H6225" s="71" t="str">
        <f t="shared" si="137"/>
        <v>*</v>
      </c>
      <c r="I6225" s="11">
        <v>23.529411764706001</v>
      </c>
      <c r="J6225" s="3">
        <v>5.8823529411760003</v>
      </c>
      <c r="K6225" s="3">
        <v>11.764705882353001</v>
      </c>
      <c r="L6225" s="3">
        <v>5.8823529411760003</v>
      </c>
      <c r="M6225" s="3">
        <v>5.8823529411760003</v>
      </c>
      <c r="N6225" s="3">
        <v>5.8823529411760003</v>
      </c>
      <c r="O6225" s="3">
        <v>11.764705882353001</v>
      </c>
      <c r="P6225" s="3">
        <v>5.8823529411760003</v>
      </c>
      <c r="Q6225" s="3">
        <v>5.8823529411760003</v>
      </c>
      <c r="R6225" s="3">
        <v>5.8823529411760003</v>
      </c>
      <c r="S6225" s="3">
        <v>23.529411764706001</v>
      </c>
      <c r="T6225" s="8">
        <v>29.411764705882</v>
      </c>
    </row>
    <row r="6226" spans="3:20" x14ac:dyDescent="0.2">
      <c r="C6226" s="91" t="s">
        <v>23</v>
      </c>
      <c r="D6226" s="86" t="s">
        <v>17</v>
      </c>
      <c r="E6226" s="6" t="s">
        <v>24</v>
      </c>
      <c r="F6226" s="5"/>
      <c r="G6226" s="58">
        <v>383</v>
      </c>
      <c r="H6226" s="70" t="str">
        <f t="shared" si="137"/>
        <v xml:space="preserve"> </v>
      </c>
      <c r="I6226" s="12">
        <v>28.459530026109999</v>
      </c>
      <c r="J6226" s="4">
        <v>54.569190600521999</v>
      </c>
      <c r="K6226" s="4">
        <v>17.754569190601</v>
      </c>
      <c r="L6226" s="4">
        <v>10.182767624021</v>
      </c>
      <c r="M6226" s="4">
        <v>16.44908616188</v>
      </c>
      <c r="N6226" s="4">
        <v>10.443864229765</v>
      </c>
      <c r="O6226" s="4">
        <v>8.8772845953000008</v>
      </c>
      <c r="P6226" s="4">
        <v>9.3994778067889992</v>
      </c>
      <c r="Q6226" s="4">
        <v>26.109660574412999</v>
      </c>
      <c r="R6226" s="4">
        <v>1.305483028721</v>
      </c>
      <c r="S6226" s="4">
        <v>11.749347258486001</v>
      </c>
      <c r="T6226" s="13">
        <v>8.3550913838120007</v>
      </c>
    </row>
    <row r="6227" spans="3:20" x14ac:dyDescent="0.2">
      <c r="C6227" s="90"/>
      <c r="D6227" s="87"/>
      <c r="E6227" s="1" t="s">
        <v>25</v>
      </c>
      <c r="F6227" s="2"/>
      <c r="G6227" s="59">
        <v>333</v>
      </c>
      <c r="H6227" s="71" t="str">
        <f t="shared" si="137"/>
        <v xml:space="preserve"> </v>
      </c>
      <c r="I6227" s="11">
        <v>40.240240240239999</v>
      </c>
      <c r="J6227" s="3">
        <v>66.066066066066</v>
      </c>
      <c r="K6227" s="3">
        <v>19.819819819820001</v>
      </c>
      <c r="L6227" s="3">
        <v>11.411411411411001</v>
      </c>
      <c r="M6227" s="3">
        <v>19.219219219218999</v>
      </c>
      <c r="N6227" s="3">
        <v>15.615615615616001</v>
      </c>
      <c r="O6227" s="3">
        <v>9.3093093093090005</v>
      </c>
      <c r="P6227" s="3">
        <v>8.1081081081080004</v>
      </c>
      <c r="Q6227" s="3">
        <v>28.528528528529002</v>
      </c>
      <c r="R6227" s="3">
        <v>1.5015015015019999</v>
      </c>
      <c r="S6227" s="3">
        <v>5.7057057057060003</v>
      </c>
      <c r="T6227" s="8">
        <v>5.4054054054050003</v>
      </c>
    </row>
    <row r="6228" spans="3:20" ht="24" x14ac:dyDescent="0.2">
      <c r="C6228" s="90"/>
      <c r="D6228" s="87"/>
      <c r="E6228" s="1" t="s">
        <v>26</v>
      </c>
      <c r="F6228" s="2"/>
      <c r="G6228" s="59">
        <v>464</v>
      </c>
      <c r="H6228" s="71" t="str">
        <f t="shared" si="137"/>
        <v xml:space="preserve"> </v>
      </c>
      <c r="I6228" s="11">
        <v>24.568965517241001</v>
      </c>
      <c r="J6228" s="3">
        <v>50</v>
      </c>
      <c r="K6228" s="3">
        <v>19.396551724138</v>
      </c>
      <c r="L6228" s="3">
        <v>12.715517241379001</v>
      </c>
      <c r="M6228" s="3">
        <v>20.258620689655</v>
      </c>
      <c r="N6228" s="3">
        <v>16.594827586207</v>
      </c>
      <c r="O6228" s="3">
        <v>10.991379310345</v>
      </c>
      <c r="P6228" s="3">
        <v>7.7586206896550003</v>
      </c>
      <c r="Q6228" s="3">
        <v>25.215517241379001</v>
      </c>
      <c r="R6228" s="3">
        <v>0.64655172413799999</v>
      </c>
      <c r="S6228" s="3">
        <v>16.594827586207</v>
      </c>
      <c r="T6228" s="8">
        <v>6.6810344827590002</v>
      </c>
    </row>
    <row r="6229" spans="3:20" ht="24" x14ac:dyDescent="0.2">
      <c r="C6229" s="90"/>
      <c r="D6229" s="87"/>
      <c r="E6229" s="1" t="s">
        <v>27</v>
      </c>
      <c r="F6229" s="2"/>
      <c r="G6229" s="59">
        <v>163</v>
      </c>
      <c r="H6229" s="71" t="str">
        <f t="shared" si="137"/>
        <v xml:space="preserve"> </v>
      </c>
      <c r="I6229" s="11">
        <v>20.245398773005999</v>
      </c>
      <c r="J6229" s="3">
        <v>50.920245398772998</v>
      </c>
      <c r="K6229" s="3">
        <v>21.472392638037</v>
      </c>
      <c r="L6229" s="3">
        <v>13.496932515337001</v>
      </c>
      <c r="M6229" s="3">
        <v>17.791411042945001</v>
      </c>
      <c r="N6229" s="3">
        <v>14.723926380368001</v>
      </c>
      <c r="O6229" s="3">
        <v>14.110429447853001</v>
      </c>
      <c r="P6229" s="3">
        <v>6.7484662576690004</v>
      </c>
      <c r="Q6229" s="3">
        <v>22.699386503067</v>
      </c>
      <c r="R6229" s="3">
        <v>1.2269938650309999</v>
      </c>
      <c r="S6229" s="3">
        <v>15.950920245399001</v>
      </c>
      <c r="T6229" s="8">
        <v>11.042944785275999</v>
      </c>
    </row>
    <row r="6230" spans="3:20" x14ac:dyDescent="0.2">
      <c r="C6230" s="90"/>
      <c r="D6230" s="87"/>
      <c r="E6230" s="1" t="s">
        <v>28</v>
      </c>
      <c r="F6230" s="2"/>
      <c r="G6230" s="59">
        <v>161</v>
      </c>
      <c r="H6230" s="71" t="str">
        <f t="shared" si="137"/>
        <v xml:space="preserve"> </v>
      </c>
      <c r="I6230" s="11">
        <v>22.360248447204999</v>
      </c>
      <c r="J6230" s="3">
        <v>47.204968944099001</v>
      </c>
      <c r="K6230" s="3">
        <v>21.739130434783</v>
      </c>
      <c r="L6230" s="3">
        <v>11.180124223602</v>
      </c>
      <c r="M6230" s="3">
        <v>16.770186335403999</v>
      </c>
      <c r="N6230" s="3">
        <v>12.422360248446999</v>
      </c>
      <c r="O6230" s="3">
        <v>12.422360248446999</v>
      </c>
      <c r="P6230" s="3">
        <v>6.8322981366460001</v>
      </c>
      <c r="Q6230" s="3">
        <v>24.844720496893999</v>
      </c>
      <c r="R6230" s="3">
        <v>1.242236024845</v>
      </c>
      <c r="S6230" s="3">
        <v>14.285714285714</v>
      </c>
      <c r="T6230" s="8">
        <v>13.664596273292</v>
      </c>
    </row>
    <row r="6231" spans="3:20" x14ac:dyDescent="0.2">
      <c r="C6231" s="90"/>
      <c r="D6231" s="87"/>
      <c r="E6231" s="1" t="s">
        <v>29</v>
      </c>
      <c r="F6231" s="2"/>
      <c r="G6231" s="59">
        <v>1174</v>
      </c>
      <c r="H6231" s="71" t="str">
        <f t="shared" si="137"/>
        <v xml:space="preserve"> </v>
      </c>
      <c r="I6231" s="11">
        <v>25.383304940375002</v>
      </c>
      <c r="J6231" s="3">
        <v>46.337308347529998</v>
      </c>
      <c r="K6231" s="3">
        <v>18.228279386712</v>
      </c>
      <c r="L6231" s="3">
        <v>8.6882453151619998</v>
      </c>
      <c r="M6231" s="3">
        <v>14.480408858603001</v>
      </c>
      <c r="N6231" s="3">
        <v>10.902896081772001</v>
      </c>
      <c r="O6231" s="3">
        <v>7.3253833049399999</v>
      </c>
      <c r="P6231" s="3">
        <v>6.0477001703579996</v>
      </c>
      <c r="Q6231" s="3">
        <v>18.739352640545</v>
      </c>
      <c r="R6231" s="3">
        <v>1.192504258944</v>
      </c>
      <c r="S6231" s="3">
        <v>20.357751277683001</v>
      </c>
      <c r="T6231" s="8">
        <v>6.4735945485519997</v>
      </c>
    </row>
    <row r="6232" spans="3:20" x14ac:dyDescent="0.2">
      <c r="C6232" s="90"/>
      <c r="D6232" s="87"/>
      <c r="E6232" s="1" t="s">
        <v>30</v>
      </c>
      <c r="F6232" s="2"/>
      <c r="G6232" s="59">
        <v>1349</v>
      </c>
      <c r="H6232" s="71" t="str">
        <f t="shared" si="137"/>
        <v xml:space="preserve"> </v>
      </c>
      <c r="I6232" s="11">
        <v>24.314306893996001</v>
      </c>
      <c r="J6232" s="3">
        <v>46.849518161600997</v>
      </c>
      <c r="K6232" s="3">
        <v>17.420311341735001</v>
      </c>
      <c r="L6232" s="3">
        <v>8.6730911786509992</v>
      </c>
      <c r="M6232" s="3">
        <v>12.972572275759999</v>
      </c>
      <c r="N6232" s="3">
        <v>10.303928836175</v>
      </c>
      <c r="O6232" s="3">
        <v>6.449221645663</v>
      </c>
      <c r="P6232" s="3">
        <v>5.4114158636029996</v>
      </c>
      <c r="Q6232" s="3">
        <v>16.901408450704</v>
      </c>
      <c r="R6232" s="3">
        <v>1.3343217197920001</v>
      </c>
      <c r="S6232" s="3">
        <v>22.016308376575001</v>
      </c>
      <c r="T6232" s="8">
        <v>6.0785767234990002</v>
      </c>
    </row>
    <row r="6233" spans="3:20" x14ac:dyDescent="0.2">
      <c r="C6233" s="90"/>
      <c r="D6233" s="87"/>
      <c r="E6233" s="1" t="s">
        <v>31</v>
      </c>
      <c r="F6233" s="2"/>
      <c r="G6233" s="59">
        <v>2034</v>
      </c>
      <c r="H6233" s="71" t="str">
        <f t="shared" si="137"/>
        <v xml:space="preserve"> </v>
      </c>
      <c r="I6233" s="11">
        <v>22.763028515241</v>
      </c>
      <c r="J6233" s="3">
        <v>41.691248770895001</v>
      </c>
      <c r="K6233" s="3">
        <v>15.339233038348</v>
      </c>
      <c r="L6233" s="3">
        <v>7.2271386430679998</v>
      </c>
      <c r="M6233" s="3">
        <v>10.816125860373999</v>
      </c>
      <c r="N6233" s="3">
        <v>8.7020648967549992</v>
      </c>
      <c r="O6233" s="3">
        <v>5.7522123893810004</v>
      </c>
      <c r="P6233" s="3">
        <v>4.7689282202559999</v>
      </c>
      <c r="Q6233" s="3">
        <v>13.864306784661</v>
      </c>
      <c r="R6233" s="3">
        <v>1.327433628319</v>
      </c>
      <c r="S6233" s="3">
        <v>27.335299901671998</v>
      </c>
      <c r="T6233" s="8">
        <v>6.0963618485740003</v>
      </c>
    </row>
    <row r="6234" spans="3:20" x14ac:dyDescent="0.2">
      <c r="C6234" s="90"/>
      <c r="D6234" s="87"/>
      <c r="E6234" s="1" t="s">
        <v>32</v>
      </c>
      <c r="F6234" s="2"/>
      <c r="G6234" s="59">
        <v>68</v>
      </c>
      <c r="H6234" s="71" t="str">
        <f t="shared" si="137"/>
        <v xml:space="preserve"> </v>
      </c>
      <c r="I6234" s="11">
        <v>14.705882352941</v>
      </c>
      <c r="J6234" s="3">
        <v>17.647058823529001</v>
      </c>
      <c r="K6234" s="3">
        <v>10.294117647059</v>
      </c>
      <c r="L6234" s="3">
        <v>7.352941176471</v>
      </c>
      <c r="M6234" s="3">
        <v>13.235294117646999</v>
      </c>
      <c r="N6234" s="3">
        <v>4.4117647058819998</v>
      </c>
      <c r="O6234" s="7">
        <v>0</v>
      </c>
      <c r="P6234" s="3">
        <v>2.9411764705880001</v>
      </c>
      <c r="Q6234" s="3">
        <v>8.8235294117649996</v>
      </c>
      <c r="R6234" s="3">
        <v>5.8823529411760003</v>
      </c>
      <c r="S6234" s="3">
        <v>42.647058823529001</v>
      </c>
      <c r="T6234" s="8">
        <v>13.235294117646999</v>
      </c>
    </row>
    <row r="6235" spans="3:20" x14ac:dyDescent="0.2">
      <c r="C6235" s="90"/>
      <c r="D6235" s="87"/>
      <c r="E6235" s="1" t="s">
        <v>22</v>
      </c>
      <c r="F6235" s="2"/>
      <c r="G6235" s="59">
        <v>17</v>
      </c>
      <c r="H6235" s="71" t="str">
        <f t="shared" si="137"/>
        <v>*</v>
      </c>
      <c r="I6235" s="11">
        <v>17.647058823529001</v>
      </c>
      <c r="J6235" s="3">
        <v>11.764705882353001</v>
      </c>
      <c r="K6235" s="7">
        <v>0</v>
      </c>
      <c r="L6235" s="7">
        <v>0</v>
      </c>
      <c r="M6235" s="3">
        <v>11.764705882353001</v>
      </c>
      <c r="N6235" s="3">
        <v>5.8823529411760003</v>
      </c>
      <c r="O6235" s="3">
        <v>17.647058823529001</v>
      </c>
      <c r="P6235" s="3">
        <v>5.8823529411760003</v>
      </c>
      <c r="Q6235" s="3">
        <v>5.8823529411760003</v>
      </c>
      <c r="R6235" s="3">
        <v>5.8823529411760003</v>
      </c>
      <c r="S6235" s="3">
        <v>35.294117647058997</v>
      </c>
      <c r="T6235" s="8">
        <v>17.647058823529001</v>
      </c>
    </row>
    <row r="6236" spans="3:20" x14ac:dyDescent="0.2">
      <c r="C6236" s="91" t="s">
        <v>33</v>
      </c>
      <c r="D6236" s="86" t="s">
        <v>17</v>
      </c>
      <c r="E6236" s="6" t="s">
        <v>34</v>
      </c>
      <c r="F6236" s="5"/>
      <c r="G6236" s="58">
        <v>120</v>
      </c>
      <c r="H6236" s="70" t="str">
        <f t="shared" si="137"/>
        <v xml:space="preserve"> </v>
      </c>
      <c r="I6236" s="12">
        <v>37.5</v>
      </c>
      <c r="J6236" s="4">
        <v>54.166666666666998</v>
      </c>
      <c r="K6236" s="4">
        <v>20.833333333333002</v>
      </c>
      <c r="L6236" s="4">
        <v>24.166666666666998</v>
      </c>
      <c r="M6236" s="4">
        <v>20</v>
      </c>
      <c r="N6236" s="4">
        <v>18.333333333333002</v>
      </c>
      <c r="O6236" s="4">
        <v>15</v>
      </c>
      <c r="P6236" s="4">
        <v>13.333333333333</v>
      </c>
      <c r="Q6236" s="4">
        <v>34.166666666666998</v>
      </c>
      <c r="R6236" s="25">
        <v>0</v>
      </c>
      <c r="S6236" s="4">
        <v>9.166666666667</v>
      </c>
      <c r="T6236" s="13">
        <v>5.833333333333</v>
      </c>
    </row>
    <row r="6237" spans="3:20" x14ac:dyDescent="0.2">
      <c r="C6237" s="90"/>
      <c r="D6237" s="87"/>
      <c r="E6237" s="1" t="s">
        <v>35</v>
      </c>
      <c r="F6237" s="2"/>
      <c r="G6237" s="59">
        <v>932</v>
      </c>
      <c r="H6237" s="71" t="str">
        <f t="shared" si="137"/>
        <v xml:space="preserve"> </v>
      </c>
      <c r="I6237" s="11">
        <v>25.965665236052001</v>
      </c>
      <c r="J6237" s="3">
        <v>49.034334763948003</v>
      </c>
      <c r="K6237" s="3">
        <v>16.952789699570999</v>
      </c>
      <c r="L6237" s="3">
        <v>8.5836909871239992</v>
      </c>
      <c r="M6237" s="3">
        <v>12.982832618026</v>
      </c>
      <c r="N6237" s="3">
        <v>11.480686695278999</v>
      </c>
      <c r="O6237" s="3">
        <v>7.4034334763949996</v>
      </c>
      <c r="P6237" s="3">
        <v>5.5793991416309998</v>
      </c>
      <c r="Q6237" s="3">
        <v>18.776824034335</v>
      </c>
      <c r="R6237" s="3">
        <v>1.502145922747</v>
      </c>
      <c r="S6237" s="3">
        <v>17.596566523604999</v>
      </c>
      <c r="T6237" s="8">
        <v>6.9742489270389996</v>
      </c>
    </row>
    <row r="6238" spans="3:20" x14ac:dyDescent="0.2">
      <c r="C6238" s="90"/>
      <c r="D6238" s="87"/>
      <c r="E6238" s="1" t="s">
        <v>36</v>
      </c>
      <c r="F6238" s="2"/>
      <c r="G6238" s="59">
        <v>854</v>
      </c>
      <c r="H6238" s="71" t="str">
        <f t="shared" si="137"/>
        <v xml:space="preserve"> </v>
      </c>
      <c r="I6238" s="11">
        <v>22.365339578454002</v>
      </c>
      <c r="J6238" s="3">
        <v>40.281030444964998</v>
      </c>
      <c r="K6238" s="3">
        <v>13.348946135831</v>
      </c>
      <c r="L6238" s="3">
        <v>5.5035128805619999</v>
      </c>
      <c r="M6238" s="3">
        <v>9.4847775175639999</v>
      </c>
      <c r="N6238" s="3">
        <v>6.0889929742389999</v>
      </c>
      <c r="O6238" s="3">
        <v>3.8641686182670001</v>
      </c>
      <c r="P6238" s="3">
        <v>3.1615925058549998</v>
      </c>
      <c r="Q6238" s="3">
        <v>9.83606557377</v>
      </c>
      <c r="R6238" s="3">
        <v>1.7564402810299999</v>
      </c>
      <c r="S6238" s="3">
        <v>27.634660421545998</v>
      </c>
      <c r="T6238" s="8">
        <v>6.9086651053860004</v>
      </c>
    </row>
    <row r="6239" spans="3:20" ht="24" x14ac:dyDescent="0.2">
      <c r="C6239" s="90"/>
      <c r="D6239" s="87"/>
      <c r="E6239" s="1" t="s">
        <v>37</v>
      </c>
      <c r="F6239" s="2"/>
      <c r="G6239" s="59">
        <v>356</v>
      </c>
      <c r="H6239" s="71" t="str">
        <f t="shared" si="137"/>
        <v xml:space="preserve"> </v>
      </c>
      <c r="I6239" s="11">
        <v>13.76404494382</v>
      </c>
      <c r="J6239" s="3">
        <v>26.966292134831001</v>
      </c>
      <c r="K6239" s="3">
        <v>11.797752808988999</v>
      </c>
      <c r="L6239" s="3">
        <v>2.808988764045</v>
      </c>
      <c r="M6239" s="3">
        <v>8.7078651685389996</v>
      </c>
      <c r="N6239" s="3">
        <v>3.9325842696629998</v>
      </c>
      <c r="O6239" s="3">
        <v>3.0898876404490001</v>
      </c>
      <c r="P6239" s="3">
        <v>3.3707865168539999</v>
      </c>
      <c r="Q6239" s="3">
        <v>4.2134831460670004</v>
      </c>
      <c r="R6239" s="3">
        <v>1.123595505618</v>
      </c>
      <c r="S6239" s="3">
        <v>45.505617977527997</v>
      </c>
      <c r="T6239" s="8">
        <v>5.61797752809</v>
      </c>
    </row>
    <row r="6240" spans="3:20" x14ac:dyDescent="0.2">
      <c r="C6240" s="90"/>
      <c r="D6240" s="87"/>
      <c r="E6240" s="1" t="s">
        <v>38</v>
      </c>
      <c r="F6240" s="2"/>
      <c r="G6240" s="59">
        <v>157</v>
      </c>
      <c r="H6240" s="71" t="str">
        <f t="shared" si="137"/>
        <v xml:space="preserve"> </v>
      </c>
      <c r="I6240" s="11">
        <v>10.191082802547999</v>
      </c>
      <c r="J6240" s="3">
        <v>14.012738853503</v>
      </c>
      <c r="K6240" s="3">
        <v>8.2802547770700006</v>
      </c>
      <c r="L6240" s="3">
        <v>1.9108280254779999</v>
      </c>
      <c r="M6240" s="3">
        <v>1.9108280254779999</v>
      </c>
      <c r="N6240" s="3">
        <v>5.0955414012739997</v>
      </c>
      <c r="O6240" s="3">
        <v>6.369426751592</v>
      </c>
      <c r="P6240" s="3">
        <v>1.9108280254779999</v>
      </c>
      <c r="Q6240" s="3">
        <v>4.4585987261150004</v>
      </c>
      <c r="R6240" s="3">
        <v>2.5477707006369998</v>
      </c>
      <c r="S6240" s="3">
        <v>55.414012738853998</v>
      </c>
      <c r="T6240" s="8">
        <v>10.828025477707</v>
      </c>
    </row>
    <row r="6241" spans="3:20" x14ac:dyDescent="0.2">
      <c r="C6241" s="90"/>
      <c r="D6241" s="87"/>
      <c r="E6241" s="1" t="s">
        <v>22</v>
      </c>
      <c r="F6241" s="2"/>
      <c r="G6241" s="59">
        <v>16</v>
      </c>
      <c r="H6241" s="71" t="str">
        <f t="shared" si="137"/>
        <v>*</v>
      </c>
      <c r="I6241" s="11">
        <v>12.5</v>
      </c>
      <c r="J6241" s="3">
        <v>6.25</v>
      </c>
      <c r="K6241" s="3">
        <v>6.25</v>
      </c>
      <c r="L6241" s="3">
        <v>6.25</v>
      </c>
      <c r="M6241" s="3">
        <v>6.25</v>
      </c>
      <c r="N6241" s="3">
        <v>12.5</v>
      </c>
      <c r="O6241" s="3">
        <v>12.5</v>
      </c>
      <c r="P6241" s="3">
        <v>6.25</v>
      </c>
      <c r="Q6241" s="3">
        <v>6.25</v>
      </c>
      <c r="R6241" s="3">
        <v>6.25</v>
      </c>
      <c r="S6241" s="3">
        <v>37.5</v>
      </c>
      <c r="T6241" s="8">
        <v>18.75</v>
      </c>
    </row>
    <row r="6242" spans="3:20" x14ac:dyDescent="0.2">
      <c r="C6242" s="91" t="s">
        <v>39</v>
      </c>
      <c r="D6242" s="86" t="s">
        <v>17</v>
      </c>
      <c r="E6242" s="6" t="s">
        <v>40</v>
      </c>
      <c r="F6242" s="5"/>
      <c r="G6242" s="58">
        <v>350</v>
      </c>
      <c r="H6242" s="70" t="str">
        <f t="shared" si="137"/>
        <v xml:space="preserve"> </v>
      </c>
      <c r="I6242" s="12">
        <v>29.142857142857</v>
      </c>
      <c r="J6242" s="4">
        <v>55.428571428570997</v>
      </c>
      <c r="K6242" s="4">
        <v>16</v>
      </c>
      <c r="L6242" s="4">
        <v>12</v>
      </c>
      <c r="M6242" s="4">
        <v>14.857142857143</v>
      </c>
      <c r="N6242" s="4">
        <v>14.571428571428999</v>
      </c>
      <c r="O6242" s="4">
        <v>8.5714285714289993</v>
      </c>
      <c r="P6242" s="4">
        <v>7.4285714285709998</v>
      </c>
      <c r="Q6242" s="4">
        <v>21.714285714286</v>
      </c>
      <c r="R6242" s="4">
        <v>0.85714285714299998</v>
      </c>
      <c r="S6242" s="4">
        <v>15.714285714286</v>
      </c>
      <c r="T6242" s="13">
        <v>5.7142857142860004</v>
      </c>
    </row>
    <row r="6243" spans="3:20" ht="24" x14ac:dyDescent="0.2">
      <c r="C6243" s="90"/>
      <c r="D6243" s="87"/>
      <c r="E6243" s="1" t="s">
        <v>41</v>
      </c>
      <c r="F6243" s="2"/>
      <c r="G6243" s="59">
        <v>1147</v>
      </c>
      <c r="H6243" s="71" t="str">
        <f t="shared" si="137"/>
        <v xml:space="preserve"> </v>
      </c>
      <c r="I6243" s="11">
        <v>23.626852659111002</v>
      </c>
      <c r="J6243" s="3">
        <v>45.335658238884001</v>
      </c>
      <c r="K6243" s="3">
        <v>18.308631211857001</v>
      </c>
      <c r="L6243" s="3">
        <v>8.4568439407150002</v>
      </c>
      <c r="M6243" s="3">
        <v>12.467306015693</v>
      </c>
      <c r="N6243" s="3">
        <v>9.5030514385349996</v>
      </c>
      <c r="O6243" s="3">
        <v>6.4516129032259997</v>
      </c>
      <c r="P6243" s="3">
        <v>4.7079337401919998</v>
      </c>
      <c r="Q6243" s="3">
        <v>15.605928509153999</v>
      </c>
      <c r="R6243" s="3">
        <v>1.7436791630340001</v>
      </c>
      <c r="S6243" s="3">
        <v>22.231909328684001</v>
      </c>
      <c r="T6243" s="8">
        <v>5.3182214472540004</v>
      </c>
    </row>
    <row r="6244" spans="3:20" x14ac:dyDescent="0.2">
      <c r="C6244" s="90"/>
      <c r="D6244" s="87"/>
      <c r="E6244" s="1" t="s">
        <v>42</v>
      </c>
      <c r="F6244" s="2"/>
      <c r="G6244" s="59">
        <v>816</v>
      </c>
      <c r="H6244" s="71" t="str">
        <f t="shared" si="137"/>
        <v xml:space="preserve"> </v>
      </c>
      <c r="I6244" s="11">
        <v>18.382352941175998</v>
      </c>
      <c r="J6244" s="3">
        <v>29.166666666666998</v>
      </c>
      <c r="K6244" s="3">
        <v>9.4362745098040008</v>
      </c>
      <c r="L6244" s="3">
        <v>3.186274509804</v>
      </c>
      <c r="M6244" s="3">
        <v>7.352941176471</v>
      </c>
      <c r="N6244" s="3">
        <v>5.147058823529</v>
      </c>
      <c r="O6244" s="3">
        <v>3.6764705882349999</v>
      </c>
      <c r="P6244" s="3">
        <v>3.6764705882349999</v>
      </c>
      <c r="Q6244" s="3">
        <v>7.7205882352939996</v>
      </c>
      <c r="R6244" s="3">
        <v>1.593137254902</v>
      </c>
      <c r="S6244" s="3">
        <v>38.602941176470999</v>
      </c>
      <c r="T6244" s="8">
        <v>8.8235294117649996</v>
      </c>
    </row>
    <row r="6245" spans="3:20" x14ac:dyDescent="0.2">
      <c r="C6245" s="90"/>
      <c r="D6245" s="87"/>
      <c r="E6245" s="1" t="s">
        <v>43</v>
      </c>
      <c r="F6245" s="2"/>
      <c r="G6245" s="59">
        <v>78</v>
      </c>
      <c r="H6245" s="71" t="str">
        <f t="shared" si="137"/>
        <v xml:space="preserve"> </v>
      </c>
      <c r="I6245" s="11">
        <v>16.666666666666998</v>
      </c>
      <c r="J6245" s="3">
        <v>32.051282051282001</v>
      </c>
      <c r="K6245" s="3">
        <v>2.564102564103</v>
      </c>
      <c r="L6245" s="3">
        <v>5.1282051282049999</v>
      </c>
      <c r="M6245" s="3">
        <v>5.1282051282049999</v>
      </c>
      <c r="N6245" s="3">
        <v>2.564102564103</v>
      </c>
      <c r="O6245" s="3">
        <v>2.564102564103</v>
      </c>
      <c r="P6245" s="7">
        <v>0</v>
      </c>
      <c r="Q6245" s="3">
        <v>3.8461538461539999</v>
      </c>
      <c r="R6245" s="3">
        <v>1.2820512820509999</v>
      </c>
      <c r="S6245" s="3">
        <v>39.74358974359</v>
      </c>
      <c r="T6245" s="8">
        <v>11.538461538462</v>
      </c>
    </row>
    <row r="6246" spans="3:20" x14ac:dyDescent="0.2">
      <c r="C6246" s="90"/>
      <c r="D6246" s="87"/>
      <c r="E6246" s="1" t="s">
        <v>22</v>
      </c>
      <c r="F6246" s="2"/>
      <c r="G6246" s="59">
        <v>44</v>
      </c>
      <c r="H6246" s="71" t="str">
        <f t="shared" si="137"/>
        <v>*</v>
      </c>
      <c r="I6246" s="11">
        <v>20.454545454544999</v>
      </c>
      <c r="J6246" s="3">
        <v>18.181818181817999</v>
      </c>
      <c r="K6246" s="3">
        <v>18.181818181817999</v>
      </c>
      <c r="L6246" s="3">
        <v>2.2727272727269998</v>
      </c>
      <c r="M6246" s="3">
        <v>4.5454545454549997</v>
      </c>
      <c r="N6246" s="3">
        <v>2.2727272727269998</v>
      </c>
      <c r="O6246" s="3">
        <v>15.909090909091001</v>
      </c>
      <c r="P6246" s="3">
        <v>2.2727272727269998</v>
      </c>
      <c r="Q6246" s="3">
        <v>4.5454545454549997</v>
      </c>
      <c r="R6246" s="3">
        <v>2.2727272727269998</v>
      </c>
      <c r="S6246" s="3">
        <v>22.727272727273</v>
      </c>
      <c r="T6246" s="8">
        <v>20.454545454544999</v>
      </c>
    </row>
    <row r="6247" spans="3:20" x14ac:dyDescent="0.2">
      <c r="C6247" s="91" t="s">
        <v>44</v>
      </c>
      <c r="D6247" s="86" t="s">
        <v>17</v>
      </c>
      <c r="E6247" s="6" t="s">
        <v>45</v>
      </c>
      <c r="F6247" s="5"/>
      <c r="G6247" s="58">
        <v>1358</v>
      </c>
      <c r="H6247" s="70" t="str">
        <f t="shared" si="137"/>
        <v xml:space="preserve"> </v>
      </c>
      <c r="I6247" s="12">
        <v>25.920471281295999</v>
      </c>
      <c r="J6247" s="4">
        <v>49.484536082474001</v>
      </c>
      <c r="K6247" s="4">
        <v>17.673048600884002</v>
      </c>
      <c r="L6247" s="4">
        <v>9.5729013254790001</v>
      </c>
      <c r="M6247" s="4">
        <v>14.285714285714</v>
      </c>
      <c r="N6247" s="4">
        <v>10.309278350514999</v>
      </c>
      <c r="O6247" s="4">
        <v>6.6273932253309997</v>
      </c>
      <c r="P6247" s="4">
        <v>5.9646539027980001</v>
      </c>
      <c r="Q6247" s="4">
        <v>16.936671575847001</v>
      </c>
      <c r="R6247" s="4">
        <v>1.1782032400589999</v>
      </c>
      <c r="S6247" s="4">
        <v>19.808541973490001</v>
      </c>
      <c r="T6247" s="13">
        <v>5.5228276877760001</v>
      </c>
    </row>
    <row r="6248" spans="3:20" x14ac:dyDescent="0.2">
      <c r="C6248" s="90"/>
      <c r="D6248" s="87"/>
      <c r="E6248" s="1" t="s">
        <v>46</v>
      </c>
      <c r="F6248" s="2"/>
      <c r="G6248" s="59">
        <v>735</v>
      </c>
      <c r="H6248" s="71" t="str">
        <f t="shared" si="137"/>
        <v xml:space="preserve"> </v>
      </c>
      <c r="I6248" s="11">
        <v>20.408163265306001</v>
      </c>
      <c r="J6248" s="3">
        <v>35.102040816326998</v>
      </c>
      <c r="K6248" s="3">
        <v>11.428571428571001</v>
      </c>
      <c r="L6248" s="3">
        <v>4.8979591836729997</v>
      </c>
      <c r="M6248" s="3">
        <v>7.8911564625850001</v>
      </c>
      <c r="N6248" s="3">
        <v>7.7551020408160003</v>
      </c>
      <c r="O6248" s="3">
        <v>5.986394557823</v>
      </c>
      <c r="P6248" s="3">
        <v>3.2653061224490001</v>
      </c>
      <c r="Q6248" s="3">
        <v>10.612244897959</v>
      </c>
      <c r="R6248" s="3">
        <v>1.7687074829930001</v>
      </c>
      <c r="S6248" s="3">
        <v>30.068027210884001</v>
      </c>
      <c r="T6248" s="8">
        <v>8.027210884354</v>
      </c>
    </row>
    <row r="6249" spans="3:20" x14ac:dyDescent="0.2">
      <c r="C6249" s="90"/>
      <c r="D6249" s="87"/>
      <c r="E6249" s="1" t="s">
        <v>47</v>
      </c>
      <c r="F6249" s="2"/>
      <c r="G6249" s="59">
        <v>177</v>
      </c>
      <c r="H6249" s="71" t="str">
        <f t="shared" si="137"/>
        <v xml:space="preserve"> </v>
      </c>
      <c r="I6249" s="11">
        <v>14.124293785311</v>
      </c>
      <c r="J6249" s="3">
        <v>20.338983050846998</v>
      </c>
      <c r="K6249" s="3">
        <v>9.6045197740110009</v>
      </c>
      <c r="L6249" s="3">
        <v>1.129943502825</v>
      </c>
      <c r="M6249" s="3">
        <v>3.3898305084749998</v>
      </c>
      <c r="N6249" s="3">
        <v>2.8248587570620001</v>
      </c>
      <c r="O6249" s="3">
        <v>2.8248587570620001</v>
      </c>
      <c r="P6249" s="3">
        <v>1.129943502825</v>
      </c>
      <c r="Q6249" s="3">
        <v>5.0847457627120001</v>
      </c>
      <c r="R6249" s="3">
        <v>1.6949152542370001</v>
      </c>
      <c r="S6249" s="3">
        <v>49.152542372881001</v>
      </c>
      <c r="T6249" s="8">
        <v>7.3446327683619996</v>
      </c>
    </row>
    <row r="6250" spans="3:20" x14ac:dyDescent="0.2">
      <c r="C6250" s="90"/>
      <c r="D6250" s="87"/>
      <c r="E6250" s="1" t="s">
        <v>48</v>
      </c>
      <c r="F6250" s="2"/>
      <c r="G6250" s="59">
        <v>128</v>
      </c>
      <c r="H6250" s="71" t="str">
        <f t="shared" si="137"/>
        <v xml:space="preserve"> </v>
      </c>
      <c r="I6250" s="11">
        <v>10.9375</v>
      </c>
      <c r="J6250" s="3">
        <v>7.03125</v>
      </c>
      <c r="K6250" s="3">
        <v>5.46875</v>
      </c>
      <c r="L6250" s="3">
        <v>0.78125</v>
      </c>
      <c r="M6250" s="3">
        <v>1.5625</v>
      </c>
      <c r="N6250" s="3">
        <v>1.5625</v>
      </c>
      <c r="O6250" s="3">
        <v>1.5625</v>
      </c>
      <c r="P6250" s="3">
        <v>1.5625</v>
      </c>
      <c r="Q6250" s="3">
        <v>3.90625</v>
      </c>
      <c r="R6250" s="3">
        <v>3.90625</v>
      </c>
      <c r="S6250" s="3">
        <v>62.5</v>
      </c>
      <c r="T6250" s="8">
        <v>11.71875</v>
      </c>
    </row>
    <row r="6251" spans="3:20" x14ac:dyDescent="0.2">
      <c r="C6251" s="90"/>
      <c r="D6251" s="87"/>
      <c r="E6251" s="1" t="s">
        <v>22</v>
      </c>
      <c r="F6251" s="2"/>
      <c r="G6251" s="59">
        <v>37</v>
      </c>
      <c r="H6251" s="71" t="str">
        <f t="shared" si="137"/>
        <v>*</v>
      </c>
      <c r="I6251" s="11">
        <v>10.810810810811001</v>
      </c>
      <c r="J6251" s="3">
        <v>27.027027027027</v>
      </c>
      <c r="K6251" s="3">
        <v>13.513513513514001</v>
      </c>
      <c r="L6251" s="3">
        <v>2.7027027027030002</v>
      </c>
      <c r="M6251" s="3">
        <v>2.7027027027030002</v>
      </c>
      <c r="N6251" s="3">
        <v>2.7027027027030002</v>
      </c>
      <c r="O6251" s="3">
        <v>5.4054054054050003</v>
      </c>
      <c r="P6251" s="3">
        <v>5.4054054054050003</v>
      </c>
      <c r="Q6251" s="3">
        <v>2.7027027027030002</v>
      </c>
      <c r="R6251" s="3">
        <v>2.7027027027030002</v>
      </c>
      <c r="S6251" s="3">
        <v>24.324324324323999</v>
      </c>
      <c r="T6251" s="8">
        <v>24.324324324323999</v>
      </c>
    </row>
    <row r="6252" spans="3:20" ht="24" x14ac:dyDescent="0.2">
      <c r="C6252" s="91" t="s">
        <v>49</v>
      </c>
      <c r="D6252" s="86" t="s">
        <v>17</v>
      </c>
      <c r="E6252" s="6" t="s">
        <v>50</v>
      </c>
      <c r="F6252" s="5"/>
      <c r="G6252" s="58">
        <v>141</v>
      </c>
      <c r="H6252" s="70" t="str">
        <f t="shared" si="137"/>
        <v xml:space="preserve"> </v>
      </c>
      <c r="I6252" s="12">
        <v>35.460992907801</v>
      </c>
      <c r="J6252" s="4">
        <v>60.283687943262002</v>
      </c>
      <c r="K6252" s="4">
        <v>21.276595744681</v>
      </c>
      <c r="L6252" s="4">
        <v>16.312056737589</v>
      </c>
      <c r="M6252" s="4">
        <v>23.404255319149001</v>
      </c>
      <c r="N6252" s="4">
        <v>21.985815602837</v>
      </c>
      <c r="O6252" s="4">
        <v>10.638297872340001</v>
      </c>
      <c r="P6252" s="4">
        <v>9.9290780141840003</v>
      </c>
      <c r="Q6252" s="4">
        <v>21.985815602837</v>
      </c>
      <c r="R6252" s="4">
        <v>4.2553191489359996</v>
      </c>
      <c r="S6252" s="4">
        <v>8.5106382978719992</v>
      </c>
      <c r="T6252" s="13">
        <v>1.4184397163119999</v>
      </c>
    </row>
    <row r="6253" spans="3:20" ht="36" x14ac:dyDescent="0.2">
      <c r="C6253" s="90"/>
      <c r="D6253" s="87"/>
      <c r="E6253" s="1" t="s">
        <v>51</v>
      </c>
      <c r="F6253" s="2"/>
      <c r="G6253" s="59">
        <v>349</v>
      </c>
      <c r="H6253" s="71" t="str">
        <f t="shared" si="137"/>
        <v xml:space="preserve"> </v>
      </c>
      <c r="I6253" s="11">
        <v>38.681948424068999</v>
      </c>
      <c r="J6253" s="3">
        <v>51.575931232092003</v>
      </c>
      <c r="K6253" s="3">
        <v>22.922636103152001</v>
      </c>
      <c r="L6253" s="3">
        <v>17.478510028653002</v>
      </c>
      <c r="M6253" s="3">
        <v>20.916905444126002</v>
      </c>
      <c r="N6253" s="3">
        <v>12.607449856734</v>
      </c>
      <c r="O6253" s="3">
        <v>8.0229226361030008</v>
      </c>
      <c r="P6253" s="3">
        <v>5.7306590257880003</v>
      </c>
      <c r="Q6253" s="3">
        <v>19.484240687679002</v>
      </c>
      <c r="R6253" s="3">
        <v>2.0057306590259998</v>
      </c>
      <c r="S6253" s="3">
        <v>14.899713467049001</v>
      </c>
      <c r="T6253" s="8">
        <v>1.4326647564470001</v>
      </c>
    </row>
    <row r="6254" spans="3:20" ht="48" x14ac:dyDescent="0.2">
      <c r="C6254" s="90"/>
      <c r="D6254" s="87"/>
      <c r="E6254" s="1" t="s">
        <v>52</v>
      </c>
      <c r="F6254" s="2"/>
      <c r="G6254" s="59">
        <v>1860</v>
      </c>
      <c r="H6254" s="71" t="str">
        <f t="shared" si="137"/>
        <v xml:space="preserve"> </v>
      </c>
      <c r="I6254" s="11">
        <v>25.752688172043001</v>
      </c>
      <c r="J6254" s="3">
        <v>46.344086021504999</v>
      </c>
      <c r="K6254" s="3">
        <v>16.935483870968</v>
      </c>
      <c r="L6254" s="3">
        <v>8.0645161290320004</v>
      </c>
      <c r="M6254" s="3">
        <v>12.419354838709999</v>
      </c>
      <c r="N6254" s="3">
        <v>9.4623655913979992</v>
      </c>
      <c r="O6254" s="3">
        <v>6.2903225806450003</v>
      </c>
      <c r="P6254" s="3">
        <v>5.537634408602</v>
      </c>
      <c r="Q6254" s="3">
        <v>15.806451612903</v>
      </c>
      <c r="R6254" s="3">
        <v>1.3440860215049999</v>
      </c>
      <c r="S6254" s="3">
        <v>23.225806451613</v>
      </c>
      <c r="T6254" s="8">
        <v>4.0860215053760003</v>
      </c>
    </row>
    <row r="6255" spans="3:20" ht="24" x14ac:dyDescent="0.2">
      <c r="C6255" s="90"/>
      <c r="D6255" s="87"/>
      <c r="E6255" s="1" t="s">
        <v>53</v>
      </c>
      <c r="F6255" s="2"/>
      <c r="G6255" s="59">
        <v>719</v>
      </c>
      <c r="H6255" s="71" t="str">
        <f t="shared" si="137"/>
        <v xml:space="preserve"> </v>
      </c>
      <c r="I6255" s="11">
        <v>33.6578581363</v>
      </c>
      <c r="J6255" s="3">
        <v>49.791376912377999</v>
      </c>
      <c r="K6255" s="3">
        <v>21.001390820584</v>
      </c>
      <c r="L6255" s="3">
        <v>13.351877607789</v>
      </c>
      <c r="M6255" s="3">
        <v>16.82892906815</v>
      </c>
      <c r="N6255" s="3">
        <v>10.709318497913999</v>
      </c>
      <c r="O6255" s="3">
        <v>6.5368567454799997</v>
      </c>
      <c r="P6255" s="3">
        <v>6.5368567454799997</v>
      </c>
      <c r="Q6255" s="3">
        <v>18.636995827538001</v>
      </c>
      <c r="R6255" s="3">
        <v>1.9471488178030001</v>
      </c>
      <c r="S6255" s="3">
        <v>20.166898470096999</v>
      </c>
      <c r="T6255" s="8">
        <v>1.3908205841450001</v>
      </c>
    </row>
    <row r="6256" spans="3:20" ht="48" x14ac:dyDescent="0.2">
      <c r="C6256" s="90"/>
      <c r="D6256" s="87"/>
      <c r="E6256" s="1" t="s">
        <v>54</v>
      </c>
      <c r="F6256" s="2"/>
      <c r="G6256" s="59">
        <v>404</v>
      </c>
      <c r="H6256" s="71" t="str">
        <f t="shared" si="137"/>
        <v xml:space="preserve"> </v>
      </c>
      <c r="I6256" s="11">
        <v>33.663366336633999</v>
      </c>
      <c r="J6256" s="3">
        <v>56.930693069306997</v>
      </c>
      <c r="K6256" s="3">
        <v>21.287128712870999</v>
      </c>
      <c r="L6256" s="3">
        <v>16.336633663366001</v>
      </c>
      <c r="M6256" s="3">
        <v>17.079207920792001</v>
      </c>
      <c r="N6256" s="3">
        <v>11.633663366337</v>
      </c>
      <c r="O6256" s="3">
        <v>8.9108910891090005</v>
      </c>
      <c r="P6256" s="3">
        <v>6.683168316832</v>
      </c>
      <c r="Q6256" s="3">
        <v>21.534653465346999</v>
      </c>
      <c r="R6256" s="3">
        <v>1.732673267327</v>
      </c>
      <c r="S6256" s="3">
        <v>17.574257425742999</v>
      </c>
      <c r="T6256" s="8">
        <v>1.485148514851</v>
      </c>
    </row>
    <row r="6257" spans="3:20" ht="36" x14ac:dyDescent="0.2">
      <c r="C6257" s="90"/>
      <c r="D6257" s="87"/>
      <c r="E6257" s="1" t="s">
        <v>55</v>
      </c>
      <c r="F6257" s="2"/>
      <c r="G6257" s="59">
        <v>41</v>
      </c>
      <c r="H6257" s="71" t="str">
        <f t="shared" si="137"/>
        <v>*</v>
      </c>
      <c r="I6257" s="11">
        <v>39.024390243901998</v>
      </c>
      <c r="J6257" s="3">
        <v>53.658536585366001</v>
      </c>
      <c r="K6257" s="3">
        <v>34.146341463414998</v>
      </c>
      <c r="L6257" s="3">
        <v>34.146341463414998</v>
      </c>
      <c r="M6257" s="3">
        <v>19.512195121950999</v>
      </c>
      <c r="N6257" s="3">
        <v>19.512195121950999</v>
      </c>
      <c r="O6257" s="3">
        <v>7.3170731707319998</v>
      </c>
      <c r="P6257" s="3">
        <v>17.073170731706998</v>
      </c>
      <c r="Q6257" s="3">
        <v>34.146341463414998</v>
      </c>
      <c r="R6257" s="3">
        <v>2.4390243902440001</v>
      </c>
      <c r="S6257" s="3">
        <v>17.073170731706998</v>
      </c>
      <c r="T6257" s="14">
        <v>0</v>
      </c>
    </row>
    <row r="6258" spans="3:20" ht="36" x14ac:dyDescent="0.2">
      <c r="C6258" s="90"/>
      <c r="D6258" s="87"/>
      <c r="E6258" s="1" t="s">
        <v>56</v>
      </c>
      <c r="F6258" s="2"/>
      <c r="G6258" s="59">
        <v>168</v>
      </c>
      <c r="H6258" s="71" t="str">
        <f t="shared" si="137"/>
        <v xml:space="preserve"> </v>
      </c>
      <c r="I6258" s="11">
        <v>31.547619047619001</v>
      </c>
      <c r="J6258" s="3">
        <v>51.190476190475998</v>
      </c>
      <c r="K6258" s="3">
        <v>20.833333333333002</v>
      </c>
      <c r="L6258" s="3">
        <v>14.880952380951999</v>
      </c>
      <c r="M6258" s="3">
        <v>16.666666666666998</v>
      </c>
      <c r="N6258" s="3">
        <v>11.309523809524</v>
      </c>
      <c r="O6258" s="3">
        <v>8.333333333333</v>
      </c>
      <c r="P6258" s="3">
        <v>4.166666666667</v>
      </c>
      <c r="Q6258" s="3">
        <v>17.857142857143</v>
      </c>
      <c r="R6258" s="3">
        <v>2.9761904761900002</v>
      </c>
      <c r="S6258" s="3">
        <v>19.047619047619001</v>
      </c>
      <c r="T6258" s="8">
        <v>1.785714285714</v>
      </c>
    </row>
    <row r="6259" spans="3:20" ht="36" x14ac:dyDescent="0.2">
      <c r="C6259" s="90"/>
      <c r="D6259" s="87"/>
      <c r="E6259" s="1" t="s">
        <v>57</v>
      </c>
      <c r="F6259" s="2"/>
      <c r="G6259" s="59">
        <v>146</v>
      </c>
      <c r="H6259" s="71" t="str">
        <f t="shared" si="137"/>
        <v xml:space="preserve"> </v>
      </c>
      <c r="I6259" s="11">
        <v>32.876712328766999</v>
      </c>
      <c r="J6259" s="3">
        <v>53.424657534246997</v>
      </c>
      <c r="K6259" s="3">
        <v>23.972602739726</v>
      </c>
      <c r="L6259" s="3">
        <v>19.863013698629999</v>
      </c>
      <c r="M6259" s="3">
        <v>20.547945205478999</v>
      </c>
      <c r="N6259" s="3">
        <v>12.328767123287999</v>
      </c>
      <c r="O6259" s="3">
        <v>11.643835616438</v>
      </c>
      <c r="P6259" s="3">
        <v>8.2191780821920002</v>
      </c>
      <c r="Q6259" s="3">
        <v>22.602739726027</v>
      </c>
      <c r="R6259" s="3">
        <v>1.369863013699</v>
      </c>
      <c r="S6259" s="3">
        <v>17.123287671233001</v>
      </c>
      <c r="T6259" s="8">
        <v>1.369863013699</v>
      </c>
    </row>
    <row r="6260" spans="3:20" x14ac:dyDescent="0.2">
      <c r="C6260" s="90"/>
      <c r="D6260" s="87"/>
      <c r="E6260" s="1" t="s">
        <v>58</v>
      </c>
      <c r="F6260" s="2"/>
      <c r="G6260" s="59">
        <v>364</v>
      </c>
      <c r="H6260" s="71" t="str">
        <f t="shared" si="137"/>
        <v xml:space="preserve"> </v>
      </c>
      <c r="I6260" s="11">
        <v>8.5164835164839996</v>
      </c>
      <c r="J6260" s="3">
        <v>17.857142857143</v>
      </c>
      <c r="K6260" s="3">
        <v>3.2967032967029999</v>
      </c>
      <c r="L6260" s="3">
        <v>1.648351648352</v>
      </c>
      <c r="M6260" s="3">
        <v>3.0219780219780001</v>
      </c>
      <c r="N6260" s="3">
        <v>4.3956043956039998</v>
      </c>
      <c r="O6260" s="3">
        <v>4.3956043956039998</v>
      </c>
      <c r="P6260" s="3">
        <v>0.82417582417599999</v>
      </c>
      <c r="Q6260" s="3">
        <v>4.1208791208789997</v>
      </c>
      <c r="R6260" s="3">
        <v>1.648351648352</v>
      </c>
      <c r="S6260" s="3">
        <v>51.923076923076998</v>
      </c>
      <c r="T6260" s="8">
        <v>12.362637362637001</v>
      </c>
    </row>
    <row r="6261" spans="3:20" x14ac:dyDescent="0.2">
      <c r="C6261" s="90"/>
      <c r="D6261" s="87"/>
      <c r="E6261" s="1" t="s">
        <v>22</v>
      </c>
      <c r="F6261" s="2"/>
      <c r="G6261" s="59">
        <v>134</v>
      </c>
      <c r="H6261" s="71" t="str">
        <f t="shared" si="137"/>
        <v xml:space="preserve"> </v>
      </c>
      <c r="I6261" s="11">
        <v>13.432835820896001</v>
      </c>
      <c r="J6261" s="3">
        <v>24.626865671642001</v>
      </c>
      <c r="K6261" s="3">
        <v>11.940298507463</v>
      </c>
      <c r="L6261" s="3">
        <v>1.492537313433</v>
      </c>
      <c r="M6261" s="3">
        <v>8.2089552238810004</v>
      </c>
      <c r="N6261" s="3">
        <v>4.477611940299</v>
      </c>
      <c r="O6261" s="3">
        <v>6.7164179104480004</v>
      </c>
      <c r="P6261" s="3">
        <v>2.238805970149</v>
      </c>
      <c r="Q6261" s="3">
        <v>5.9701492537309999</v>
      </c>
      <c r="R6261" s="3">
        <v>3.731343283582</v>
      </c>
      <c r="S6261" s="3">
        <v>18.656716417910001</v>
      </c>
      <c r="T6261" s="8">
        <v>36.567164179103997</v>
      </c>
    </row>
    <row r="6262" spans="3:20" ht="24" x14ac:dyDescent="0.2">
      <c r="C6262" s="90"/>
      <c r="D6262" s="87"/>
      <c r="E6262" s="1" t="s">
        <v>59</v>
      </c>
      <c r="F6262" s="2"/>
      <c r="G6262" s="59">
        <v>1920</v>
      </c>
      <c r="H6262" s="71" t="str">
        <f t="shared" si="137"/>
        <v xml:space="preserve"> </v>
      </c>
      <c r="I6262" s="11">
        <v>25.677083333333002</v>
      </c>
      <c r="J6262" s="3">
        <v>45.78125</v>
      </c>
      <c r="K6262" s="3">
        <v>16.875</v>
      </c>
      <c r="L6262" s="3">
        <v>8.229166666667</v>
      </c>
      <c r="M6262" s="3">
        <v>12.291666666667</v>
      </c>
      <c r="N6262" s="3">
        <v>9.375</v>
      </c>
      <c r="O6262" s="3">
        <v>6.09375</v>
      </c>
      <c r="P6262" s="3">
        <v>5.46875</v>
      </c>
      <c r="Q6262" s="3">
        <v>15.625</v>
      </c>
      <c r="R6262" s="3">
        <v>1.40625</v>
      </c>
      <c r="S6262" s="3">
        <v>23.4375</v>
      </c>
      <c r="T6262" s="8">
        <v>4.010416666667</v>
      </c>
    </row>
    <row r="6263" spans="3:20" ht="24" x14ac:dyDescent="0.2">
      <c r="C6263" s="90"/>
      <c r="D6263" s="87"/>
      <c r="E6263" s="1" t="s">
        <v>60</v>
      </c>
      <c r="F6263" s="2"/>
      <c r="G6263" s="59">
        <v>479</v>
      </c>
      <c r="H6263" s="71" t="str">
        <f t="shared" si="137"/>
        <v xml:space="preserve"> </v>
      </c>
      <c r="I6263" s="11">
        <v>32.567849686848</v>
      </c>
      <c r="J6263" s="3">
        <v>53.862212943632997</v>
      </c>
      <c r="K6263" s="3">
        <v>20.459290187891</v>
      </c>
      <c r="L6263" s="3">
        <v>15.866388308976999</v>
      </c>
      <c r="M6263" s="3">
        <v>16.492693110647</v>
      </c>
      <c r="N6263" s="3">
        <v>11.273486430063</v>
      </c>
      <c r="O6263" s="3">
        <v>8.1419624217119999</v>
      </c>
      <c r="P6263" s="3">
        <v>5.8455114822549996</v>
      </c>
      <c r="Q6263" s="3">
        <v>19.624217118998001</v>
      </c>
      <c r="R6263" s="3">
        <v>1.87891440501</v>
      </c>
      <c r="S6263" s="3">
        <v>18.371607515657999</v>
      </c>
      <c r="T6263" s="8">
        <v>1.6701461377869999</v>
      </c>
    </row>
    <row r="6264" spans="3:20" ht="24" x14ac:dyDescent="0.2">
      <c r="C6264" s="91" t="s">
        <v>61</v>
      </c>
      <c r="D6264" s="86" t="s">
        <v>17</v>
      </c>
      <c r="E6264" s="6" t="s">
        <v>62</v>
      </c>
      <c r="F6264" s="5"/>
      <c r="G6264" s="58">
        <v>354</v>
      </c>
      <c r="H6264" s="70" t="str">
        <f t="shared" si="137"/>
        <v xml:space="preserve"> </v>
      </c>
      <c r="I6264" s="12">
        <v>83.615819209039998</v>
      </c>
      <c r="J6264" s="4">
        <v>56.779661016948999</v>
      </c>
      <c r="K6264" s="4">
        <v>21.751412429378998</v>
      </c>
      <c r="L6264" s="4">
        <v>13.841807909605</v>
      </c>
      <c r="M6264" s="4">
        <v>13.276836158191999</v>
      </c>
      <c r="N6264" s="4">
        <v>9.3220338983049995</v>
      </c>
      <c r="O6264" s="4">
        <v>9.8870056497180006</v>
      </c>
      <c r="P6264" s="4">
        <v>9.0395480225989999</v>
      </c>
      <c r="Q6264" s="4">
        <v>17.796610169491998</v>
      </c>
      <c r="R6264" s="4">
        <v>0.56497175141199996</v>
      </c>
      <c r="S6264" s="4">
        <v>3.9548022598869998</v>
      </c>
      <c r="T6264" s="13">
        <v>1.412429378531</v>
      </c>
    </row>
    <row r="6265" spans="3:20" ht="24" x14ac:dyDescent="0.2">
      <c r="C6265" s="90"/>
      <c r="D6265" s="87"/>
      <c r="E6265" s="1" t="s">
        <v>63</v>
      </c>
      <c r="F6265" s="2"/>
      <c r="G6265" s="59">
        <v>645</v>
      </c>
      <c r="H6265" s="71" t="str">
        <f t="shared" si="137"/>
        <v xml:space="preserve"> </v>
      </c>
      <c r="I6265" s="11">
        <v>33.178294573643001</v>
      </c>
      <c r="J6265" s="3">
        <v>86.046511627906995</v>
      </c>
      <c r="K6265" s="3">
        <v>17.984496124031001</v>
      </c>
      <c r="L6265" s="3">
        <v>10.697674418605001</v>
      </c>
      <c r="M6265" s="3">
        <v>15.658914728681999</v>
      </c>
      <c r="N6265" s="3">
        <v>13.023255813953</v>
      </c>
      <c r="O6265" s="3">
        <v>8.3720930232559994</v>
      </c>
      <c r="P6265" s="3">
        <v>6.2015503875969999</v>
      </c>
      <c r="Q6265" s="3">
        <v>20</v>
      </c>
      <c r="R6265" s="3">
        <v>1.0852713178290001</v>
      </c>
      <c r="S6265" s="3">
        <v>2.0155038759689998</v>
      </c>
      <c r="T6265" s="8">
        <v>2.3255813953489999</v>
      </c>
    </row>
    <row r="6266" spans="3:20" ht="36" x14ac:dyDescent="0.2">
      <c r="C6266" s="90"/>
      <c r="D6266" s="87"/>
      <c r="E6266" s="1" t="s">
        <v>64</v>
      </c>
      <c r="F6266" s="2"/>
      <c r="G6266" s="59">
        <v>166</v>
      </c>
      <c r="H6266" s="71" t="str">
        <f t="shared" si="137"/>
        <v xml:space="preserve"> </v>
      </c>
      <c r="I6266" s="11">
        <v>31.927710843372999</v>
      </c>
      <c r="J6266" s="3">
        <v>53.012048192770997</v>
      </c>
      <c r="K6266" s="3">
        <v>69.879518072289002</v>
      </c>
      <c r="L6266" s="3">
        <v>15.66265060241</v>
      </c>
      <c r="M6266" s="3">
        <v>28.313253012048001</v>
      </c>
      <c r="N6266" s="3">
        <v>16.265060240964001</v>
      </c>
      <c r="O6266" s="3">
        <v>10.240963855422001</v>
      </c>
      <c r="P6266" s="3">
        <v>10.240963855422001</v>
      </c>
      <c r="Q6266" s="3">
        <v>25.301204819277</v>
      </c>
      <c r="R6266" s="3">
        <v>1.8072289156629999</v>
      </c>
      <c r="S6266" s="3">
        <v>4.819277108434</v>
      </c>
      <c r="T6266" s="8">
        <v>3.6144578313250002</v>
      </c>
    </row>
    <row r="6267" spans="3:20" ht="36" x14ac:dyDescent="0.2">
      <c r="C6267" s="90"/>
      <c r="D6267" s="87"/>
      <c r="E6267" s="1" t="s">
        <v>65</v>
      </c>
      <c r="F6267" s="2"/>
      <c r="G6267" s="59">
        <v>110</v>
      </c>
      <c r="H6267" s="71" t="str">
        <f t="shared" si="137"/>
        <v xml:space="preserve"> </v>
      </c>
      <c r="I6267" s="11">
        <v>49.090909090909001</v>
      </c>
      <c r="J6267" s="3">
        <v>60.909090909090999</v>
      </c>
      <c r="K6267" s="3">
        <v>28.181818181817999</v>
      </c>
      <c r="L6267" s="3">
        <v>70</v>
      </c>
      <c r="M6267" s="3">
        <v>29.090909090909001</v>
      </c>
      <c r="N6267" s="3">
        <v>23.636363636363999</v>
      </c>
      <c r="O6267" s="3">
        <v>15.454545454545</v>
      </c>
      <c r="P6267" s="3">
        <v>17.272727272727</v>
      </c>
      <c r="Q6267" s="3">
        <v>32.727272727272997</v>
      </c>
      <c r="R6267" s="3">
        <v>2.7272727272730002</v>
      </c>
      <c r="S6267" s="3">
        <v>0.90909090909099999</v>
      </c>
      <c r="T6267" s="14">
        <v>0</v>
      </c>
    </row>
    <row r="6268" spans="3:20" ht="36" x14ac:dyDescent="0.2">
      <c r="C6268" s="90"/>
      <c r="D6268" s="87"/>
      <c r="E6268" s="1" t="s">
        <v>66</v>
      </c>
      <c r="F6268" s="2"/>
      <c r="G6268" s="59">
        <v>239</v>
      </c>
      <c r="H6268" s="71" t="str">
        <f t="shared" si="137"/>
        <v xml:space="preserve"> </v>
      </c>
      <c r="I6268" s="11">
        <v>25.523012552301001</v>
      </c>
      <c r="J6268" s="3">
        <v>53.138075313808002</v>
      </c>
      <c r="K6268" s="3">
        <v>29.707112970711002</v>
      </c>
      <c r="L6268" s="3">
        <v>17.573221757321999</v>
      </c>
      <c r="M6268" s="3">
        <v>59.832635983263998</v>
      </c>
      <c r="N6268" s="3">
        <v>28.451882845187999</v>
      </c>
      <c r="O6268" s="3">
        <v>12.133891213388999</v>
      </c>
      <c r="P6268" s="3">
        <v>8.3682008368199998</v>
      </c>
      <c r="Q6268" s="3">
        <v>37.238493723848997</v>
      </c>
      <c r="R6268" s="3">
        <v>2.092050209205</v>
      </c>
      <c r="S6268" s="3">
        <v>7.5313807531380004</v>
      </c>
      <c r="T6268" s="8">
        <v>0.836820083682</v>
      </c>
    </row>
    <row r="6269" spans="3:20" ht="24" x14ac:dyDescent="0.2">
      <c r="C6269" s="90"/>
      <c r="D6269" s="87"/>
      <c r="E6269" s="1" t="s">
        <v>67</v>
      </c>
      <c r="F6269" s="2"/>
      <c r="G6269" s="59">
        <v>143</v>
      </c>
      <c r="H6269" s="71" t="str">
        <f t="shared" si="137"/>
        <v xml:space="preserve"> </v>
      </c>
      <c r="I6269" s="11">
        <v>23.076923076922998</v>
      </c>
      <c r="J6269" s="3">
        <v>51.748251748252002</v>
      </c>
      <c r="K6269" s="3">
        <v>24.475524475524001</v>
      </c>
      <c r="L6269" s="3">
        <v>18.181818181817999</v>
      </c>
      <c r="M6269" s="3">
        <v>34.265734265733997</v>
      </c>
      <c r="N6269" s="3">
        <v>62.237762237761999</v>
      </c>
      <c r="O6269" s="3">
        <v>17.482517482517</v>
      </c>
      <c r="P6269" s="3">
        <v>10.48951048951</v>
      </c>
      <c r="Q6269" s="3">
        <v>39.160839160838997</v>
      </c>
      <c r="R6269" s="3">
        <v>0.69930069930100003</v>
      </c>
      <c r="S6269" s="3">
        <v>7.6923076923079998</v>
      </c>
      <c r="T6269" s="8">
        <v>2.0979020979020002</v>
      </c>
    </row>
    <row r="6270" spans="3:20" ht="24" x14ac:dyDescent="0.2">
      <c r="C6270" s="90"/>
      <c r="D6270" s="87"/>
      <c r="E6270" s="1" t="s">
        <v>68</v>
      </c>
      <c r="F6270" s="2"/>
      <c r="G6270" s="59">
        <v>56</v>
      </c>
      <c r="H6270" s="71" t="str">
        <f t="shared" si="137"/>
        <v xml:space="preserve"> </v>
      </c>
      <c r="I6270" s="11">
        <v>32.142857142856997</v>
      </c>
      <c r="J6270" s="3">
        <v>60.714285714286</v>
      </c>
      <c r="K6270" s="3">
        <v>35.714285714286</v>
      </c>
      <c r="L6270" s="3">
        <v>21.428571428571001</v>
      </c>
      <c r="M6270" s="3">
        <v>32.142857142856997</v>
      </c>
      <c r="N6270" s="3">
        <v>23.214285714286</v>
      </c>
      <c r="O6270" s="3">
        <v>57.142857142856997</v>
      </c>
      <c r="P6270" s="3">
        <v>21.428571428571001</v>
      </c>
      <c r="Q6270" s="3">
        <v>33.928571428570997</v>
      </c>
      <c r="R6270" s="3">
        <v>3.5714285714290002</v>
      </c>
      <c r="S6270" s="3">
        <v>3.5714285714290002</v>
      </c>
      <c r="T6270" s="8">
        <v>1.785714285714</v>
      </c>
    </row>
    <row r="6271" spans="3:20" ht="24" x14ac:dyDescent="0.2">
      <c r="C6271" s="90"/>
      <c r="D6271" s="87"/>
      <c r="E6271" s="1" t="s">
        <v>69</v>
      </c>
      <c r="F6271" s="2"/>
      <c r="G6271" s="59">
        <v>51</v>
      </c>
      <c r="H6271" s="71" t="str">
        <f t="shared" si="137"/>
        <v xml:space="preserve"> </v>
      </c>
      <c r="I6271" s="11">
        <v>39.215686274509999</v>
      </c>
      <c r="J6271" s="3">
        <v>60.784313725490001</v>
      </c>
      <c r="K6271" s="3">
        <v>21.568627450979999</v>
      </c>
      <c r="L6271" s="3">
        <v>27.450980392157</v>
      </c>
      <c r="M6271" s="3">
        <v>29.411764705882</v>
      </c>
      <c r="N6271" s="3">
        <v>19.607843137254999</v>
      </c>
      <c r="O6271" s="3">
        <v>17.647058823529001</v>
      </c>
      <c r="P6271" s="3">
        <v>82.352941176471006</v>
      </c>
      <c r="Q6271" s="3">
        <v>33.333333333333002</v>
      </c>
      <c r="R6271" s="3">
        <v>5.8823529411760003</v>
      </c>
      <c r="S6271" s="3">
        <v>1.9607843137250001</v>
      </c>
      <c r="T6271" s="14">
        <v>0</v>
      </c>
    </row>
    <row r="6272" spans="3:20" ht="24" x14ac:dyDescent="0.2">
      <c r="C6272" s="90"/>
      <c r="D6272" s="87"/>
      <c r="E6272" s="1" t="s">
        <v>70</v>
      </c>
      <c r="F6272" s="2"/>
      <c r="G6272" s="59">
        <v>312</v>
      </c>
      <c r="H6272" s="71" t="str">
        <f t="shared" si="137"/>
        <v xml:space="preserve"> </v>
      </c>
      <c r="I6272" s="11">
        <v>25</v>
      </c>
      <c r="J6272" s="3">
        <v>52.564102564103003</v>
      </c>
      <c r="K6272" s="3">
        <v>21.474358974358999</v>
      </c>
      <c r="L6272" s="3">
        <v>16.025641025641001</v>
      </c>
      <c r="M6272" s="3">
        <v>30.769230769231001</v>
      </c>
      <c r="N6272" s="3">
        <v>24.358974358973999</v>
      </c>
      <c r="O6272" s="3">
        <v>13.141025641025999</v>
      </c>
      <c r="P6272" s="3">
        <v>10.576923076923</v>
      </c>
      <c r="Q6272" s="3">
        <v>60.25641025641</v>
      </c>
      <c r="R6272" s="3">
        <v>1.6025641025640001</v>
      </c>
      <c r="S6272" s="3">
        <v>6.4102564102560002</v>
      </c>
      <c r="T6272" s="8">
        <v>2.2435897435899999</v>
      </c>
    </row>
    <row r="6273" spans="3:20" x14ac:dyDescent="0.2">
      <c r="C6273" s="90"/>
      <c r="D6273" s="87"/>
      <c r="E6273" s="1" t="s">
        <v>32</v>
      </c>
      <c r="F6273" s="2"/>
      <c r="G6273" s="59">
        <v>51</v>
      </c>
      <c r="H6273" s="71" t="str">
        <f t="shared" si="137"/>
        <v xml:space="preserve"> </v>
      </c>
      <c r="I6273" s="11">
        <v>29.411764705882</v>
      </c>
      <c r="J6273" s="3">
        <v>33.333333333333002</v>
      </c>
      <c r="K6273" s="3">
        <v>19.607843137254999</v>
      </c>
      <c r="L6273" s="3">
        <v>13.725490196078001</v>
      </c>
      <c r="M6273" s="3">
        <v>19.607843137254999</v>
      </c>
      <c r="N6273" s="3">
        <v>5.8823529411760003</v>
      </c>
      <c r="O6273" s="3">
        <v>11.764705882353001</v>
      </c>
      <c r="P6273" s="3">
        <v>7.8431372549020004</v>
      </c>
      <c r="Q6273" s="3">
        <v>17.647058823529001</v>
      </c>
      <c r="R6273" s="3">
        <v>21.568627450979999</v>
      </c>
      <c r="S6273" s="3">
        <v>15.686274509804001</v>
      </c>
      <c r="T6273" s="8">
        <v>3.9215686274510002</v>
      </c>
    </row>
    <row r="6274" spans="3:20" ht="24" x14ac:dyDescent="0.2">
      <c r="C6274" s="90"/>
      <c r="D6274" s="87"/>
      <c r="E6274" s="1" t="s">
        <v>71</v>
      </c>
      <c r="F6274" s="2"/>
      <c r="G6274" s="59">
        <v>1237</v>
      </c>
      <c r="H6274" s="71" t="str">
        <f t="shared" si="137"/>
        <v xml:space="preserve"> </v>
      </c>
      <c r="I6274" s="11">
        <v>34.195634599838002</v>
      </c>
      <c r="J6274" s="3">
        <v>58.609539207761003</v>
      </c>
      <c r="K6274" s="3">
        <v>20.129345189976</v>
      </c>
      <c r="L6274" s="3">
        <v>11.641067097817</v>
      </c>
      <c r="M6274" s="3">
        <v>18.270008084074</v>
      </c>
      <c r="N6274" s="3">
        <v>13.338722716249</v>
      </c>
      <c r="O6274" s="3">
        <v>8.4882780921579997</v>
      </c>
      <c r="P6274" s="3">
        <v>6.9523039611959998</v>
      </c>
      <c r="Q6274" s="3">
        <v>21.746160064672999</v>
      </c>
      <c r="R6274" s="3">
        <v>1.697655618432</v>
      </c>
      <c r="S6274" s="3">
        <v>5.8205335489090002</v>
      </c>
      <c r="T6274" s="8">
        <v>2.5060630557799999</v>
      </c>
    </row>
    <row r="6275" spans="3:20" ht="24" x14ac:dyDescent="0.2">
      <c r="C6275" s="90"/>
      <c r="D6275" s="87"/>
      <c r="E6275" s="1" t="s">
        <v>72</v>
      </c>
      <c r="F6275" s="2"/>
      <c r="G6275" s="59">
        <v>1015</v>
      </c>
      <c r="H6275" s="71" t="str">
        <f t="shared" si="137"/>
        <v xml:space="preserve"> </v>
      </c>
      <c r="I6275" s="11">
        <v>10.64039408867</v>
      </c>
      <c r="J6275" s="3">
        <v>22.068965517241001</v>
      </c>
      <c r="K6275" s="3">
        <v>8.3743842364530003</v>
      </c>
      <c r="L6275" s="3">
        <v>2.266009852217</v>
      </c>
      <c r="M6275" s="3">
        <v>2.9556650246310001</v>
      </c>
      <c r="N6275" s="3">
        <v>3.2512315270940002</v>
      </c>
      <c r="O6275" s="3">
        <v>2.9556650246310001</v>
      </c>
      <c r="P6275" s="3">
        <v>2.0689655172410002</v>
      </c>
      <c r="Q6275" s="3">
        <v>4.6305418719210003</v>
      </c>
      <c r="R6275" s="3">
        <v>1.2807881773400001</v>
      </c>
      <c r="S6275" s="3">
        <v>56.15763546798</v>
      </c>
      <c r="T6275" s="8">
        <v>4.7290640394089998</v>
      </c>
    </row>
    <row r="6276" spans="3:20" x14ac:dyDescent="0.2">
      <c r="C6276" s="90"/>
      <c r="D6276" s="87"/>
      <c r="E6276" s="1" t="s">
        <v>22</v>
      </c>
      <c r="F6276" s="2"/>
      <c r="G6276" s="59">
        <v>183</v>
      </c>
      <c r="H6276" s="71" t="str">
        <f t="shared" si="137"/>
        <v xml:space="preserve"> </v>
      </c>
      <c r="I6276" s="11">
        <v>7.6502732240439997</v>
      </c>
      <c r="J6276" s="3">
        <v>19.672131147540998</v>
      </c>
      <c r="K6276" s="3">
        <v>10.382513661201999</v>
      </c>
      <c r="L6276" s="3">
        <v>1.6393442622950001</v>
      </c>
      <c r="M6276" s="3">
        <v>2.732240437158</v>
      </c>
      <c r="N6276" s="3">
        <v>3.8251366120219998</v>
      </c>
      <c r="O6276" s="3">
        <v>4.371584699454</v>
      </c>
      <c r="P6276" s="3">
        <v>2.185792349727</v>
      </c>
      <c r="Q6276" s="3">
        <v>3.8251366120219998</v>
      </c>
      <c r="R6276" s="3">
        <v>2.185792349727</v>
      </c>
      <c r="S6276" s="3">
        <v>13.114754098361001</v>
      </c>
      <c r="T6276" s="8">
        <v>50.273224043715999</v>
      </c>
    </row>
    <row r="6277" spans="3:20" x14ac:dyDescent="0.2">
      <c r="C6277" s="91" t="s">
        <v>73</v>
      </c>
      <c r="D6277" s="86" t="s">
        <v>17</v>
      </c>
      <c r="E6277" s="6" t="s">
        <v>74</v>
      </c>
      <c r="F6277" s="5"/>
      <c r="G6277" s="58">
        <v>247</v>
      </c>
      <c r="H6277" s="70" t="str">
        <f t="shared" si="137"/>
        <v xml:space="preserve"> </v>
      </c>
      <c r="I6277" s="12">
        <v>27.53036437247</v>
      </c>
      <c r="J6277" s="4">
        <v>61.538461538462002</v>
      </c>
      <c r="K6277" s="4">
        <v>22.672064777328</v>
      </c>
      <c r="L6277" s="4">
        <v>11.740890688259</v>
      </c>
      <c r="M6277" s="4">
        <v>19.028340080972001</v>
      </c>
      <c r="N6277" s="4">
        <v>18.218623481781002</v>
      </c>
      <c r="O6277" s="4">
        <v>9.7165991902830005</v>
      </c>
      <c r="P6277" s="4">
        <v>4.453441295547</v>
      </c>
      <c r="Q6277" s="4">
        <v>26.720647773279001</v>
      </c>
      <c r="R6277" s="4">
        <v>2.834008097166</v>
      </c>
      <c r="S6277" s="4">
        <v>6.882591093117</v>
      </c>
      <c r="T6277" s="13">
        <v>6.882591093117</v>
      </c>
    </row>
    <row r="6278" spans="3:20" x14ac:dyDescent="0.2">
      <c r="C6278" s="90"/>
      <c r="D6278" s="87"/>
      <c r="E6278" s="1" t="s">
        <v>75</v>
      </c>
      <c r="F6278" s="2"/>
      <c r="G6278" s="59">
        <v>531</v>
      </c>
      <c r="H6278" s="71" t="str">
        <f t="shared" si="137"/>
        <v xml:space="preserve"> </v>
      </c>
      <c r="I6278" s="11">
        <v>26.177024482109001</v>
      </c>
      <c r="J6278" s="3">
        <v>49.529190207155999</v>
      </c>
      <c r="K6278" s="3">
        <v>22.598870056496999</v>
      </c>
      <c r="L6278" s="3">
        <v>12.617702448211</v>
      </c>
      <c r="M6278" s="3">
        <v>26.741996233521999</v>
      </c>
      <c r="N6278" s="3">
        <v>19.585687382298001</v>
      </c>
      <c r="O6278" s="3">
        <v>10.169491525424</v>
      </c>
      <c r="P6278" s="3">
        <v>6.5913370998119998</v>
      </c>
      <c r="Q6278" s="3">
        <v>33.898305084745999</v>
      </c>
      <c r="R6278" s="3">
        <v>0.37664783427499998</v>
      </c>
      <c r="S6278" s="3">
        <v>12.617702448211</v>
      </c>
      <c r="T6278" s="8">
        <v>2.6365348399249999</v>
      </c>
    </row>
    <row r="6279" spans="3:20" x14ac:dyDescent="0.2">
      <c r="C6279" s="90"/>
      <c r="D6279" s="87"/>
      <c r="E6279" s="1" t="s">
        <v>76</v>
      </c>
      <c r="F6279" s="2"/>
      <c r="G6279" s="59">
        <v>58</v>
      </c>
      <c r="H6279" s="71" t="str">
        <f t="shared" si="137"/>
        <v xml:space="preserve"> </v>
      </c>
      <c r="I6279" s="11">
        <v>41.379310344827999</v>
      </c>
      <c r="J6279" s="3">
        <v>63.793103448276</v>
      </c>
      <c r="K6279" s="3">
        <v>22.413793103448</v>
      </c>
      <c r="L6279" s="3">
        <v>20.689655172414</v>
      </c>
      <c r="M6279" s="3">
        <v>20.689655172414</v>
      </c>
      <c r="N6279" s="3">
        <v>12.068965517241001</v>
      </c>
      <c r="O6279" s="3">
        <v>22.413793103448</v>
      </c>
      <c r="P6279" s="3">
        <v>17.241379310345</v>
      </c>
      <c r="Q6279" s="3">
        <v>31.034482758620999</v>
      </c>
      <c r="R6279" s="3">
        <v>1.7241379310339999</v>
      </c>
      <c r="S6279" s="3">
        <v>6.8965517241379999</v>
      </c>
      <c r="T6279" s="8">
        <v>3.4482758620689999</v>
      </c>
    </row>
    <row r="6280" spans="3:20" x14ac:dyDescent="0.2">
      <c r="C6280" s="90"/>
      <c r="D6280" s="87"/>
      <c r="E6280" s="1" t="s">
        <v>77</v>
      </c>
      <c r="F6280" s="2"/>
      <c r="G6280" s="59">
        <v>400</v>
      </c>
      <c r="H6280" s="71" t="str">
        <f t="shared" si="137"/>
        <v xml:space="preserve"> </v>
      </c>
      <c r="I6280" s="11">
        <v>64.75</v>
      </c>
      <c r="J6280" s="3">
        <v>58.5</v>
      </c>
      <c r="K6280" s="3">
        <v>20.5</v>
      </c>
      <c r="L6280" s="3">
        <v>12.75</v>
      </c>
      <c r="M6280" s="3">
        <v>13.5</v>
      </c>
      <c r="N6280" s="3">
        <v>10</v>
      </c>
      <c r="O6280" s="3">
        <v>10</v>
      </c>
      <c r="P6280" s="3">
        <v>9</v>
      </c>
      <c r="Q6280" s="3">
        <v>22</v>
      </c>
      <c r="R6280" s="3">
        <v>0.5</v>
      </c>
      <c r="S6280" s="3">
        <v>3</v>
      </c>
      <c r="T6280" s="8">
        <v>3.25</v>
      </c>
    </row>
    <row r="6281" spans="3:20" ht="24" x14ac:dyDescent="0.2">
      <c r="C6281" s="90"/>
      <c r="D6281" s="87"/>
      <c r="E6281" s="1" t="s">
        <v>78</v>
      </c>
      <c r="F6281" s="2"/>
      <c r="G6281" s="59">
        <v>422</v>
      </c>
      <c r="H6281" s="71" t="str">
        <f t="shared" si="137"/>
        <v xml:space="preserve"> </v>
      </c>
      <c r="I6281" s="11">
        <v>30.805687203790999</v>
      </c>
      <c r="J6281" s="3">
        <v>88.862559241705995</v>
      </c>
      <c r="K6281" s="3">
        <v>17.535545023697001</v>
      </c>
      <c r="L6281" s="3">
        <v>11.137440758294</v>
      </c>
      <c r="M6281" s="3">
        <v>15.402843601896</v>
      </c>
      <c r="N6281" s="3">
        <v>13.981042654028</v>
      </c>
      <c r="O6281" s="3">
        <v>9.9526066350709996</v>
      </c>
      <c r="P6281" s="3">
        <v>7.5829383886260002</v>
      </c>
      <c r="Q6281" s="3">
        <v>19.194312796209001</v>
      </c>
      <c r="R6281" s="3">
        <v>0.94786729857800001</v>
      </c>
      <c r="S6281" s="3">
        <v>1.658767772512</v>
      </c>
      <c r="T6281" s="8">
        <v>2.3696682464449998</v>
      </c>
    </row>
    <row r="6282" spans="3:20" ht="24" x14ac:dyDescent="0.2">
      <c r="C6282" s="90"/>
      <c r="D6282" s="87"/>
      <c r="E6282" s="1" t="s">
        <v>79</v>
      </c>
      <c r="F6282" s="2"/>
      <c r="G6282" s="59">
        <v>102</v>
      </c>
      <c r="H6282" s="71" t="str">
        <f t="shared" si="137"/>
        <v xml:space="preserve"> </v>
      </c>
      <c r="I6282" s="11">
        <v>59.803921568626997</v>
      </c>
      <c r="J6282" s="3">
        <v>59.803921568626997</v>
      </c>
      <c r="K6282" s="3">
        <v>23.529411764706001</v>
      </c>
      <c r="L6282" s="3">
        <v>54.901960784313999</v>
      </c>
      <c r="M6282" s="3">
        <v>17.647058823529001</v>
      </c>
      <c r="N6282" s="3">
        <v>18.627450980391998</v>
      </c>
      <c r="O6282" s="3">
        <v>12.745098039216</v>
      </c>
      <c r="P6282" s="3">
        <v>15.686274509804001</v>
      </c>
      <c r="Q6282" s="3">
        <v>24.509803921568999</v>
      </c>
      <c r="R6282" s="3">
        <v>0.98039215686299996</v>
      </c>
      <c r="S6282" s="3">
        <v>5.8823529411760003</v>
      </c>
      <c r="T6282" s="8">
        <v>0.98039215686299996</v>
      </c>
    </row>
    <row r="6283" spans="3:20" ht="24" x14ac:dyDescent="0.2">
      <c r="C6283" s="90"/>
      <c r="D6283" s="87"/>
      <c r="E6283" s="1" t="s">
        <v>80</v>
      </c>
      <c r="F6283" s="2"/>
      <c r="G6283" s="59">
        <v>44</v>
      </c>
      <c r="H6283" s="71" t="str">
        <f t="shared" si="137"/>
        <v>*</v>
      </c>
      <c r="I6283" s="11">
        <v>45.454545454544999</v>
      </c>
      <c r="J6283" s="3">
        <v>59.090909090909001</v>
      </c>
      <c r="K6283" s="3">
        <v>38.636363636364003</v>
      </c>
      <c r="L6283" s="3">
        <v>40.909090909090999</v>
      </c>
      <c r="M6283" s="3">
        <v>45.454545454544999</v>
      </c>
      <c r="N6283" s="3">
        <v>36.363636363635997</v>
      </c>
      <c r="O6283" s="3">
        <v>22.727272727273</v>
      </c>
      <c r="P6283" s="3">
        <v>20.454545454544999</v>
      </c>
      <c r="Q6283" s="3">
        <v>43.181818181818002</v>
      </c>
      <c r="R6283" s="3">
        <v>6.8181818181820004</v>
      </c>
      <c r="S6283" s="3">
        <v>2.2727272727269998</v>
      </c>
      <c r="T6283" s="14">
        <v>0</v>
      </c>
    </row>
    <row r="6284" spans="3:20" ht="24" x14ac:dyDescent="0.2">
      <c r="C6284" s="90"/>
      <c r="D6284" s="87"/>
      <c r="E6284" s="1" t="s">
        <v>81</v>
      </c>
      <c r="F6284" s="2"/>
      <c r="G6284" s="59">
        <v>99</v>
      </c>
      <c r="H6284" s="71" t="str">
        <f t="shared" ref="H6284:H6347" si="138">IF(G6284&lt;49,"*"," ")</f>
        <v xml:space="preserve"> </v>
      </c>
      <c r="I6284" s="11">
        <v>25.252525252525</v>
      </c>
      <c r="J6284" s="3">
        <v>45.454545454544999</v>
      </c>
      <c r="K6284" s="3">
        <v>22.222222222222001</v>
      </c>
      <c r="L6284" s="3">
        <v>20.202020202020002</v>
      </c>
      <c r="M6284" s="3">
        <v>26.262626262626</v>
      </c>
      <c r="N6284" s="3">
        <v>14.141414141414</v>
      </c>
      <c r="O6284" s="3">
        <v>14.141414141414</v>
      </c>
      <c r="P6284" s="3">
        <v>7.0707070707069999</v>
      </c>
      <c r="Q6284" s="3">
        <v>31.313131313130999</v>
      </c>
      <c r="R6284" s="3">
        <v>3.0303030303030001</v>
      </c>
      <c r="S6284" s="3">
        <v>13.131313131313</v>
      </c>
      <c r="T6284" s="8">
        <v>3.0303030303030001</v>
      </c>
    </row>
    <row r="6285" spans="3:20" ht="24" x14ac:dyDescent="0.2">
      <c r="C6285" s="90"/>
      <c r="D6285" s="87"/>
      <c r="E6285" s="1" t="s">
        <v>82</v>
      </c>
      <c r="F6285" s="2"/>
      <c r="G6285" s="59">
        <v>128</v>
      </c>
      <c r="H6285" s="71" t="str">
        <f t="shared" si="138"/>
        <v xml:space="preserve"> </v>
      </c>
      <c r="I6285" s="11">
        <v>31.25</v>
      </c>
      <c r="J6285" s="3">
        <v>59.375</v>
      </c>
      <c r="K6285" s="3">
        <v>27.34375</v>
      </c>
      <c r="L6285" s="3">
        <v>25.78125</v>
      </c>
      <c r="M6285" s="3">
        <v>34.375</v>
      </c>
      <c r="N6285" s="3">
        <v>23.4375</v>
      </c>
      <c r="O6285" s="3">
        <v>21.09375</v>
      </c>
      <c r="P6285" s="3">
        <v>17.1875</v>
      </c>
      <c r="Q6285" s="3">
        <v>38.28125</v>
      </c>
      <c r="R6285" s="3">
        <v>3.90625</v>
      </c>
      <c r="S6285" s="3">
        <v>2.34375</v>
      </c>
      <c r="T6285" s="8">
        <v>0.78125</v>
      </c>
    </row>
    <row r="6286" spans="3:20" x14ac:dyDescent="0.2">
      <c r="C6286" s="90"/>
      <c r="D6286" s="87"/>
      <c r="E6286" s="1" t="s">
        <v>83</v>
      </c>
      <c r="F6286" s="2"/>
      <c r="G6286" s="59">
        <v>47</v>
      </c>
      <c r="H6286" s="71" t="str">
        <f t="shared" si="138"/>
        <v>*</v>
      </c>
      <c r="I6286" s="11">
        <v>34.042553191488999</v>
      </c>
      <c r="J6286" s="3">
        <v>48.936170212766001</v>
      </c>
      <c r="K6286" s="3">
        <v>36.170212765956997</v>
      </c>
      <c r="L6286" s="3">
        <v>14.893617021277</v>
      </c>
      <c r="M6286" s="3">
        <v>27.659574468085001</v>
      </c>
      <c r="N6286" s="3">
        <v>19.148936170212998</v>
      </c>
      <c r="O6286" s="3">
        <v>6.3829787234040003</v>
      </c>
      <c r="P6286" s="3">
        <v>8.5106382978719992</v>
      </c>
      <c r="Q6286" s="3">
        <v>40.425531914894002</v>
      </c>
      <c r="R6286" s="3">
        <v>2.1276595744679998</v>
      </c>
      <c r="S6286" s="3">
        <v>10.638297872340001</v>
      </c>
      <c r="T6286" s="8">
        <v>2.1276595744679998</v>
      </c>
    </row>
    <row r="6287" spans="3:20" ht="24" x14ac:dyDescent="0.2">
      <c r="C6287" s="90"/>
      <c r="D6287" s="87"/>
      <c r="E6287" s="1" t="s">
        <v>84</v>
      </c>
      <c r="F6287" s="2"/>
      <c r="G6287" s="59">
        <v>151</v>
      </c>
      <c r="H6287" s="71" t="str">
        <f t="shared" si="138"/>
        <v xml:space="preserve"> </v>
      </c>
      <c r="I6287" s="11">
        <v>33.774834437086</v>
      </c>
      <c r="J6287" s="3">
        <v>65.562913907284994</v>
      </c>
      <c r="K6287" s="3">
        <v>26.490066225166</v>
      </c>
      <c r="L6287" s="3">
        <v>14.569536423841001</v>
      </c>
      <c r="M6287" s="3">
        <v>19.867549668873998</v>
      </c>
      <c r="N6287" s="3">
        <v>24.503311258278</v>
      </c>
      <c r="O6287" s="3">
        <v>9.2715231788079997</v>
      </c>
      <c r="P6287" s="3">
        <v>8.6092715231790002</v>
      </c>
      <c r="Q6287" s="3">
        <v>31.125827814569998</v>
      </c>
      <c r="R6287" s="3">
        <v>1.9867549668869999</v>
      </c>
      <c r="S6287" s="3">
        <v>9.9337748344369992</v>
      </c>
      <c r="T6287" s="8">
        <v>1.9867549668869999</v>
      </c>
    </row>
    <row r="6288" spans="3:20" ht="24" x14ac:dyDescent="0.2">
      <c r="C6288" s="90"/>
      <c r="D6288" s="87"/>
      <c r="E6288" s="1" t="s">
        <v>85</v>
      </c>
      <c r="F6288" s="2"/>
      <c r="G6288" s="59">
        <v>60</v>
      </c>
      <c r="H6288" s="71" t="str">
        <f t="shared" si="138"/>
        <v xml:space="preserve"> </v>
      </c>
      <c r="I6288" s="11">
        <v>21.666666666666998</v>
      </c>
      <c r="J6288" s="3">
        <v>51.666666666666998</v>
      </c>
      <c r="K6288" s="3">
        <v>78.333333333333002</v>
      </c>
      <c r="L6288" s="3">
        <v>6.666666666667</v>
      </c>
      <c r="M6288" s="3">
        <v>23.333333333333002</v>
      </c>
      <c r="N6288" s="3">
        <v>15</v>
      </c>
      <c r="O6288" s="3">
        <v>11.666666666667</v>
      </c>
      <c r="P6288" s="3">
        <v>8.333333333333</v>
      </c>
      <c r="Q6288" s="3">
        <v>21.666666666666998</v>
      </c>
      <c r="R6288" s="3">
        <v>3.333333333333</v>
      </c>
      <c r="S6288" s="3">
        <v>3.333333333333</v>
      </c>
      <c r="T6288" s="8">
        <v>3.333333333333</v>
      </c>
    </row>
    <row r="6289" spans="3:20" x14ac:dyDescent="0.2">
      <c r="C6289" s="90"/>
      <c r="D6289" s="87"/>
      <c r="E6289" s="1" t="s">
        <v>32</v>
      </c>
      <c r="F6289" s="2"/>
      <c r="G6289" s="59">
        <v>49</v>
      </c>
      <c r="H6289" s="71" t="s">
        <v>673</v>
      </c>
      <c r="I6289" s="11">
        <v>30.612244897958998</v>
      </c>
      <c r="J6289" s="3">
        <v>34.693877551020002</v>
      </c>
      <c r="K6289" s="3">
        <v>8.1632653061219997</v>
      </c>
      <c r="L6289" s="3">
        <v>8.1632653061219997</v>
      </c>
      <c r="M6289" s="3">
        <v>26.530612244897998</v>
      </c>
      <c r="N6289" s="3">
        <v>18.367346938775999</v>
      </c>
      <c r="O6289" s="3">
        <v>6.1224489795919999</v>
      </c>
      <c r="P6289" s="3">
        <v>14.285714285714</v>
      </c>
      <c r="Q6289" s="3">
        <v>16.326530612245001</v>
      </c>
      <c r="R6289" s="3">
        <v>10.204081632653001</v>
      </c>
      <c r="S6289" s="3">
        <v>12.244897959184</v>
      </c>
      <c r="T6289" s="8">
        <v>6.1224489795919999</v>
      </c>
    </row>
    <row r="6290" spans="3:20" ht="24" x14ac:dyDescent="0.2">
      <c r="C6290" s="90"/>
      <c r="D6290" s="87"/>
      <c r="E6290" s="1" t="s">
        <v>86</v>
      </c>
      <c r="F6290" s="2"/>
      <c r="G6290" s="59">
        <v>1336</v>
      </c>
      <c r="H6290" s="71" t="str">
        <f t="shared" si="138"/>
        <v xml:space="preserve"> </v>
      </c>
      <c r="I6290" s="11">
        <v>31.736526946108</v>
      </c>
      <c r="J6290" s="3">
        <v>54.865269461078</v>
      </c>
      <c r="K6290" s="3">
        <v>19.311377245509</v>
      </c>
      <c r="L6290" s="3">
        <v>10.703592814371</v>
      </c>
      <c r="M6290" s="3">
        <v>16.841317365268999</v>
      </c>
      <c r="N6290" s="3">
        <v>12.425149700599</v>
      </c>
      <c r="O6290" s="3">
        <v>7.8592814371259996</v>
      </c>
      <c r="P6290" s="3">
        <v>6.437125748503</v>
      </c>
      <c r="Q6290" s="3">
        <v>20.808383233533</v>
      </c>
      <c r="R6290" s="3">
        <v>1.4970059880240001</v>
      </c>
      <c r="S6290" s="3">
        <v>9.6556886227540009</v>
      </c>
      <c r="T6290" s="8">
        <v>3.8922155688619999</v>
      </c>
    </row>
    <row r="6291" spans="3:20" ht="24" x14ac:dyDescent="0.2">
      <c r="C6291" s="90"/>
      <c r="D6291" s="87"/>
      <c r="E6291" s="1" t="s">
        <v>87</v>
      </c>
      <c r="F6291" s="2"/>
      <c r="G6291" s="59">
        <v>311</v>
      </c>
      <c r="H6291" s="71" t="str">
        <f t="shared" si="138"/>
        <v xml:space="preserve"> </v>
      </c>
      <c r="I6291" s="11">
        <v>22.829581993569001</v>
      </c>
      <c r="J6291" s="3">
        <v>53.376205787780997</v>
      </c>
      <c r="K6291" s="3">
        <v>22.186495176849</v>
      </c>
      <c r="L6291" s="3">
        <v>6.4308681672030001</v>
      </c>
      <c r="M6291" s="3">
        <v>7.3954983922829998</v>
      </c>
      <c r="N6291" s="3">
        <v>6.4308681672030001</v>
      </c>
      <c r="O6291" s="3">
        <v>6.1093247588419999</v>
      </c>
      <c r="P6291" s="3">
        <v>5.7877813504819997</v>
      </c>
      <c r="Q6291" s="3">
        <v>9.9678456591640003</v>
      </c>
      <c r="R6291" s="3">
        <v>1.929260450161</v>
      </c>
      <c r="S6291" s="3">
        <v>17.363344051447001</v>
      </c>
      <c r="T6291" s="8">
        <v>0.96463022507999996</v>
      </c>
    </row>
    <row r="6292" spans="3:20" ht="24" x14ac:dyDescent="0.2">
      <c r="C6292" s="90"/>
      <c r="D6292" s="87"/>
      <c r="E6292" s="1" t="s">
        <v>88</v>
      </c>
      <c r="F6292" s="2"/>
      <c r="G6292" s="59">
        <v>620</v>
      </c>
      <c r="H6292" s="71" t="str">
        <f t="shared" si="138"/>
        <v xml:space="preserve"> </v>
      </c>
      <c r="I6292" s="11">
        <v>5.4838709677419999</v>
      </c>
      <c r="J6292" s="3">
        <v>9.8387096774190006</v>
      </c>
      <c r="K6292" s="3">
        <v>3.064516129032</v>
      </c>
      <c r="L6292" s="3">
        <v>0.483870967742</v>
      </c>
      <c r="M6292" s="3">
        <v>1.4516129032259999</v>
      </c>
      <c r="N6292" s="3">
        <v>1.7741935483869999</v>
      </c>
      <c r="O6292" s="3">
        <v>1.935483870968</v>
      </c>
      <c r="P6292" s="3">
        <v>0.80645161290300005</v>
      </c>
      <c r="Q6292" s="3">
        <v>1.6129032258060001</v>
      </c>
      <c r="R6292" s="3">
        <v>1.2903225806450001</v>
      </c>
      <c r="S6292" s="3">
        <v>73.387096774194006</v>
      </c>
      <c r="T6292" s="8">
        <v>5.1612903225810003</v>
      </c>
    </row>
    <row r="6293" spans="3:20" x14ac:dyDescent="0.2">
      <c r="C6293" s="90"/>
      <c r="D6293" s="87"/>
      <c r="E6293" s="1" t="s">
        <v>22</v>
      </c>
      <c r="F6293" s="2"/>
      <c r="G6293" s="59">
        <v>168</v>
      </c>
      <c r="H6293" s="71" t="str">
        <f t="shared" si="138"/>
        <v xml:space="preserve"> </v>
      </c>
      <c r="I6293" s="11">
        <v>9.5238095238099998</v>
      </c>
      <c r="J6293" s="3">
        <v>14.880952380951999</v>
      </c>
      <c r="K6293" s="3">
        <v>4.166666666667</v>
      </c>
      <c r="L6293" s="3">
        <v>2.3809523809519999</v>
      </c>
      <c r="M6293" s="3">
        <v>2.3809523809519999</v>
      </c>
      <c r="N6293" s="3">
        <v>4.7619047619049999</v>
      </c>
      <c r="O6293" s="3">
        <v>4.166666666667</v>
      </c>
      <c r="P6293" s="3">
        <v>1.190476190476</v>
      </c>
      <c r="Q6293" s="3">
        <v>2.3809523809519999</v>
      </c>
      <c r="R6293" s="3">
        <v>2.3809523809519999</v>
      </c>
      <c r="S6293" s="3">
        <v>16.666666666666998</v>
      </c>
      <c r="T6293" s="8">
        <v>50</v>
      </c>
    </row>
    <row r="6294" spans="3:20" ht="24" x14ac:dyDescent="0.2">
      <c r="C6294" s="91" t="s">
        <v>89</v>
      </c>
      <c r="D6294" s="86" t="s">
        <v>17</v>
      </c>
      <c r="E6294" s="6" t="s">
        <v>90</v>
      </c>
      <c r="F6294" s="5"/>
      <c r="G6294" s="58">
        <v>166</v>
      </c>
      <c r="H6294" s="70" t="str">
        <f t="shared" si="138"/>
        <v xml:space="preserve"> </v>
      </c>
      <c r="I6294" s="12">
        <v>66.867469879517998</v>
      </c>
      <c r="J6294" s="4">
        <v>65.662650602409997</v>
      </c>
      <c r="K6294" s="4">
        <v>22.289156626505999</v>
      </c>
      <c r="L6294" s="4">
        <v>25.903614457831001</v>
      </c>
      <c r="M6294" s="4">
        <v>15.060240963855</v>
      </c>
      <c r="N6294" s="4">
        <v>10.240963855422001</v>
      </c>
      <c r="O6294" s="4">
        <v>9.638554216867</v>
      </c>
      <c r="P6294" s="4">
        <v>14.457831325300999</v>
      </c>
      <c r="Q6294" s="4">
        <v>19.879518072288999</v>
      </c>
      <c r="R6294" s="4">
        <v>0.60240963855399998</v>
      </c>
      <c r="S6294" s="4">
        <v>2.409638554217</v>
      </c>
      <c r="T6294" s="13">
        <v>1.204819277108</v>
      </c>
    </row>
    <row r="6295" spans="3:20" ht="48" x14ac:dyDescent="0.2">
      <c r="C6295" s="90"/>
      <c r="D6295" s="87"/>
      <c r="E6295" s="1" t="s">
        <v>91</v>
      </c>
      <c r="F6295" s="2"/>
      <c r="G6295" s="59">
        <v>97</v>
      </c>
      <c r="H6295" s="71" t="str">
        <f t="shared" si="138"/>
        <v xml:space="preserve"> </v>
      </c>
      <c r="I6295" s="11">
        <v>40.206185567010003</v>
      </c>
      <c r="J6295" s="3">
        <v>77.319587628866003</v>
      </c>
      <c r="K6295" s="3">
        <v>22.680412371134</v>
      </c>
      <c r="L6295" s="3">
        <v>24.742268041237001</v>
      </c>
      <c r="M6295" s="3">
        <v>19.587628865978999</v>
      </c>
      <c r="N6295" s="3">
        <v>27.835051546391998</v>
      </c>
      <c r="O6295" s="3">
        <v>16.494845360825</v>
      </c>
      <c r="P6295" s="3">
        <v>13.40206185567</v>
      </c>
      <c r="Q6295" s="3">
        <v>25.773195876289002</v>
      </c>
      <c r="R6295" s="3">
        <v>2.0618556701030002</v>
      </c>
      <c r="S6295" s="3">
        <v>3.0927835051549999</v>
      </c>
      <c r="T6295" s="8">
        <v>4.1237113402060004</v>
      </c>
    </row>
    <row r="6296" spans="3:20" ht="36" x14ac:dyDescent="0.2">
      <c r="C6296" s="90"/>
      <c r="D6296" s="87"/>
      <c r="E6296" s="1" t="s">
        <v>92</v>
      </c>
      <c r="F6296" s="2"/>
      <c r="G6296" s="59">
        <v>88</v>
      </c>
      <c r="H6296" s="71" t="str">
        <f t="shared" si="138"/>
        <v xml:space="preserve"> </v>
      </c>
      <c r="I6296" s="11">
        <v>53.409090909090999</v>
      </c>
      <c r="J6296" s="3">
        <v>61.363636363635997</v>
      </c>
      <c r="K6296" s="3">
        <v>34.090909090909001</v>
      </c>
      <c r="L6296" s="3">
        <v>44.318181818181998</v>
      </c>
      <c r="M6296" s="3">
        <v>25</v>
      </c>
      <c r="N6296" s="3">
        <v>18.181818181817999</v>
      </c>
      <c r="O6296" s="3">
        <v>17.045454545455001</v>
      </c>
      <c r="P6296" s="3">
        <v>19.318181818182001</v>
      </c>
      <c r="Q6296" s="3">
        <v>34.090909090909001</v>
      </c>
      <c r="R6296" s="3">
        <v>1.136363636364</v>
      </c>
      <c r="S6296" s="3">
        <v>6.8181818181820004</v>
      </c>
      <c r="T6296" s="14">
        <v>0</v>
      </c>
    </row>
    <row r="6297" spans="3:20" ht="48" x14ac:dyDescent="0.2">
      <c r="C6297" s="90"/>
      <c r="D6297" s="87"/>
      <c r="E6297" s="1" t="s">
        <v>93</v>
      </c>
      <c r="F6297" s="2"/>
      <c r="G6297" s="59">
        <v>157</v>
      </c>
      <c r="H6297" s="71" t="str">
        <f t="shared" si="138"/>
        <v xml:space="preserve"> </v>
      </c>
      <c r="I6297" s="11">
        <v>29.936305732484001</v>
      </c>
      <c r="J6297" s="3">
        <v>50.955414012738999</v>
      </c>
      <c r="K6297" s="3">
        <v>19.108280254777</v>
      </c>
      <c r="L6297" s="3">
        <v>12.738853503185</v>
      </c>
      <c r="M6297" s="3">
        <v>17.834394904459</v>
      </c>
      <c r="N6297" s="3">
        <v>14.649681528662001</v>
      </c>
      <c r="O6297" s="3">
        <v>10.828025477707</v>
      </c>
      <c r="P6297" s="3">
        <v>9.5541401273889992</v>
      </c>
      <c r="Q6297" s="3">
        <v>19.108280254777</v>
      </c>
      <c r="R6297" s="3">
        <v>0.63694267515900005</v>
      </c>
      <c r="S6297" s="3">
        <v>17.197452229299</v>
      </c>
      <c r="T6297" s="8">
        <v>2.5477707006369998</v>
      </c>
    </row>
    <row r="6298" spans="3:20" x14ac:dyDescent="0.2">
      <c r="C6298" s="90"/>
      <c r="D6298" s="87"/>
      <c r="E6298" s="1" t="s">
        <v>94</v>
      </c>
      <c r="F6298" s="2"/>
      <c r="G6298" s="59">
        <v>9</v>
      </c>
      <c r="H6298" s="71" t="str">
        <f t="shared" si="138"/>
        <v>*</v>
      </c>
      <c r="I6298" s="11">
        <v>55.555555555555998</v>
      </c>
      <c r="J6298" s="3">
        <v>44.444444444444002</v>
      </c>
      <c r="K6298" s="3">
        <v>44.444444444444002</v>
      </c>
      <c r="L6298" s="3">
        <v>44.444444444444002</v>
      </c>
      <c r="M6298" s="3">
        <v>33.333333333333002</v>
      </c>
      <c r="N6298" s="3">
        <v>33.333333333333002</v>
      </c>
      <c r="O6298" s="3">
        <v>11.111111111111001</v>
      </c>
      <c r="P6298" s="3">
        <v>22.222222222222001</v>
      </c>
      <c r="Q6298" s="3">
        <v>33.333333333333002</v>
      </c>
      <c r="R6298" s="3">
        <v>11.111111111111001</v>
      </c>
      <c r="S6298" s="3">
        <v>11.111111111111001</v>
      </c>
      <c r="T6298" s="14">
        <v>0</v>
      </c>
    </row>
    <row r="6299" spans="3:20" x14ac:dyDescent="0.2">
      <c r="C6299" s="90"/>
      <c r="D6299" s="87"/>
      <c r="E6299" s="1" t="s">
        <v>95</v>
      </c>
      <c r="F6299" s="2"/>
      <c r="G6299" s="59">
        <v>5</v>
      </c>
      <c r="H6299" s="71" t="str">
        <f t="shared" si="138"/>
        <v>*</v>
      </c>
      <c r="I6299" s="11">
        <v>60</v>
      </c>
      <c r="J6299" s="3">
        <v>80</v>
      </c>
      <c r="K6299" s="3">
        <v>40</v>
      </c>
      <c r="L6299" s="3">
        <v>60</v>
      </c>
      <c r="M6299" s="3">
        <v>40</v>
      </c>
      <c r="N6299" s="3">
        <v>40</v>
      </c>
      <c r="O6299" s="3">
        <v>20</v>
      </c>
      <c r="P6299" s="3">
        <v>20</v>
      </c>
      <c r="Q6299" s="3">
        <v>40</v>
      </c>
      <c r="R6299" s="3">
        <v>20</v>
      </c>
      <c r="S6299" s="3">
        <v>20</v>
      </c>
      <c r="T6299" s="14">
        <v>0</v>
      </c>
    </row>
    <row r="6300" spans="3:20" x14ac:dyDescent="0.2">
      <c r="C6300" s="90"/>
      <c r="D6300" s="87"/>
      <c r="E6300" s="1" t="s">
        <v>32</v>
      </c>
      <c r="F6300" s="2"/>
      <c r="G6300" s="59">
        <v>41</v>
      </c>
      <c r="H6300" s="71" t="str">
        <f t="shared" si="138"/>
        <v>*</v>
      </c>
      <c r="I6300" s="11">
        <v>36.585365853658999</v>
      </c>
      <c r="J6300" s="3">
        <v>48.780487804878</v>
      </c>
      <c r="K6300" s="3">
        <v>17.073170731706998</v>
      </c>
      <c r="L6300" s="3">
        <v>21.951219512194999</v>
      </c>
      <c r="M6300" s="3">
        <v>17.073170731706998</v>
      </c>
      <c r="N6300" s="3">
        <v>17.073170731706998</v>
      </c>
      <c r="O6300" s="3">
        <v>14.634146341463</v>
      </c>
      <c r="P6300" s="3">
        <v>12.195121951220001</v>
      </c>
      <c r="Q6300" s="3">
        <v>17.073170731706998</v>
      </c>
      <c r="R6300" s="3">
        <v>7.3170731707319998</v>
      </c>
      <c r="S6300" s="3">
        <v>17.073170731706998</v>
      </c>
      <c r="T6300" s="14">
        <v>0</v>
      </c>
    </row>
    <row r="6301" spans="3:20" ht="24" x14ac:dyDescent="0.2">
      <c r="C6301" s="90"/>
      <c r="D6301" s="87"/>
      <c r="E6301" s="1" t="s">
        <v>96</v>
      </c>
      <c r="F6301" s="2"/>
      <c r="G6301" s="59">
        <v>455</v>
      </c>
      <c r="H6301" s="71" t="str">
        <f t="shared" si="138"/>
        <v xml:space="preserve"> </v>
      </c>
      <c r="I6301" s="11">
        <v>43.076923076923002</v>
      </c>
      <c r="J6301" s="3">
        <v>57.582417582418003</v>
      </c>
      <c r="K6301" s="3">
        <v>20.219780219779999</v>
      </c>
      <c r="L6301" s="3">
        <v>19.780219780220001</v>
      </c>
      <c r="M6301" s="3">
        <v>17.142857142857</v>
      </c>
      <c r="N6301" s="3">
        <v>13.846153846153999</v>
      </c>
      <c r="O6301" s="3">
        <v>11.208791208791</v>
      </c>
      <c r="P6301" s="3">
        <v>10.989010989011</v>
      </c>
      <c r="Q6301" s="3">
        <v>20</v>
      </c>
      <c r="R6301" s="3">
        <v>0.87912087912100001</v>
      </c>
      <c r="S6301" s="3">
        <v>10.32967032967</v>
      </c>
      <c r="T6301" s="8">
        <v>2.1978021978019999</v>
      </c>
    </row>
    <row r="6302" spans="3:20" ht="24" x14ac:dyDescent="0.2">
      <c r="C6302" s="90"/>
      <c r="D6302" s="87"/>
      <c r="E6302" s="1" t="s">
        <v>87</v>
      </c>
      <c r="F6302" s="2"/>
      <c r="G6302" s="59">
        <v>623</v>
      </c>
      <c r="H6302" s="71" t="str">
        <f t="shared" si="138"/>
        <v xml:space="preserve"> </v>
      </c>
      <c r="I6302" s="11">
        <v>30.337078651685001</v>
      </c>
      <c r="J6302" s="3">
        <v>57.624398073835998</v>
      </c>
      <c r="K6302" s="3">
        <v>23.916532905297</v>
      </c>
      <c r="L6302" s="3">
        <v>8.5072231139650007</v>
      </c>
      <c r="M6302" s="3">
        <v>17.656500802568001</v>
      </c>
      <c r="N6302" s="3">
        <v>11.878009630818999</v>
      </c>
      <c r="O6302" s="3">
        <v>6.9020866773679996</v>
      </c>
      <c r="P6302" s="3">
        <v>6.9020866773679996</v>
      </c>
      <c r="Q6302" s="3">
        <v>19.743178170143999</v>
      </c>
      <c r="R6302" s="3">
        <v>2.2471910112360001</v>
      </c>
      <c r="S6302" s="3">
        <v>9.3097913322629999</v>
      </c>
      <c r="T6302" s="8">
        <v>2.2471910112360001</v>
      </c>
    </row>
    <row r="6303" spans="3:20" ht="24" x14ac:dyDescent="0.2">
      <c r="C6303" s="90"/>
      <c r="D6303" s="87"/>
      <c r="E6303" s="1" t="s">
        <v>88</v>
      </c>
      <c r="F6303" s="2"/>
      <c r="G6303" s="59">
        <v>1112</v>
      </c>
      <c r="H6303" s="71" t="str">
        <f t="shared" si="138"/>
        <v xml:space="preserve"> </v>
      </c>
      <c r="I6303" s="11">
        <v>10.611510791366999</v>
      </c>
      <c r="J6303" s="3">
        <v>25.629496402878001</v>
      </c>
      <c r="K6303" s="3">
        <v>7.6438848920859996</v>
      </c>
      <c r="L6303" s="3">
        <v>1.438848920863</v>
      </c>
      <c r="M6303" s="3">
        <v>5.3956834532369999</v>
      </c>
      <c r="N6303" s="3">
        <v>4.6762589928059999</v>
      </c>
      <c r="O6303" s="3">
        <v>3.237410071942</v>
      </c>
      <c r="P6303" s="3">
        <v>0.98920863309399998</v>
      </c>
      <c r="Q6303" s="3">
        <v>7.9136690647480004</v>
      </c>
      <c r="R6303" s="3">
        <v>1.438848920863</v>
      </c>
      <c r="S6303" s="3">
        <v>47.841726618705003</v>
      </c>
      <c r="T6303" s="8">
        <v>6.0251798561149998</v>
      </c>
    </row>
    <row r="6304" spans="3:20" x14ac:dyDescent="0.2">
      <c r="C6304" s="90"/>
      <c r="D6304" s="87"/>
      <c r="E6304" s="1" t="s">
        <v>22</v>
      </c>
      <c r="F6304" s="2"/>
      <c r="G6304" s="59">
        <v>245</v>
      </c>
      <c r="H6304" s="71" t="str">
        <f t="shared" si="138"/>
        <v xml:space="preserve"> </v>
      </c>
      <c r="I6304" s="11">
        <v>17.142857142857</v>
      </c>
      <c r="J6304" s="3">
        <v>32.244897959184001</v>
      </c>
      <c r="K6304" s="3">
        <v>11.020408163265</v>
      </c>
      <c r="L6304" s="3">
        <v>4.4897959183670002</v>
      </c>
      <c r="M6304" s="3">
        <v>5.3061224489800001</v>
      </c>
      <c r="N6304" s="3">
        <v>6.5306122448980002</v>
      </c>
      <c r="O6304" s="3">
        <v>5.3061224489800001</v>
      </c>
      <c r="P6304" s="3">
        <v>2.8571428571430002</v>
      </c>
      <c r="Q6304" s="3">
        <v>8.5714285714289993</v>
      </c>
      <c r="R6304" s="3">
        <v>1.632653061224</v>
      </c>
      <c r="S6304" s="3">
        <v>11.836734693878</v>
      </c>
      <c r="T6304" s="8">
        <v>32.653061224490003</v>
      </c>
    </row>
    <row r="6305" spans="3:20" x14ac:dyDescent="0.2">
      <c r="C6305" s="91" t="s">
        <v>97</v>
      </c>
      <c r="D6305" s="86" t="s">
        <v>17</v>
      </c>
      <c r="E6305" s="6" t="s">
        <v>98</v>
      </c>
      <c r="F6305" s="5"/>
      <c r="G6305" s="58">
        <v>83</v>
      </c>
      <c r="H6305" s="70" t="str">
        <f t="shared" si="138"/>
        <v xml:space="preserve"> </v>
      </c>
      <c r="I6305" s="12">
        <v>33.734939759036003</v>
      </c>
      <c r="J6305" s="4">
        <v>51.807228915663003</v>
      </c>
      <c r="K6305" s="4">
        <v>22.89156626506</v>
      </c>
      <c r="L6305" s="4">
        <v>36.144578313253</v>
      </c>
      <c r="M6305" s="4">
        <v>20.481927710842999</v>
      </c>
      <c r="N6305" s="4">
        <v>21.686746987951999</v>
      </c>
      <c r="O6305" s="4">
        <v>14.457831325300999</v>
      </c>
      <c r="P6305" s="4">
        <v>20.481927710842999</v>
      </c>
      <c r="Q6305" s="4">
        <v>33.734939759036003</v>
      </c>
      <c r="R6305" s="4">
        <v>1.204819277108</v>
      </c>
      <c r="S6305" s="4">
        <v>9.638554216867</v>
      </c>
      <c r="T6305" s="13">
        <v>3.6144578313250002</v>
      </c>
    </row>
    <row r="6306" spans="3:20" x14ac:dyDescent="0.2">
      <c r="C6306" s="90"/>
      <c r="D6306" s="87"/>
      <c r="E6306" s="1" t="s">
        <v>99</v>
      </c>
      <c r="F6306" s="2"/>
      <c r="G6306" s="59">
        <v>401</v>
      </c>
      <c r="H6306" s="71" t="str">
        <f t="shared" si="138"/>
        <v xml:space="preserve"> </v>
      </c>
      <c r="I6306" s="11">
        <v>31.421446384039999</v>
      </c>
      <c r="J6306" s="3">
        <v>55.361596009975003</v>
      </c>
      <c r="K6306" s="3">
        <v>21.945137157106998</v>
      </c>
      <c r="L6306" s="3">
        <v>12.967581047382</v>
      </c>
      <c r="M6306" s="3">
        <v>21.197007481297</v>
      </c>
      <c r="N6306" s="3">
        <v>17.456359102244001</v>
      </c>
      <c r="O6306" s="3">
        <v>9.7256857855359993</v>
      </c>
      <c r="P6306" s="3">
        <v>8.7281795511220004</v>
      </c>
      <c r="Q6306" s="3">
        <v>31.920199501247001</v>
      </c>
      <c r="R6306" s="3">
        <v>0.99750623441399999</v>
      </c>
      <c r="S6306" s="3">
        <v>10.473815461347</v>
      </c>
      <c r="T6306" s="8">
        <v>3.4912718204490001</v>
      </c>
    </row>
    <row r="6307" spans="3:20" x14ac:dyDescent="0.2">
      <c r="C6307" s="90"/>
      <c r="D6307" s="87"/>
      <c r="E6307" s="1" t="s">
        <v>100</v>
      </c>
      <c r="F6307" s="2"/>
      <c r="G6307" s="59">
        <v>686</v>
      </c>
      <c r="H6307" s="71" t="str">
        <f t="shared" si="138"/>
        <v xml:space="preserve"> </v>
      </c>
      <c r="I6307" s="11">
        <v>26.822157434402001</v>
      </c>
      <c r="J6307" s="3">
        <v>52.478134110787003</v>
      </c>
      <c r="K6307" s="3">
        <v>17.055393586006002</v>
      </c>
      <c r="L6307" s="3">
        <v>7.2886297376089999</v>
      </c>
      <c r="M6307" s="3">
        <v>13.848396501458</v>
      </c>
      <c r="N6307" s="3">
        <v>9.4752186588920004</v>
      </c>
      <c r="O6307" s="3">
        <v>5.1020408163270003</v>
      </c>
      <c r="P6307" s="3">
        <v>5.247813411079</v>
      </c>
      <c r="Q6307" s="3">
        <v>15.30612244898</v>
      </c>
      <c r="R6307" s="3">
        <v>1.603498542274</v>
      </c>
      <c r="S6307" s="3">
        <v>14.868804664722999</v>
      </c>
      <c r="T6307" s="8">
        <v>3.644314868805</v>
      </c>
    </row>
    <row r="6308" spans="3:20" x14ac:dyDescent="0.2">
      <c r="C6308" s="90"/>
      <c r="D6308" s="87"/>
      <c r="E6308" s="1" t="s">
        <v>101</v>
      </c>
      <c r="F6308" s="2"/>
      <c r="G6308" s="59">
        <v>1118</v>
      </c>
      <c r="H6308" s="71" t="str">
        <f t="shared" si="138"/>
        <v xml:space="preserve"> </v>
      </c>
      <c r="I6308" s="11">
        <v>16.636851520572002</v>
      </c>
      <c r="J6308" s="3">
        <v>29.159212880142999</v>
      </c>
      <c r="K6308" s="3">
        <v>10.286225402504</v>
      </c>
      <c r="L6308" s="3">
        <v>2.8622540250449999</v>
      </c>
      <c r="M6308" s="3">
        <v>5.1878354203940003</v>
      </c>
      <c r="N6308" s="3">
        <v>4.2039355992839997</v>
      </c>
      <c r="O6308" s="3">
        <v>4.7406082289800002</v>
      </c>
      <c r="P6308" s="3">
        <v>1.967799642218</v>
      </c>
      <c r="Q6308" s="3">
        <v>4.38282647585</v>
      </c>
      <c r="R6308" s="3">
        <v>1.6994633273699999</v>
      </c>
      <c r="S6308" s="3">
        <v>43.023255813953</v>
      </c>
      <c r="T6308" s="8">
        <v>6.6189624329159997</v>
      </c>
    </row>
    <row r="6309" spans="3:20" x14ac:dyDescent="0.2">
      <c r="C6309" s="90"/>
      <c r="D6309" s="87"/>
      <c r="E6309" s="1" t="s">
        <v>22</v>
      </c>
      <c r="F6309" s="2"/>
      <c r="G6309" s="59">
        <v>147</v>
      </c>
      <c r="H6309" s="71" t="str">
        <f t="shared" si="138"/>
        <v xml:space="preserve"> </v>
      </c>
      <c r="I6309" s="11">
        <v>14.285714285714</v>
      </c>
      <c r="J6309" s="3">
        <v>23.129251700680001</v>
      </c>
      <c r="K6309" s="3">
        <v>9.5238095238099998</v>
      </c>
      <c r="L6309" s="3">
        <v>4.0816326530609999</v>
      </c>
      <c r="M6309" s="3">
        <v>4.0816326530609999</v>
      </c>
      <c r="N6309" s="3">
        <v>3.4013605442179999</v>
      </c>
      <c r="O6309" s="3">
        <v>2.7210884353739999</v>
      </c>
      <c r="P6309" s="3">
        <v>0.68027210884400002</v>
      </c>
      <c r="Q6309" s="3">
        <v>8.8435374149660007</v>
      </c>
      <c r="R6309" s="3">
        <v>2.040816326531</v>
      </c>
      <c r="S6309" s="3">
        <v>22.448979591836999</v>
      </c>
      <c r="T6309" s="8">
        <v>37.414965986395003</v>
      </c>
    </row>
    <row r="6310" spans="3:20" x14ac:dyDescent="0.2">
      <c r="C6310" s="91" t="s">
        <v>102</v>
      </c>
      <c r="D6310" s="86" t="s">
        <v>17</v>
      </c>
      <c r="E6310" s="6" t="s">
        <v>103</v>
      </c>
      <c r="F6310" s="5"/>
      <c r="G6310" s="58">
        <v>562</v>
      </c>
      <c r="H6310" s="70" t="str">
        <f t="shared" si="138"/>
        <v xml:space="preserve"> </v>
      </c>
      <c r="I6310" s="12">
        <v>28.46975088968</v>
      </c>
      <c r="J6310" s="4">
        <v>48.932384341636997</v>
      </c>
      <c r="K6310" s="4">
        <v>18.327402135231001</v>
      </c>
      <c r="L6310" s="4">
        <v>14.768683274021001</v>
      </c>
      <c r="M6310" s="4">
        <v>15.302491103203</v>
      </c>
      <c r="N6310" s="4">
        <v>12.099644128114001</v>
      </c>
      <c r="O6310" s="4">
        <v>7.4733096085410002</v>
      </c>
      <c r="P6310" s="4">
        <v>8.3629893238429993</v>
      </c>
      <c r="Q6310" s="4">
        <v>18.683274021351998</v>
      </c>
      <c r="R6310" s="4">
        <v>2.1352313167260002</v>
      </c>
      <c r="S6310" s="4">
        <v>20.640569395018002</v>
      </c>
      <c r="T6310" s="13">
        <v>4.0925266903909998</v>
      </c>
    </row>
    <row r="6311" spans="3:20" x14ac:dyDescent="0.2">
      <c r="C6311" s="90"/>
      <c r="D6311" s="87"/>
      <c r="E6311" s="1" t="s">
        <v>104</v>
      </c>
      <c r="F6311" s="2"/>
      <c r="G6311" s="59">
        <v>1221</v>
      </c>
      <c r="H6311" s="71" t="str">
        <f t="shared" si="138"/>
        <v xml:space="preserve"> </v>
      </c>
      <c r="I6311" s="11">
        <v>24.406224406223998</v>
      </c>
      <c r="J6311" s="3">
        <v>45.290745290745001</v>
      </c>
      <c r="K6311" s="3">
        <v>14.987714987715</v>
      </c>
      <c r="L6311" s="3">
        <v>5.7330057330060002</v>
      </c>
      <c r="M6311" s="3">
        <v>12.203112203111999</v>
      </c>
      <c r="N6311" s="3">
        <v>8.3538083538080006</v>
      </c>
      <c r="O6311" s="3">
        <v>5.6511056511059996</v>
      </c>
      <c r="P6311" s="3">
        <v>4.0950040950039996</v>
      </c>
      <c r="Q6311" s="3">
        <v>14.987714987715</v>
      </c>
      <c r="R6311" s="3">
        <v>1.146601146601</v>
      </c>
      <c r="S6311" s="3">
        <v>23.669123669124001</v>
      </c>
      <c r="T6311" s="8">
        <v>3.7674037674040002</v>
      </c>
    </row>
    <row r="6312" spans="3:20" x14ac:dyDescent="0.2">
      <c r="C6312" s="90"/>
      <c r="D6312" s="87"/>
      <c r="E6312" s="1" t="s">
        <v>105</v>
      </c>
      <c r="F6312" s="2"/>
      <c r="G6312" s="59">
        <v>430</v>
      </c>
      <c r="H6312" s="71" t="str">
        <f t="shared" si="138"/>
        <v xml:space="preserve"> </v>
      </c>
      <c r="I6312" s="11">
        <v>13.720930232558</v>
      </c>
      <c r="J6312" s="3">
        <v>25.581395348836999</v>
      </c>
      <c r="K6312" s="3">
        <v>10.93023255814</v>
      </c>
      <c r="L6312" s="3">
        <v>2.0930232558139998</v>
      </c>
      <c r="M6312" s="3">
        <v>3.720930232558</v>
      </c>
      <c r="N6312" s="3">
        <v>5.5813953488369998</v>
      </c>
      <c r="O6312" s="3">
        <v>5.1162790697669998</v>
      </c>
      <c r="P6312" s="3">
        <v>1.860465116279</v>
      </c>
      <c r="Q6312" s="3">
        <v>4.8837209302330002</v>
      </c>
      <c r="R6312" s="3">
        <v>1.860465116279</v>
      </c>
      <c r="S6312" s="3">
        <v>45.348837209301998</v>
      </c>
      <c r="T6312" s="8">
        <v>6.9767441860470001</v>
      </c>
    </row>
    <row r="6313" spans="3:20" x14ac:dyDescent="0.2">
      <c r="C6313" s="90"/>
      <c r="D6313" s="87"/>
      <c r="E6313" s="1" t="s">
        <v>106</v>
      </c>
      <c r="F6313" s="2"/>
      <c r="G6313" s="59">
        <v>63</v>
      </c>
      <c r="H6313" s="71" t="str">
        <f t="shared" si="138"/>
        <v xml:space="preserve"> </v>
      </c>
      <c r="I6313" s="11">
        <v>6.3492063492059998</v>
      </c>
      <c r="J6313" s="3">
        <v>7.9365079365079998</v>
      </c>
      <c r="K6313" s="3">
        <v>6.3492063492059998</v>
      </c>
      <c r="L6313" s="7">
        <v>0</v>
      </c>
      <c r="M6313" s="3">
        <v>1.587301587302</v>
      </c>
      <c r="N6313" s="3">
        <v>6.3492063492059998</v>
      </c>
      <c r="O6313" s="3">
        <v>3.1746031746029999</v>
      </c>
      <c r="P6313" s="7">
        <v>0</v>
      </c>
      <c r="Q6313" s="3">
        <v>3.1746031746029999</v>
      </c>
      <c r="R6313" s="3">
        <v>4.7619047619049999</v>
      </c>
      <c r="S6313" s="3">
        <v>66.666666666666998</v>
      </c>
      <c r="T6313" s="8">
        <v>4.7619047619049999</v>
      </c>
    </row>
    <row r="6314" spans="3:20" x14ac:dyDescent="0.2">
      <c r="C6314" s="90"/>
      <c r="D6314" s="87"/>
      <c r="E6314" s="1" t="s">
        <v>22</v>
      </c>
      <c r="F6314" s="2"/>
      <c r="G6314" s="59">
        <v>159</v>
      </c>
      <c r="H6314" s="71" t="str">
        <f t="shared" si="138"/>
        <v xml:space="preserve"> </v>
      </c>
      <c r="I6314" s="11">
        <v>15.094339622642</v>
      </c>
      <c r="J6314" s="3">
        <v>26.415094339623</v>
      </c>
      <c r="K6314" s="3">
        <v>10.062893081761001</v>
      </c>
      <c r="L6314" s="3">
        <v>5.0314465408810003</v>
      </c>
      <c r="M6314" s="3">
        <v>5.660377358491</v>
      </c>
      <c r="N6314" s="3">
        <v>4.4025157232699996</v>
      </c>
      <c r="O6314" s="3">
        <v>5.0314465408810003</v>
      </c>
      <c r="P6314" s="3">
        <v>3.7735849056599999</v>
      </c>
      <c r="Q6314" s="3">
        <v>7.547169811321</v>
      </c>
      <c r="R6314" s="3">
        <v>0.62893081761000003</v>
      </c>
      <c r="S6314" s="3">
        <v>15.094339622642</v>
      </c>
      <c r="T6314" s="8">
        <v>43.396226415093999</v>
      </c>
    </row>
    <row r="6315" spans="3:20" x14ac:dyDescent="0.2">
      <c r="C6315" s="90"/>
      <c r="D6315" s="87"/>
      <c r="E6315" s="1" t="s">
        <v>107</v>
      </c>
      <c r="F6315" s="2"/>
      <c r="G6315" s="59">
        <v>1783</v>
      </c>
      <c r="H6315" s="71" t="str">
        <f t="shared" si="138"/>
        <v xml:space="preserve"> </v>
      </c>
      <c r="I6315" s="11">
        <v>25.687044307347001</v>
      </c>
      <c r="J6315" s="3">
        <v>46.438586651710999</v>
      </c>
      <c r="K6315" s="3">
        <v>16.040381379696999</v>
      </c>
      <c r="L6315" s="3">
        <v>8.5810431856420006</v>
      </c>
      <c r="M6315" s="3">
        <v>13.18003365115</v>
      </c>
      <c r="N6315" s="3">
        <v>9.5344924284909993</v>
      </c>
      <c r="O6315" s="3">
        <v>6.2254627033089998</v>
      </c>
      <c r="P6315" s="3">
        <v>5.4402692091980001</v>
      </c>
      <c r="Q6315" s="3">
        <v>16.152551878855999</v>
      </c>
      <c r="R6315" s="3">
        <v>1.4582164890630001</v>
      </c>
      <c r="S6315" s="3">
        <v>22.714526079641001</v>
      </c>
      <c r="T6315" s="8">
        <v>3.8698822209760002</v>
      </c>
    </row>
    <row r="6316" spans="3:20" x14ac:dyDescent="0.2">
      <c r="C6316" s="90"/>
      <c r="D6316" s="87"/>
      <c r="E6316" s="1" t="s">
        <v>108</v>
      </c>
      <c r="F6316" s="2"/>
      <c r="G6316" s="59">
        <v>493</v>
      </c>
      <c r="H6316" s="71" t="str">
        <f t="shared" si="138"/>
        <v xml:space="preserve"> </v>
      </c>
      <c r="I6316" s="11">
        <v>12.778904665314</v>
      </c>
      <c r="J6316" s="3">
        <v>23.326572008113999</v>
      </c>
      <c r="K6316" s="3">
        <v>10.344827586207</v>
      </c>
      <c r="L6316" s="3">
        <v>1.8255578093310001</v>
      </c>
      <c r="M6316" s="3">
        <v>3.4482758620689999</v>
      </c>
      <c r="N6316" s="3">
        <v>5.6795131845839997</v>
      </c>
      <c r="O6316" s="3">
        <v>4.8681541582149999</v>
      </c>
      <c r="P6316" s="3">
        <v>1.6227180527380001</v>
      </c>
      <c r="Q6316" s="3">
        <v>4.6653144016230002</v>
      </c>
      <c r="R6316" s="3">
        <v>2.2312373225150002</v>
      </c>
      <c r="S6316" s="3">
        <v>48.073022312372998</v>
      </c>
      <c r="T6316" s="8">
        <v>6.6937119675460002</v>
      </c>
    </row>
    <row r="6317" spans="3:20" x14ac:dyDescent="0.2">
      <c r="C6317" s="91" t="s">
        <v>109</v>
      </c>
      <c r="D6317" s="86" t="s">
        <v>17</v>
      </c>
      <c r="E6317" s="6" t="s">
        <v>110</v>
      </c>
      <c r="F6317" s="5"/>
      <c r="G6317" s="58">
        <v>551</v>
      </c>
      <c r="H6317" s="70" t="str">
        <f t="shared" si="138"/>
        <v xml:space="preserve"> </v>
      </c>
      <c r="I6317" s="12">
        <v>24.863883847549999</v>
      </c>
      <c r="J6317" s="4">
        <v>47.549909255898001</v>
      </c>
      <c r="K6317" s="4">
        <v>24.863883847549999</v>
      </c>
      <c r="L6317" s="4">
        <v>11.433756805808001</v>
      </c>
      <c r="M6317" s="4">
        <v>17.785843920144998</v>
      </c>
      <c r="N6317" s="4">
        <v>11.252268602540999</v>
      </c>
      <c r="O6317" s="4">
        <v>8.1669691470050001</v>
      </c>
      <c r="P6317" s="4">
        <v>7.2595281306719999</v>
      </c>
      <c r="Q6317" s="4">
        <v>17.785843920144998</v>
      </c>
      <c r="R6317" s="4">
        <v>1.0889292196010001</v>
      </c>
      <c r="S6317" s="4">
        <v>20.508166969146998</v>
      </c>
      <c r="T6317" s="13">
        <v>1.996370235935</v>
      </c>
    </row>
    <row r="6318" spans="3:20" ht="24" x14ac:dyDescent="0.2">
      <c r="C6318" s="90"/>
      <c r="D6318" s="87"/>
      <c r="E6318" s="1" t="s">
        <v>111</v>
      </c>
      <c r="F6318" s="2"/>
      <c r="G6318" s="59">
        <v>298</v>
      </c>
      <c r="H6318" s="71" t="str">
        <f t="shared" si="138"/>
        <v xml:space="preserve"> </v>
      </c>
      <c r="I6318" s="11">
        <v>42.953020134227998</v>
      </c>
      <c r="J6318" s="3">
        <v>56.040268456375998</v>
      </c>
      <c r="K6318" s="3">
        <v>23.825503355704999</v>
      </c>
      <c r="L6318" s="3">
        <v>28.523489932886001</v>
      </c>
      <c r="M6318" s="3">
        <v>19.798657718121</v>
      </c>
      <c r="N6318" s="3">
        <v>11.409395973154</v>
      </c>
      <c r="O6318" s="3">
        <v>10.738255033557</v>
      </c>
      <c r="P6318" s="3">
        <v>9.3959731543620002</v>
      </c>
      <c r="Q6318" s="3">
        <v>18.456375838926</v>
      </c>
      <c r="R6318" s="3">
        <v>1.677852348993</v>
      </c>
      <c r="S6318" s="3">
        <v>13.087248322148</v>
      </c>
      <c r="T6318" s="8">
        <v>1.342281879195</v>
      </c>
    </row>
    <row r="6319" spans="3:20" ht="24" x14ac:dyDescent="0.2">
      <c r="C6319" s="90"/>
      <c r="D6319" s="87"/>
      <c r="E6319" s="1" t="s">
        <v>112</v>
      </c>
      <c r="F6319" s="2"/>
      <c r="G6319" s="59">
        <v>954</v>
      </c>
      <c r="H6319" s="71" t="str">
        <f t="shared" si="138"/>
        <v xml:space="preserve"> </v>
      </c>
      <c r="I6319" s="11">
        <v>36.163522012579001</v>
      </c>
      <c r="J6319" s="3">
        <v>60.691823899371002</v>
      </c>
      <c r="K6319" s="3">
        <v>18.343815513627</v>
      </c>
      <c r="L6319" s="3">
        <v>10.691823899371</v>
      </c>
      <c r="M6319" s="3">
        <v>14.884696016771001</v>
      </c>
      <c r="N6319" s="3">
        <v>10.901467505241</v>
      </c>
      <c r="O6319" s="3">
        <v>7.0230607966459999</v>
      </c>
      <c r="P6319" s="3">
        <v>6.3941299790360002</v>
      </c>
      <c r="Q6319" s="3">
        <v>18.553459119496999</v>
      </c>
      <c r="R6319" s="3">
        <v>0.94339622641499998</v>
      </c>
      <c r="S6319" s="3">
        <v>13.207547169811001</v>
      </c>
      <c r="T6319" s="8">
        <v>2.410901467505</v>
      </c>
    </row>
    <row r="6320" spans="3:20" x14ac:dyDescent="0.2">
      <c r="C6320" s="90"/>
      <c r="D6320" s="87"/>
      <c r="E6320" s="1" t="s">
        <v>113</v>
      </c>
      <c r="F6320" s="2"/>
      <c r="G6320" s="59">
        <v>616</v>
      </c>
      <c r="H6320" s="71" t="str">
        <f t="shared" si="138"/>
        <v xml:space="preserve"> </v>
      </c>
      <c r="I6320" s="11">
        <v>26.948051948052001</v>
      </c>
      <c r="J6320" s="3">
        <v>49.025974025974001</v>
      </c>
      <c r="K6320" s="3">
        <v>19.967532467531999</v>
      </c>
      <c r="L6320" s="3">
        <v>10.876623376623</v>
      </c>
      <c r="M6320" s="3">
        <v>17.045454545455001</v>
      </c>
      <c r="N6320" s="3">
        <v>12.012987012987001</v>
      </c>
      <c r="O6320" s="3">
        <v>7.4675324675320001</v>
      </c>
      <c r="P6320" s="3">
        <v>6.3311688311690002</v>
      </c>
      <c r="Q6320" s="3">
        <v>19.155844155844001</v>
      </c>
      <c r="R6320" s="3">
        <v>1.785714285714</v>
      </c>
      <c r="S6320" s="3">
        <v>20.12987012987</v>
      </c>
      <c r="T6320" s="8">
        <v>3.733766233766</v>
      </c>
    </row>
    <row r="6321" spans="3:20" x14ac:dyDescent="0.2">
      <c r="C6321" s="90"/>
      <c r="D6321" s="87"/>
      <c r="E6321" s="1" t="s">
        <v>114</v>
      </c>
      <c r="F6321" s="2"/>
      <c r="G6321" s="59">
        <v>986</v>
      </c>
      <c r="H6321" s="71" t="str">
        <f t="shared" si="138"/>
        <v xml:space="preserve"> </v>
      </c>
      <c r="I6321" s="11">
        <v>27.079107505071001</v>
      </c>
      <c r="J6321" s="3">
        <v>47.971602434076999</v>
      </c>
      <c r="K6321" s="3">
        <v>17.444219066936999</v>
      </c>
      <c r="L6321" s="3">
        <v>8.9249492900610008</v>
      </c>
      <c r="M6321" s="3">
        <v>13.894523326571999</v>
      </c>
      <c r="N6321" s="3">
        <v>9.5334685598379991</v>
      </c>
      <c r="O6321" s="3">
        <v>6.1866125760650004</v>
      </c>
      <c r="P6321" s="3">
        <v>7.4036511156189997</v>
      </c>
      <c r="Q6321" s="3">
        <v>17.342799188640999</v>
      </c>
      <c r="R6321" s="3">
        <v>1.4198782961459999</v>
      </c>
      <c r="S6321" s="3">
        <v>22.109533468559999</v>
      </c>
      <c r="T6321" s="8">
        <v>3.5496957403649998</v>
      </c>
    </row>
    <row r="6322" spans="3:20" ht="24" x14ac:dyDescent="0.2">
      <c r="C6322" s="90"/>
      <c r="D6322" s="87"/>
      <c r="E6322" s="1" t="s">
        <v>115</v>
      </c>
      <c r="F6322" s="2"/>
      <c r="G6322" s="59">
        <v>938</v>
      </c>
      <c r="H6322" s="71" t="str">
        <f t="shared" si="138"/>
        <v xml:space="preserve"> </v>
      </c>
      <c r="I6322" s="11">
        <v>31.769722814499001</v>
      </c>
      <c r="J6322" s="3">
        <v>56.823027718550001</v>
      </c>
      <c r="K6322" s="3">
        <v>18.550106609808001</v>
      </c>
      <c r="L6322" s="3">
        <v>10.341151385928001</v>
      </c>
      <c r="M6322" s="3">
        <v>13.965884861407</v>
      </c>
      <c r="N6322" s="3">
        <v>10.660980810234999</v>
      </c>
      <c r="O6322" s="3">
        <v>7.8891257995739998</v>
      </c>
      <c r="P6322" s="3">
        <v>7.5692963752670002</v>
      </c>
      <c r="Q6322" s="3">
        <v>20.255863539446</v>
      </c>
      <c r="R6322" s="3">
        <v>1.492537313433</v>
      </c>
      <c r="S6322" s="3">
        <v>15.458422174840001</v>
      </c>
      <c r="T6322" s="8">
        <v>2.985074626866</v>
      </c>
    </row>
    <row r="6323" spans="3:20" ht="24" x14ac:dyDescent="0.2">
      <c r="C6323" s="90"/>
      <c r="D6323" s="87"/>
      <c r="E6323" s="1" t="s">
        <v>116</v>
      </c>
      <c r="F6323" s="2"/>
      <c r="G6323" s="59">
        <v>771</v>
      </c>
      <c r="H6323" s="71" t="str">
        <f t="shared" si="138"/>
        <v xml:space="preserve"> </v>
      </c>
      <c r="I6323" s="11">
        <v>25.940337224383999</v>
      </c>
      <c r="J6323" s="3">
        <v>46.303501945524999</v>
      </c>
      <c r="K6323" s="3">
        <v>15.693904020752001</v>
      </c>
      <c r="L6323" s="3">
        <v>7.1335927367060004</v>
      </c>
      <c r="M6323" s="3">
        <v>10.765239948119</v>
      </c>
      <c r="N6323" s="3">
        <v>9.3385214007779993</v>
      </c>
      <c r="O6323" s="3">
        <v>6.6147859922179997</v>
      </c>
      <c r="P6323" s="3">
        <v>5.4474708171210002</v>
      </c>
      <c r="Q6323" s="3">
        <v>15.304798962387</v>
      </c>
      <c r="R6323" s="3">
        <v>1.426718547341</v>
      </c>
      <c r="S6323" s="3">
        <v>24.902723735409001</v>
      </c>
      <c r="T6323" s="8">
        <v>5.1880674448770003</v>
      </c>
    </row>
    <row r="6324" spans="3:20" ht="24" x14ac:dyDescent="0.2">
      <c r="C6324" s="90"/>
      <c r="D6324" s="87"/>
      <c r="E6324" s="1" t="s">
        <v>117</v>
      </c>
      <c r="F6324" s="2"/>
      <c r="G6324" s="59">
        <v>223</v>
      </c>
      <c r="H6324" s="71" t="str">
        <f t="shared" si="138"/>
        <v xml:space="preserve"> </v>
      </c>
      <c r="I6324" s="11">
        <v>26.457399103139</v>
      </c>
      <c r="J6324" s="3">
        <v>56.950672645739999</v>
      </c>
      <c r="K6324" s="3">
        <v>24.215246636770999</v>
      </c>
      <c r="L6324" s="3">
        <v>23.766816143498001</v>
      </c>
      <c r="M6324" s="3">
        <v>37.668161434978003</v>
      </c>
      <c r="N6324" s="3">
        <v>29.147982062779999</v>
      </c>
      <c r="O6324" s="3">
        <v>17.040358744395</v>
      </c>
      <c r="P6324" s="3">
        <v>13.452914798206001</v>
      </c>
      <c r="Q6324" s="3">
        <v>43.497757847533997</v>
      </c>
      <c r="R6324" s="3">
        <v>3.5874439461879999</v>
      </c>
      <c r="S6324" s="3">
        <v>5.3811659192830001</v>
      </c>
      <c r="T6324" s="8">
        <v>1.3452914798210001</v>
      </c>
    </row>
    <row r="6325" spans="3:20" x14ac:dyDescent="0.2">
      <c r="C6325" s="90"/>
      <c r="D6325" s="87"/>
      <c r="E6325" s="1" t="s">
        <v>118</v>
      </c>
      <c r="F6325" s="2"/>
      <c r="G6325" s="59">
        <v>710</v>
      </c>
      <c r="H6325" s="71" t="str">
        <f t="shared" si="138"/>
        <v xml:space="preserve"> </v>
      </c>
      <c r="I6325" s="11">
        <v>30.845070422534999</v>
      </c>
      <c r="J6325" s="3">
        <v>54.507042253521</v>
      </c>
      <c r="K6325" s="3">
        <v>17.464788732393998</v>
      </c>
      <c r="L6325" s="3">
        <v>9.5774647887319997</v>
      </c>
      <c r="M6325" s="3">
        <v>12.535211267606</v>
      </c>
      <c r="N6325" s="3">
        <v>10.56338028169</v>
      </c>
      <c r="O6325" s="3">
        <v>6.760563380282</v>
      </c>
      <c r="P6325" s="3">
        <v>6.4788732394370001</v>
      </c>
      <c r="Q6325" s="3">
        <v>18.591549295775</v>
      </c>
      <c r="R6325" s="3">
        <v>1.4084507042250001</v>
      </c>
      <c r="S6325" s="3">
        <v>18.169014084507001</v>
      </c>
      <c r="T6325" s="8">
        <v>2.9577464788730001</v>
      </c>
    </row>
    <row r="6326" spans="3:20" x14ac:dyDescent="0.2">
      <c r="C6326" s="90"/>
      <c r="D6326" s="87"/>
      <c r="E6326" s="1" t="s">
        <v>119</v>
      </c>
      <c r="F6326" s="2"/>
      <c r="G6326" s="59">
        <v>565</v>
      </c>
      <c r="H6326" s="71" t="str">
        <f t="shared" si="138"/>
        <v xml:space="preserve"> </v>
      </c>
      <c r="I6326" s="11">
        <v>31.504424778760999</v>
      </c>
      <c r="J6326" s="3">
        <v>55.752212389381</v>
      </c>
      <c r="K6326" s="3">
        <v>24.778761061947002</v>
      </c>
      <c r="L6326" s="3">
        <v>13.628318584071</v>
      </c>
      <c r="M6326" s="3">
        <v>18.938053097345001</v>
      </c>
      <c r="N6326" s="3">
        <v>13.097345132742999</v>
      </c>
      <c r="O6326" s="3">
        <v>11.327433628319</v>
      </c>
      <c r="P6326" s="3">
        <v>10.619469026549</v>
      </c>
      <c r="Q6326" s="3">
        <v>23.53982300885</v>
      </c>
      <c r="R6326" s="3">
        <v>1.592920353982</v>
      </c>
      <c r="S6326" s="3">
        <v>14.867256637168</v>
      </c>
      <c r="T6326" s="8">
        <v>2.8318584070799999</v>
      </c>
    </row>
    <row r="6327" spans="3:20" x14ac:dyDescent="0.2">
      <c r="C6327" s="90"/>
      <c r="D6327" s="87"/>
      <c r="E6327" s="1" t="s">
        <v>120</v>
      </c>
      <c r="F6327" s="2"/>
      <c r="G6327" s="59">
        <v>443</v>
      </c>
      <c r="H6327" s="71" t="str">
        <f t="shared" si="138"/>
        <v xml:space="preserve"> </v>
      </c>
      <c r="I6327" s="11">
        <v>27.990970654628001</v>
      </c>
      <c r="J6327" s="3">
        <v>49.661399548532998</v>
      </c>
      <c r="K6327" s="3">
        <v>23.702031602708999</v>
      </c>
      <c r="L6327" s="3">
        <v>8.1264108352139992</v>
      </c>
      <c r="M6327" s="3">
        <v>12.641083521444999</v>
      </c>
      <c r="N6327" s="3">
        <v>8.5778781038369996</v>
      </c>
      <c r="O6327" s="3">
        <v>9.4808126410840003</v>
      </c>
      <c r="P6327" s="3">
        <v>7.900677200903</v>
      </c>
      <c r="Q6327" s="3">
        <v>18.058690744921002</v>
      </c>
      <c r="R6327" s="3">
        <v>1.3544018058689999</v>
      </c>
      <c r="S6327" s="3">
        <v>23.702031602708999</v>
      </c>
      <c r="T6327" s="8">
        <v>2.4830699774270002</v>
      </c>
    </row>
    <row r="6328" spans="3:20" x14ac:dyDescent="0.2">
      <c r="C6328" s="90"/>
      <c r="D6328" s="87"/>
      <c r="E6328" s="1" t="s">
        <v>121</v>
      </c>
      <c r="F6328" s="2"/>
      <c r="G6328" s="59">
        <v>977</v>
      </c>
      <c r="H6328" s="71" t="str">
        <f t="shared" si="138"/>
        <v xml:space="preserve"> </v>
      </c>
      <c r="I6328" s="11">
        <v>27.635619242579001</v>
      </c>
      <c r="J6328" s="3">
        <v>48.720573183214</v>
      </c>
      <c r="K6328" s="3">
        <v>16.990788126919</v>
      </c>
      <c r="L6328" s="3">
        <v>7.9836233367449996</v>
      </c>
      <c r="M6328" s="3">
        <v>11.36131013306</v>
      </c>
      <c r="N6328" s="3">
        <v>9.1095189355170003</v>
      </c>
      <c r="O6328" s="3">
        <v>7.1647901740020004</v>
      </c>
      <c r="P6328" s="3">
        <v>6.5506653019450001</v>
      </c>
      <c r="Q6328" s="3">
        <v>17.093142272262</v>
      </c>
      <c r="R6328" s="3">
        <v>1.3306038894579999</v>
      </c>
      <c r="S6328" s="3">
        <v>23.336745138177999</v>
      </c>
      <c r="T6328" s="8">
        <v>3.4800409416579998</v>
      </c>
    </row>
    <row r="6329" spans="3:20" x14ac:dyDescent="0.2">
      <c r="C6329" s="90"/>
      <c r="D6329" s="87"/>
      <c r="E6329" s="1" t="s">
        <v>122</v>
      </c>
      <c r="F6329" s="2"/>
      <c r="G6329" s="59">
        <v>179</v>
      </c>
      <c r="H6329" s="71" t="str">
        <f t="shared" si="138"/>
        <v xml:space="preserve"> </v>
      </c>
      <c r="I6329" s="11">
        <v>29.608938547486002</v>
      </c>
      <c r="J6329" s="3">
        <v>54.189944134077997</v>
      </c>
      <c r="K6329" s="3">
        <v>25.139664804469</v>
      </c>
      <c r="L6329" s="3">
        <v>22.905027932961001</v>
      </c>
      <c r="M6329" s="3">
        <v>20.670391061453</v>
      </c>
      <c r="N6329" s="3">
        <v>15.642458100559001</v>
      </c>
      <c r="O6329" s="3">
        <v>14.525139664804</v>
      </c>
      <c r="P6329" s="3">
        <v>15.642458100559001</v>
      </c>
      <c r="Q6329" s="3">
        <v>27.374301675978</v>
      </c>
      <c r="R6329" s="3">
        <v>3.3519553072630002</v>
      </c>
      <c r="S6329" s="3">
        <v>11.731843575418999</v>
      </c>
      <c r="T6329" s="8">
        <v>3.9106145251400002</v>
      </c>
    </row>
    <row r="6330" spans="3:20" x14ac:dyDescent="0.2">
      <c r="C6330" s="90"/>
      <c r="D6330" s="87"/>
      <c r="E6330" s="1" t="s">
        <v>32</v>
      </c>
      <c r="F6330" s="2"/>
      <c r="G6330" s="59">
        <v>22</v>
      </c>
      <c r="H6330" s="71" t="str">
        <f t="shared" si="138"/>
        <v>*</v>
      </c>
      <c r="I6330" s="11">
        <v>36.363636363635997</v>
      </c>
      <c r="J6330" s="3">
        <v>50</v>
      </c>
      <c r="K6330" s="3">
        <v>9.0909090909089993</v>
      </c>
      <c r="L6330" s="3">
        <v>22.727272727273</v>
      </c>
      <c r="M6330" s="3">
        <v>27.272727272727</v>
      </c>
      <c r="N6330" s="3">
        <v>9.0909090909089993</v>
      </c>
      <c r="O6330" s="3">
        <v>4.5454545454549997</v>
      </c>
      <c r="P6330" s="3">
        <v>9.0909090909089993</v>
      </c>
      <c r="Q6330" s="3">
        <v>18.181818181817999</v>
      </c>
      <c r="R6330" s="3">
        <v>9.0909090909089993</v>
      </c>
      <c r="S6330" s="3">
        <v>18.181818181817999</v>
      </c>
      <c r="T6330" s="8">
        <v>4.5454545454549997</v>
      </c>
    </row>
    <row r="6331" spans="3:20" x14ac:dyDescent="0.2">
      <c r="C6331" s="90"/>
      <c r="D6331" s="87"/>
      <c r="E6331" s="1" t="s">
        <v>22</v>
      </c>
      <c r="F6331" s="2"/>
      <c r="G6331" s="59">
        <v>13</v>
      </c>
      <c r="H6331" s="71" t="str">
        <f t="shared" si="138"/>
        <v>*</v>
      </c>
      <c r="I6331" s="26">
        <v>0</v>
      </c>
      <c r="J6331" s="3">
        <v>23.076923076922998</v>
      </c>
      <c r="K6331" s="3">
        <v>30.769230769231001</v>
      </c>
      <c r="L6331" s="7">
        <v>0</v>
      </c>
      <c r="M6331" s="7">
        <v>0</v>
      </c>
      <c r="N6331" s="3">
        <v>15.384615384615</v>
      </c>
      <c r="O6331" s="3">
        <v>15.384615384615</v>
      </c>
      <c r="P6331" s="7">
        <v>0</v>
      </c>
      <c r="Q6331" s="7">
        <v>0</v>
      </c>
      <c r="R6331" s="7">
        <v>0</v>
      </c>
      <c r="S6331" s="3">
        <v>23.076923076922998</v>
      </c>
      <c r="T6331" s="8">
        <v>7.6923076923079998</v>
      </c>
    </row>
    <row r="6332" spans="3:20" ht="24" x14ac:dyDescent="0.2">
      <c r="C6332" s="91" t="s">
        <v>123</v>
      </c>
      <c r="D6332" s="86" t="s">
        <v>17</v>
      </c>
      <c r="E6332" s="6" t="s">
        <v>124</v>
      </c>
      <c r="F6332" s="5"/>
      <c r="G6332" s="58">
        <v>55</v>
      </c>
      <c r="H6332" s="70" t="str">
        <f t="shared" si="138"/>
        <v xml:space="preserve"> </v>
      </c>
      <c r="I6332" s="12">
        <v>20</v>
      </c>
      <c r="J6332" s="4">
        <v>56.363636363635997</v>
      </c>
      <c r="K6332" s="4">
        <v>32.727272727272997</v>
      </c>
      <c r="L6332" s="4">
        <v>5.4545454545450003</v>
      </c>
      <c r="M6332" s="4">
        <v>18.181818181817999</v>
      </c>
      <c r="N6332" s="4">
        <v>9.0909090909089993</v>
      </c>
      <c r="O6332" s="4">
        <v>12.727272727273</v>
      </c>
      <c r="P6332" s="4">
        <v>9.0909090909089993</v>
      </c>
      <c r="Q6332" s="4">
        <v>12.727272727273</v>
      </c>
      <c r="R6332" s="4">
        <v>1.818181818182</v>
      </c>
      <c r="S6332" s="4">
        <v>18.181818181817999</v>
      </c>
      <c r="T6332" s="13">
        <v>7.2727272727269998</v>
      </c>
    </row>
    <row r="6333" spans="3:20" ht="24" x14ac:dyDescent="0.2">
      <c r="C6333" s="92"/>
      <c r="D6333" s="87"/>
      <c r="E6333" s="1" t="s">
        <v>125</v>
      </c>
      <c r="F6333" s="2"/>
      <c r="G6333" s="59">
        <v>205</v>
      </c>
      <c r="H6333" s="71" t="str">
        <f t="shared" si="138"/>
        <v xml:space="preserve"> </v>
      </c>
      <c r="I6333" s="11">
        <v>22.439024390244001</v>
      </c>
      <c r="J6333" s="3">
        <v>37.560975609755999</v>
      </c>
      <c r="K6333" s="3">
        <v>20.975609756097999</v>
      </c>
      <c r="L6333" s="3">
        <v>8.2926829268290003</v>
      </c>
      <c r="M6333" s="3">
        <v>12.682926829268</v>
      </c>
      <c r="N6333" s="3">
        <v>12.195121951220001</v>
      </c>
      <c r="O6333" s="3">
        <v>7.80487804878</v>
      </c>
      <c r="P6333" s="3">
        <v>7.80487804878</v>
      </c>
      <c r="Q6333" s="3">
        <v>17.073170731706998</v>
      </c>
      <c r="R6333" s="3">
        <v>1.951219512195</v>
      </c>
      <c r="S6333" s="3">
        <v>25.853658536585002</v>
      </c>
      <c r="T6333" s="8">
        <v>5.3658536585369996</v>
      </c>
    </row>
    <row r="6334" spans="3:20" ht="24" x14ac:dyDescent="0.2">
      <c r="C6334" s="92"/>
      <c r="D6334" s="87"/>
      <c r="E6334" s="1" t="s">
        <v>126</v>
      </c>
      <c r="F6334" s="2"/>
      <c r="G6334" s="59">
        <v>114</v>
      </c>
      <c r="H6334" s="71" t="str">
        <f t="shared" si="138"/>
        <v xml:space="preserve"> </v>
      </c>
      <c r="I6334" s="11">
        <v>35.964912280702002</v>
      </c>
      <c r="J6334" s="3">
        <v>57.017543859649003</v>
      </c>
      <c r="K6334" s="3">
        <v>22.807017543859999</v>
      </c>
      <c r="L6334" s="3">
        <v>22.807017543859999</v>
      </c>
      <c r="M6334" s="3">
        <v>16.666666666666998</v>
      </c>
      <c r="N6334" s="3">
        <v>15.789473684211</v>
      </c>
      <c r="O6334" s="3">
        <v>13.157894736842</v>
      </c>
      <c r="P6334" s="3">
        <v>7.8947368421049999</v>
      </c>
      <c r="Q6334" s="3">
        <v>36.842105263157997</v>
      </c>
      <c r="R6334" s="3">
        <v>4.3859649122809996</v>
      </c>
      <c r="S6334" s="3">
        <v>4.3859649122809996</v>
      </c>
      <c r="T6334" s="8">
        <v>0.87719298245599997</v>
      </c>
    </row>
    <row r="6335" spans="3:20" ht="24" x14ac:dyDescent="0.2">
      <c r="C6335" s="92"/>
      <c r="D6335" s="87"/>
      <c r="E6335" s="1" t="s">
        <v>127</v>
      </c>
      <c r="F6335" s="2"/>
      <c r="G6335" s="59">
        <v>187</v>
      </c>
      <c r="H6335" s="71" t="str">
        <f t="shared" si="138"/>
        <v xml:space="preserve"> </v>
      </c>
      <c r="I6335" s="11">
        <v>29.411764705882</v>
      </c>
      <c r="J6335" s="3">
        <v>57.219251336897997</v>
      </c>
      <c r="K6335" s="3">
        <v>26.737967914439</v>
      </c>
      <c r="L6335" s="3">
        <v>26.737967914439</v>
      </c>
      <c r="M6335" s="3">
        <v>34.759358288770002</v>
      </c>
      <c r="N6335" s="3">
        <v>29.946524064171001</v>
      </c>
      <c r="O6335" s="3">
        <v>16.577540106952</v>
      </c>
      <c r="P6335" s="3">
        <v>13.903743315508001</v>
      </c>
      <c r="Q6335" s="3">
        <v>44.919786096256999</v>
      </c>
      <c r="R6335" s="3">
        <v>3.208556149733</v>
      </c>
      <c r="S6335" s="3">
        <v>4.2780748663099999</v>
      </c>
      <c r="T6335" s="8">
        <v>0.53475935828900001</v>
      </c>
    </row>
    <row r="6336" spans="3:20" ht="24" x14ac:dyDescent="0.2">
      <c r="C6336" s="92"/>
      <c r="D6336" s="87"/>
      <c r="E6336" s="1" t="s">
        <v>128</v>
      </c>
      <c r="F6336" s="2"/>
      <c r="G6336" s="59">
        <v>1599</v>
      </c>
      <c r="H6336" s="71" t="str">
        <f t="shared" si="138"/>
        <v xml:space="preserve"> </v>
      </c>
      <c r="I6336" s="11">
        <v>26.328955597248001</v>
      </c>
      <c r="J6336" s="3">
        <v>48.467792370231003</v>
      </c>
      <c r="K6336" s="3">
        <v>15.134459036898001</v>
      </c>
      <c r="L6336" s="3">
        <v>7.6297686053779996</v>
      </c>
      <c r="M6336" s="3">
        <v>12.195121951220001</v>
      </c>
      <c r="N6336" s="3">
        <v>9.0681676047530004</v>
      </c>
      <c r="O6336" s="3">
        <v>6.5040650406499996</v>
      </c>
      <c r="P6336" s="3">
        <v>5.2532833020640002</v>
      </c>
      <c r="Q6336" s="3">
        <v>15.447154471545</v>
      </c>
      <c r="R6336" s="3">
        <v>1.4383989993749999</v>
      </c>
      <c r="S6336" s="3">
        <v>23.014383989993998</v>
      </c>
      <c r="T6336" s="8">
        <v>4.5653533458410003</v>
      </c>
    </row>
    <row r="6337" spans="2:20" ht="24" x14ac:dyDescent="0.2">
      <c r="C6337" s="92"/>
      <c r="D6337" s="87"/>
      <c r="E6337" s="1" t="s">
        <v>129</v>
      </c>
      <c r="F6337" s="2"/>
      <c r="G6337" s="59">
        <v>1199</v>
      </c>
      <c r="H6337" s="71" t="str">
        <f t="shared" si="138"/>
        <v xml:space="preserve"> </v>
      </c>
      <c r="I6337" s="11">
        <v>26.772310258548998</v>
      </c>
      <c r="J6337" s="3">
        <v>49.040867389490998</v>
      </c>
      <c r="K6337" s="3">
        <v>17.848206839033001</v>
      </c>
      <c r="L6337" s="3">
        <v>8.5070892410340004</v>
      </c>
      <c r="M6337" s="3">
        <v>12.427022518766</v>
      </c>
      <c r="N6337" s="3">
        <v>9.5913261050879992</v>
      </c>
      <c r="O6337" s="3">
        <v>7.9232693911589998</v>
      </c>
      <c r="P6337" s="3">
        <v>5.4211843202669998</v>
      </c>
      <c r="Q6337" s="3">
        <v>15.596330275229001</v>
      </c>
      <c r="R6337" s="3">
        <v>1.5846538782320001</v>
      </c>
      <c r="S6337" s="3">
        <v>21.100917431193</v>
      </c>
      <c r="T6337" s="8">
        <v>4.837364470392</v>
      </c>
    </row>
    <row r="6338" spans="2:20" ht="24" x14ac:dyDescent="0.2">
      <c r="C6338" s="92"/>
      <c r="D6338" s="87"/>
      <c r="E6338" s="1" t="s">
        <v>130</v>
      </c>
      <c r="F6338" s="2"/>
      <c r="G6338" s="59">
        <v>950</v>
      </c>
      <c r="H6338" s="71" t="str">
        <f t="shared" si="138"/>
        <v xml:space="preserve"> </v>
      </c>
      <c r="I6338" s="11">
        <v>28.526315789474001</v>
      </c>
      <c r="J6338" s="3">
        <v>47.789473684211004</v>
      </c>
      <c r="K6338" s="3">
        <v>14.842105263158</v>
      </c>
      <c r="L6338" s="3">
        <v>8</v>
      </c>
      <c r="M6338" s="3">
        <v>13.052631578947</v>
      </c>
      <c r="N6338" s="3">
        <v>9.1578947368419996</v>
      </c>
      <c r="O6338" s="3">
        <v>7.0526315789470004</v>
      </c>
      <c r="P6338" s="3">
        <v>5.6842105263159999</v>
      </c>
      <c r="Q6338" s="3">
        <v>14.631578947368</v>
      </c>
      <c r="R6338" s="3">
        <v>2</v>
      </c>
      <c r="S6338" s="3">
        <v>23.684210526316001</v>
      </c>
      <c r="T6338" s="8">
        <v>4.5263157894740003</v>
      </c>
    </row>
    <row r="6339" spans="2:20" x14ac:dyDescent="0.2">
      <c r="C6339" s="92"/>
      <c r="D6339" s="87"/>
      <c r="E6339" s="1" t="s">
        <v>131</v>
      </c>
      <c r="F6339" s="2"/>
      <c r="G6339" s="59">
        <v>424</v>
      </c>
      <c r="H6339" s="71" t="str">
        <f t="shared" si="138"/>
        <v xml:space="preserve"> </v>
      </c>
      <c r="I6339" s="11">
        <v>28.066037735849001</v>
      </c>
      <c r="J6339" s="3">
        <v>51.886792452830001</v>
      </c>
      <c r="K6339" s="3">
        <v>16.509433962264001</v>
      </c>
      <c r="L6339" s="3">
        <v>9.6698113207550005</v>
      </c>
      <c r="M6339" s="3">
        <v>15.094339622642</v>
      </c>
      <c r="N6339" s="3">
        <v>10.849056603774001</v>
      </c>
      <c r="O6339" s="3">
        <v>8.9622641509429997</v>
      </c>
      <c r="P6339" s="3">
        <v>7.7830188679249996</v>
      </c>
      <c r="Q6339" s="3">
        <v>19.339622641508999</v>
      </c>
      <c r="R6339" s="3">
        <v>1.88679245283</v>
      </c>
      <c r="S6339" s="3">
        <v>19.575471698112999</v>
      </c>
      <c r="T6339" s="8">
        <v>2.3584905660379998</v>
      </c>
    </row>
    <row r="6340" spans="2:20" ht="24" x14ac:dyDescent="0.2">
      <c r="C6340" s="92"/>
      <c r="D6340" s="87"/>
      <c r="E6340" s="1" t="s">
        <v>132</v>
      </c>
      <c r="F6340" s="2"/>
      <c r="G6340" s="59">
        <v>213</v>
      </c>
      <c r="H6340" s="71" t="str">
        <f t="shared" si="138"/>
        <v xml:space="preserve"> </v>
      </c>
      <c r="I6340" s="11">
        <v>27.699530516431999</v>
      </c>
      <c r="J6340" s="3">
        <v>39.436619718309998</v>
      </c>
      <c r="K6340" s="3">
        <v>15.023474178403999</v>
      </c>
      <c r="L6340" s="3">
        <v>6.1032863849770003</v>
      </c>
      <c r="M6340" s="3">
        <v>12.676056338027999</v>
      </c>
      <c r="N6340" s="3">
        <v>11.267605633803001</v>
      </c>
      <c r="O6340" s="3">
        <v>11.267605633803001</v>
      </c>
      <c r="P6340" s="3">
        <v>7.0422535211269999</v>
      </c>
      <c r="Q6340" s="3">
        <v>12.676056338027999</v>
      </c>
      <c r="R6340" s="3">
        <v>2.8169014084509998</v>
      </c>
      <c r="S6340" s="3">
        <v>25.352112676055999</v>
      </c>
      <c r="T6340" s="8">
        <v>7.9812206572770004</v>
      </c>
    </row>
    <row r="6341" spans="2:20" ht="24" x14ac:dyDescent="0.2">
      <c r="C6341" s="92"/>
      <c r="D6341" s="87"/>
      <c r="E6341" s="1" t="s">
        <v>133</v>
      </c>
      <c r="F6341" s="2"/>
      <c r="G6341" s="59">
        <v>214</v>
      </c>
      <c r="H6341" s="71" t="str">
        <f t="shared" si="138"/>
        <v xml:space="preserve"> </v>
      </c>
      <c r="I6341" s="11">
        <v>17.289719626168001</v>
      </c>
      <c r="J6341" s="3">
        <v>41.588785046729001</v>
      </c>
      <c r="K6341" s="3">
        <v>15.887850467290001</v>
      </c>
      <c r="L6341" s="3">
        <v>6.0747663551400004</v>
      </c>
      <c r="M6341" s="3">
        <v>11.214953271028</v>
      </c>
      <c r="N6341" s="3">
        <v>12.616822429907</v>
      </c>
      <c r="O6341" s="3">
        <v>12.616822429907</v>
      </c>
      <c r="P6341" s="3">
        <v>5.6074766355139998</v>
      </c>
      <c r="Q6341" s="3">
        <v>15.420560747664</v>
      </c>
      <c r="R6341" s="3">
        <v>3.2710280373830001</v>
      </c>
      <c r="S6341" s="3">
        <v>28.504672897195999</v>
      </c>
      <c r="T6341" s="8">
        <v>5.140186915888</v>
      </c>
    </row>
    <row r="6342" spans="2:20" ht="24" x14ac:dyDescent="0.2">
      <c r="C6342" s="92"/>
      <c r="D6342" s="87"/>
      <c r="E6342" s="1" t="s">
        <v>134</v>
      </c>
      <c r="F6342" s="2"/>
      <c r="G6342" s="59">
        <v>15</v>
      </c>
      <c r="H6342" s="71" t="str">
        <f t="shared" si="138"/>
        <v>*</v>
      </c>
      <c r="I6342" s="11">
        <v>6.666666666667</v>
      </c>
      <c r="J6342" s="3">
        <v>20</v>
      </c>
      <c r="K6342" s="3">
        <v>6.666666666667</v>
      </c>
      <c r="L6342" s="3">
        <v>6.666666666667</v>
      </c>
      <c r="M6342" s="3">
        <v>6.666666666667</v>
      </c>
      <c r="N6342" s="3">
        <v>6.666666666667</v>
      </c>
      <c r="O6342" s="3">
        <v>20</v>
      </c>
      <c r="P6342" s="3">
        <v>6.666666666667</v>
      </c>
      <c r="Q6342" s="3">
        <v>13.333333333333</v>
      </c>
      <c r="R6342" s="3">
        <v>6.666666666667</v>
      </c>
      <c r="S6342" s="3">
        <v>53.333333333333002</v>
      </c>
      <c r="T6342" s="8">
        <v>6.666666666667</v>
      </c>
    </row>
    <row r="6343" spans="2:20" ht="24" x14ac:dyDescent="0.2">
      <c r="C6343" s="92"/>
      <c r="D6343" s="87"/>
      <c r="E6343" s="1" t="s">
        <v>135</v>
      </c>
      <c r="F6343" s="2"/>
      <c r="G6343" s="59">
        <v>587</v>
      </c>
      <c r="H6343" s="71" t="str">
        <f t="shared" si="138"/>
        <v xml:space="preserve"> </v>
      </c>
      <c r="I6343" s="11">
        <v>29.471890971038999</v>
      </c>
      <c r="J6343" s="3">
        <v>51.448040885860003</v>
      </c>
      <c r="K6343" s="3">
        <v>19.591141396933999</v>
      </c>
      <c r="L6343" s="3">
        <v>11.754684838159999</v>
      </c>
      <c r="M6343" s="3">
        <v>13.458262350937</v>
      </c>
      <c r="N6343" s="3">
        <v>10.902896081772001</v>
      </c>
      <c r="O6343" s="3">
        <v>9.8807495741059999</v>
      </c>
      <c r="P6343" s="3">
        <v>7.6660988074959997</v>
      </c>
      <c r="Q6343" s="3">
        <v>17.717206132878999</v>
      </c>
      <c r="R6343" s="3">
        <v>1.7035775127770001</v>
      </c>
      <c r="S6343" s="3">
        <v>18.909710391823001</v>
      </c>
      <c r="T6343" s="8">
        <v>3.9182282793869998</v>
      </c>
    </row>
    <row r="6344" spans="2:20" x14ac:dyDescent="0.2">
      <c r="C6344" s="92"/>
      <c r="D6344" s="87"/>
      <c r="E6344" s="1" t="s">
        <v>136</v>
      </c>
      <c r="F6344" s="2"/>
      <c r="G6344" s="59">
        <v>63</v>
      </c>
      <c r="H6344" s="71" t="str">
        <f t="shared" si="138"/>
        <v xml:space="preserve"> </v>
      </c>
      <c r="I6344" s="11">
        <v>28.571428571428999</v>
      </c>
      <c r="J6344" s="3">
        <v>36.507936507937004</v>
      </c>
      <c r="K6344" s="3">
        <v>19.047619047619001</v>
      </c>
      <c r="L6344" s="3">
        <v>12.698412698413</v>
      </c>
      <c r="M6344" s="3">
        <v>23.809523809523998</v>
      </c>
      <c r="N6344" s="3">
        <v>7.9365079365079998</v>
      </c>
      <c r="O6344" s="3">
        <v>11.111111111111001</v>
      </c>
      <c r="P6344" s="3">
        <v>14.285714285714</v>
      </c>
      <c r="Q6344" s="3">
        <v>15.873015873016</v>
      </c>
      <c r="R6344" s="3">
        <v>6.3492063492059998</v>
      </c>
      <c r="S6344" s="3">
        <v>28.571428571428999</v>
      </c>
      <c r="T6344" s="8">
        <v>3.1746031746029999</v>
      </c>
    </row>
    <row r="6345" spans="2:20" x14ac:dyDescent="0.2">
      <c r="C6345" s="92"/>
      <c r="D6345" s="87"/>
      <c r="E6345" s="1" t="s">
        <v>137</v>
      </c>
      <c r="F6345" s="2"/>
      <c r="G6345" s="59">
        <v>290</v>
      </c>
      <c r="H6345" s="71" t="str">
        <f t="shared" si="138"/>
        <v xml:space="preserve"> </v>
      </c>
      <c r="I6345" s="11">
        <v>13.448275862069</v>
      </c>
      <c r="J6345" s="3">
        <v>18.275862068965999</v>
      </c>
      <c r="K6345" s="3">
        <v>7.5862068965520004</v>
      </c>
      <c r="L6345" s="3">
        <v>1.379310344828</v>
      </c>
      <c r="M6345" s="3">
        <v>3.7931034482760002</v>
      </c>
      <c r="N6345" s="3">
        <v>6.5517241379310001</v>
      </c>
      <c r="O6345" s="3">
        <v>2.413793103448</v>
      </c>
      <c r="P6345" s="3">
        <v>1.7241379310339999</v>
      </c>
      <c r="Q6345" s="3">
        <v>7.2413793103449997</v>
      </c>
      <c r="R6345" s="3">
        <v>2.0689655172410002</v>
      </c>
      <c r="S6345" s="3">
        <v>46.206896551724</v>
      </c>
      <c r="T6345" s="8">
        <v>9.3103448275860003</v>
      </c>
    </row>
    <row r="6346" spans="2:20" x14ac:dyDescent="0.2">
      <c r="C6346" s="92"/>
      <c r="D6346" s="87"/>
      <c r="E6346" s="1" t="s">
        <v>22</v>
      </c>
      <c r="F6346" s="2"/>
      <c r="G6346" s="59">
        <v>42</v>
      </c>
      <c r="H6346" s="71" t="str">
        <f t="shared" si="138"/>
        <v>*</v>
      </c>
      <c r="I6346" s="11">
        <v>2.3809523809519999</v>
      </c>
      <c r="J6346" s="3">
        <v>9.5238095238099998</v>
      </c>
      <c r="K6346" s="3">
        <v>2.3809523809519999</v>
      </c>
      <c r="L6346" s="7">
        <v>0</v>
      </c>
      <c r="M6346" s="7">
        <v>0</v>
      </c>
      <c r="N6346" s="3">
        <v>2.3809523809519999</v>
      </c>
      <c r="O6346" s="3">
        <v>2.3809523809519999</v>
      </c>
      <c r="P6346" s="7">
        <v>0</v>
      </c>
      <c r="Q6346" s="3">
        <v>2.3809523809519999</v>
      </c>
      <c r="R6346" s="7">
        <v>0</v>
      </c>
      <c r="S6346" s="3">
        <v>21.428571428571001</v>
      </c>
      <c r="T6346" s="8">
        <v>64.285714285713993</v>
      </c>
    </row>
    <row r="6347" spans="2:20" ht="24" x14ac:dyDescent="0.2">
      <c r="C6347" s="92"/>
      <c r="D6347" s="87"/>
      <c r="E6347" s="1" t="s">
        <v>138</v>
      </c>
      <c r="F6347" s="2"/>
      <c r="G6347" s="59">
        <v>246</v>
      </c>
      <c r="H6347" s="71" t="str">
        <f t="shared" si="138"/>
        <v xml:space="preserve"> </v>
      </c>
      <c r="I6347" s="11">
        <v>21.544715447154001</v>
      </c>
      <c r="J6347" s="3">
        <v>41.463414634145998</v>
      </c>
      <c r="K6347" s="3">
        <v>22.764227642276001</v>
      </c>
      <c r="L6347" s="3">
        <v>7.7235772357719998</v>
      </c>
      <c r="M6347" s="3">
        <v>12.601626016259999</v>
      </c>
      <c r="N6347" s="3">
        <v>10.975609756098001</v>
      </c>
      <c r="O6347" s="3">
        <v>7.7235772357719998</v>
      </c>
      <c r="P6347" s="3">
        <v>7.7235772357719998</v>
      </c>
      <c r="Q6347" s="3">
        <v>15.040650406504</v>
      </c>
      <c r="R6347" s="3">
        <v>1.6260162601629999</v>
      </c>
      <c r="S6347" s="3">
        <v>24.796747967480002</v>
      </c>
      <c r="T6347" s="8">
        <v>5.2845528455280002</v>
      </c>
    </row>
    <row r="6348" spans="2:20" ht="24" x14ac:dyDescent="0.2">
      <c r="C6348" s="92"/>
      <c r="D6348" s="87"/>
      <c r="E6348" s="1" t="s">
        <v>139</v>
      </c>
      <c r="F6348" s="2"/>
      <c r="G6348" s="59">
        <v>248</v>
      </c>
      <c r="H6348" s="71" t="str">
        <f t="shared" ref="H6348:H6350" si="139">IF(G6348&lt;49,"*"," ")</f>
        <v xml:space="preserve"> </v>
      </c>
      <c r="I6348" s="11">
        <v>31.854838709677001</v>
      </c>
      <c r="J6348" s="3">
        <v>55.241935483871003</v>
      </c>
      <c r="K6348" s="3">
        <v>24.596774193548001</v>
      </c>
      <c r="L6348" s="3">
        <v>22.983870967742</v>
      </c>
      <c r="M6348" s="3">
        <v>30.241935483871</v>
      </c>
      <c r="N6348" s="3">
        <v>24.596774193548001</v>
      </c>
      <c r="O6348" s="3">
        <v>15.322580645161</v>
      </c>
      <c r="P6348" s="3">
        <v>11.693548387097</v>
      </c>
      <c r="Q6348" s="3">
        <v>41.935483870968</v>
      </c>
      <c r="R6348" s="3">
        <v>3.6290322580650001</v>
      </c>
      <c r="S6348" s="3">
        <v>4.4354838709679996</v>
      </c>
      <c r="T6348" s="8">
        <v>0.40322580645200001</v>
      </c>
    </row>
    <row r="6349" spans="2:20" ht="24" x14ac:dyDescent="0.2">
      <c r="C6349" s="92"/>
      <c r="D6349" s="87"/>
      <c r="E6349" s="1" t="s">
        <v>140</v>
      </c>
      <c r="F6349" s="2"/>
      <c r="G6349" s="59">
        <v>1582</v>
      </c>
      <c r="H6349" s="71" t="str">
        <f t="shared" si="139"/>
        <v xml:space="preserve"> </v>
      </c>
      <c r="I6349" s="11">
        <v>26.232616940582002</v>
      </c>
      <c r="J6349" s="3">
        <v>47.092288242731001</v>
      </c>
      <c r="K6349" s="3">
        <v>16.498103666245001</v>
      </c>
      <c r="L6349" s="3">
        <v>8.0910240202279997</v>
      </c>
      <c r="M6349" s="3">
        <v>12.326169405815</v>
      </c>
      <c r="N6349" s="3">
        <v>9.4184576485459992</v>
      </c>
      <c r="O6349" s="3">
        <v>7.269279393173</v>
      </c>
      <c r="P6349" s="3">
        <v>5.2465233881159996</v>
      </c>
      <c r="Q6349" s="3">
        <v>15.107458912768999</v>
      </c>
      <c r="R6349" s="3">
        <v>1.5170670037930001</v>
      </c>
      <c r="S6349" s="3">
        <v>23.008849557522002</v>
      </c>
      <c r="T6349" s="8">
        <v>5.2465233881159996</v>
      </c>
    </row>
    <row r="6350" spans="2:20" ht="24" x14ac:dyDescent="0.2">
      <c r="C6350" s="93"/>
      <c r="D6350" s="88"/>
      <c r="E6350" s="27" t="s">
        <v>141</v>
      </c>
      <c r="F6350" s="30"/>
      <c r="G6350" s="60">
        <v>414</v>
      </c>
      <c r="H6350" s="72" t="str">
        <f t="shared" si="139"/>
        <v xml:space="preserve"> </v>
      </c>
      <c r="I6350" s="35">
        <v>21.980676328502</v>
      </c>
      <c r="J6350" s="16">
        <v>39.613526570048002</v>
      </c>
      <c r="K6350" s="16">
        <v>14.734299516908001</v>
      </c>
      <c r="L6350" s="16">
        <v>5.7971014492749999</v>
      </c>
      <c r="M6350" s="16">
        <v>11.594202898551</v>
      </c>
      <c r="N6350" s="16">
        <v>11.594202898551</v>
      </c>
      <c r="O6350" s="16">
        <v>11.111111111111001</v>
      </c>
      <c r="P6350" s="16">
        <v>6.0386473429949996</v>
      </c>
      <c r="Q6350" s="16">
        <v>14.009661835749</v>
      </c>
      <c r="R6350" s="16">
        <v>2.6570048309179999</v>
      </c>
      <c r="S6350" s="16">
        <v>28.260869565217</v>
      </c>
      <c r="T6350" s="36">
        <v>6.2801932367150002</v>
      </c>
    </row>
    <row r="6351" spans="2:20" x14ac:dyDescent="0.2">
      <c r="G6351" s="61"/>
      <c r="H6351" s="73"/>
    </row>
    <row r="6352" spans="2:20" x14ac:dyDescent="0.2">
      <c r="B6352" s="22" t="str">
        <f xml:space="preserve"> HYPERLINK("#'目次'!B53", "[47]")</f>
        <v>[47]</v>
      </c>
      <c r="C6352" s="17" t="s">
        <v>495</v>
      </c>
      <c r="G6352" s="61"/>
      <c r="H6352" s="73"/>
    </row>
    <row r="6353" spans="3:21" x14ac:dyDescent="0.2">
      <c r="C6353" s="46" t="s">
        <v>496</v>
      </c>
      <c r="G6353" s="61"/>
      <c r="H6353" s="73"/>
    </row>
    <row r="6354" spans="3:21" x14ac:dyDescent="0.2">
      <c r="G6354" s="61"/>
      <c r="H6354" s="73"/>
    </row>
    <row r="6355" spans="3:21" x14ac:dyDescent="0.2">
      <c r="C6355" s="17" t="s">
        <v>12</v>
      </c>
      <c r="G6355" s="61"/>
      <c r="H6355" s="73"/>
    </row>
    <row r="6356" spans="3:21" ht="48" x14ac:dyDescent="0.2">
      <c r="C6356" s="82"/>
      <c r="D6356" s="83"/>
      <c r="E6356" s="83"/>
      <c r="F6356" s="83"/>
      <c r="G6356" s="55" t="s">
        <v>13</v>
      </c>
      <c r="H6356" s="68"/>
      <c r="I6356" s="20" t="s">
        <v>497</v>
      </c>
      <c r="J6356" s="10" t="s">
        <v>498</v>
      </c>
      <c r="K6356" s="10" t="s">
        <v>499</v>
      </c>
      <c r="L6356" s="10" t="s">
        <v>500</v>
      </c>
      <c r="M6356" s="10" t="s">
        <v>501</v>
      </c>
      <c r="N6356" s="10" t="s">
        <v>502</v>
      </c>
      <c r="O6356" s="10" t="s">
        <v>503</v>
      </c>
      <c r="P6356" s="10" t="s">
        <v>504</v>
      </c>
      <c r="Q6356" s="10" t="s">
        <v>505</v>
      </c>
      <c r="R6356" s="10" t="s">
        <v>506</v>
      </c>
      <c r="S6356" s="10" t="s">
        <v>32</v>
      </c>
      <c r="T6356" s="10" t="s">
        <v>507</v>
      </c>
      <c r="U6356" s="23" t="s">
        <v>22</v>
      </c>
    </row>
    <row r="6357" spans="3:21" x14ac:dyDescent="0.2">
      <c r="C6357" s="84"/>
      <c r="D6357" s="85"/>
      <c r="E6357" s="85"/>
      <c r="F6357" s="85"/>
      <c r="G6357" s="56"/>
      <c r="H6357" s="69"/>
      <c r="I6357" s="24"/>
      <c r="J6357" s="9"/>
      <c r="K6357" s="9"/>
      <c r="L6357" s="9"/>
      <c r="M6357" s="9"/>
      <c r="N6357" s="9"/>
      <c r="O6357" s="9"/>
      <c r="P6357" s="9"/>
      <c r="Q6357" s="9"/>
      <c r="R6357" s="9"/>
      <c r="S6357" s="9"/>
      <c r="T6357" s="9"/>
      <c r="U6357" s="21"/>
    </row>
    <row r="6358" spans="3:21" x14ac:dyDescent="0.2">
      <c r="C6358" s="28"/>
      <c r="D6358" s="29"/>
      <c r="E6358" s="32" t="s">
        <v>13</v>
      </c>
      <c r="F6358" s="31"/>
      <c r="G6358" s="57">
        <v>666</v>
      </c>
      <c r="H6358" s="66" t="str">
        <f t="shared" ref="H6358:H6421" si="140">IF(G6358&lt;49,"*"," ")</f>
        <v xml:space="preserve"> </v>
      </c>
      <c r="I6358" s="15">
        <v>14.264264264264</v>
      </c>
      <c r="J6358" s="15">
        <v>7.6576576576580004</v>
      </c>
      <c r="K6358" s="15">
        <v>15.615615615616001</v>
      </c>
      <c r="L6358" s="15">
        <v>17.717717717717999</v>
      </c>
      <c r="M6358" s="15">
        <v>5.7057057057060003</v>
      </c>
      <c r="N6358" s="15">
        <v>19.069069069068998</v>
      </c>
      <c r="O6358" s="15">
        <v>4.5045045045050003</v>
      </c>
      <c r="P6358" s="15">
        <v>32.732732732732998</v>
      </c>
      <c r="Q6358" s="15">
        <v>3.9039039039040002</v>
      </c>
      <c r="R6358" s="15">
        <v>26.126126126126</v>
      </c>
      <c r="S6358" s="15">
        <v>4.9549549549550003</v>
      </c>
      <c r="T6358" s="15">
        <v>17.417417417416999</v>
      </c>
      <c r="U6358" s="34">
        <v>4.8048048048050003</v>
      </c>
    </row>
    <row r="6359" spans="3:21" x14ac:dyDescent="0.2">
      <c r="C6359" s="89" t="s">
        <v>16</v>
      </c>
      <c r="D6359" s="86" t="s">
        <v>17</v>
      </c>
      <c r="E6359" s="6" t="s">
        <v>18</v>
      </c>
      <c r="F6359" s="5"/>
      <c r="G6359" s="58">
        <v>90</v>
      </c>
      <c r="H6359" s="70" t="str">
        <f t="shared" si="140"/>
        <v xml:space="preserve"> </v>
      </c>
      <c r="I6359" s="12">
        <v>10</v>
      </c>
      <c r="J6359" s="4">
        <v>1.1111111111109999</v>
      </c>
      <c r="K6359" s="4">
        <v>16.666666666666998</v>
      </c>
      <c r="L6359" s="4">
        <v>15.555555555555999</v>
      </c>
      <c r="M6359" s="4">
        <v>2.2222222222219998</v>
      </c>
      <c r="N6359" s="4">
        <v>15.555555555555999</v>
      </c>
      <c r="O6359" s="25">
        <v>0</v>
      </c>
      <c r="P6359" s="4">
        <v>16.666666666666998</v>
      </c>
      <c r="Q6359" s="4">
        <v>4.4444444444439997</v>
      </c>
      <c r="R6359" s="4">
        <v>18.888888888888999</v>
      </c>
      <c r="S6359" s="4">
        <v>8.8888888888889994</v>
      </c>
      <c r="T6359" s="4">
        <v>21.111111111111001</v>
      </c>
      <c r="U6359" s="13">
        <v>4.4444444444439997</v>
      </c>
    </row>
    <row r="6360" spans="3:21" x14ac:dyDescent="0.2">
      <c r="C6360" s="90"/>
      <c r="D6360" s="87"/>
      <c r="E6360" s="1" t="s">
        <v>19</v>
      </c>
      <c r="F6360" s="2"/>
      <c r="G6360" s="59">
        <v>376</v>
      </c>
      <c r="H6360" s="71" t="str">
        <f t="shared" si="140"/>
        <v xml:space="preserve"> </v>
      </c>
      <c r="I6360" s="11">
        <v>14.361702127659999</v>
      </c>
      <c r="J6360" s="3">
        <v>6.6489361702130001</v>
      </c>
      <c r="K6360" s="3">
        <v>14.893617021277</v>
      </c>
      <c r="L6360" s="3">
        <v>17.021276595745</v>
      </c>
      <c r="M6360" s="3">
        <v>6.1170212765959997</v>
      </c>
      <c r="N6360" s="3">
        <v>18.617021276595999</v>
      </c>
      <c r="O6360" s="3">
        <v>4.5212765957450003</v>
      </c>
      <c r="P6360" s="3">
        <v>32.180851063829998</v>
      </c>
      <c r="Q6360" s="3">
        <v>3.7234042553190001</v>
      </c>
      <c r="R6360" s="3">
        <v>25</v>
      </c>
      <c r="S6360" s="3">
        <v>5.0531914893619998</v>
      </c>
      <c r="T6360" s="3">
        <v>18.882978723404001</v>
      </c>
      <c r="U6360" s="8">
        <v>4.787234042553</v>
      </c>
    </row>
    <row r="6361" spans="3:21" x14ac:dyDescent="0.2">
      <c r="C6361" s="90"/>
      <c r="D6361" s="87"/>
      <c r="E6361" s="1" t="s">
        <v>20</v>
      </c>
      <c r="F6361" s="2"/>
      <c r="G6361" s="59">
        <v>149</v>
      </c>
      <c r="H6361" s="71" t="str">
        <f t="shared" si="140"/>
        <v xml:space="preserve"> </v>
      </c>
      <c r="I6361" s="11">
        <v>16.778523489933001</v>
      </c>
      <c r="J6361" s="3">
        <v>11.409395973154</v>
      </c>
      <c r="K6361" s="3">
        <v>18.120805369128</v>
      </c>
      <c r="L6361" s="3">
        <v>19.463087248322001</v>
      </c>
      <c r="M6361" s="3">
        <v>6.7114093959729999</v>
      </c>
      <c r="N6361" s="3">
        <v>22.147651006711001</v>
      </c>
      <c r="O6361" s="3">
        <v>6.0402684563760003</v>
      </c>
      <c r="P6361" s="3">
        <v>37.583892617449997</v>
      </c>
      <c r="Q6361" s="3">
        <v>3.355704697987</v>
      </c>
      <c r="R6361" s="3">
        <v>33.557046979866001</v>
      </c>
      <c r="S6361" s="3">
        <v>2.6845637583889999</v>
      </c>
      <c r="T6361" s="3">
        <v>14.093959731544</v>
      </c>
      <c r="U6361" s="8">
        <v>5.3691275167789998</v>
      </c>
    </row>
    <row r="6362" spans="3:21" x14ac:dyDescent="0.2">
      <c r="C6362" s="90"/>
      <c r="D6362" s="87"/>
      <c r="E6362" s="1" t="s">
        <v>21</v>
      </c>
      <c r="F6362" s="2"/>
      <c r="G6362" s="59">
        <v>47</v>
      </c>
      <c r="H6362" s="71" t="str">
        <f t="shared" si="140"/>
        <v>*</v>
      </c>
      <c r="I6362" s="11">
        <v>14.893617021277</v>
      </c>
      <c r="J6362" s="3">
        <v>17.021276595745</v>
      </c>
      <c r="K6362" s="3">
        <v>12.765957446809001</v>
      </c>
      <c r="L6362" s="3">
        <v>23.404255319149001</v>
      </c>
      <c r="M6362" s="3">
        <v>6.3829787234040003</v>
      </c>
      <c r="N6362" s="3">
        <v>21.276595744681</v>
      </c>
      <c r="O6362" s="3">
        <v>8.5106382978719992</v>
      </c>
      <c r="P6362" s="3">
        <v>51.063829787233999</v>
      </c>
      <c r="Q6362" s="3">
        <v>6.3829787234040003</v>
      </c>
      <c r="R6362" s="3">
        <v>27.659574468085001</v>
      </c>
      <c r="S6362" s="3">
        <v>4.2553191489359996</v>
      </c>
      <c r="T6362" s="3">
        <v>8.5106382978719992</v>
      </c>
      <c r="U6362" s="8">
        <v>2.1276595744679998</v>
      </c>
    </row>
    <row r="6363" spans="3:21" x14ac:dyDescent="0.2">
      <c r="C6363" s="90"/>
      <c r="D6363" s="87"/>
      <c r="E6363" s="1" t="s">
        <v>22</v>
      </c>
      <c r="F6363" s="2"/>
      <c r="G6363" s="59">
        <v>4</v>
      </c>
      <c r="H6363" s="71" t="str">
        <f t="shared" si="140"/>
        <v>*</v>
      </c>
      <c r="I6363" s="26">
        <v>0</v>
      </c>
      <c r="J6363" s="7">
        <v>0</v>
      </c>
      <c r="K6363" s="7">
        <v>0</v>
      </c>
      <c r="L6363" s="7">
        <v>0</v>
      </c>
      <c r="M6363" s="7">
        <v>0</v>
      </c>
      <c r="N6363" s="7">
        <v>0</v>
      </c>
      <c r="O6363" s="7">
        <v>0</v>
      </c>
      <c r="P6363" s="3">
        <v>50</v>
      </c>
      <c r="Q6363" s="7">
        <v>0</v>
      </c>
      <c r="R6363" s="7">
        <v>0</v>
      </c>
      <c r="S6363" s="7">
        <v>0</v>
      </c>
      <c r="T6363" s="3">
        <v>25</v>
      </c>
      <c r="U6363" s="8">
        <v>25</v>
      </c>
    </row>
    <row r="6364" spans="3:21" x14ac:dyDescent="0.2">
      <c r="C6364" s="91" t="s">
        <v>23</v>
      </c>
      <c r="D6364" s="86" t="s">
        <v>17</v>
      </c>
      <c r="E6364" s="6" t="s">
        <v>24</v>
      </c>
      <c r="F6364" s="5"/>
      <c r="G6364" s="58">
        <v>45</v>
      </c>
      <c r="H6364" s="70" t="str">
        <f t="shared" si="140"/>
        <v>*</v>
      </c>
      <c r="I6364" s="12">
        <v>13.333333333333</v>
      </c>
      <c r="J6364" s="4">
        <v>2.2222222222219998</v>
      </c>
      <c r="K6364" s="4">
        <v>22.222222222222001</v>
      </c>
      <c r="L6364" s="4">
        <v>17.777777777777999</v>
      </c>
      <c r="M6364" s="4">
        <v>6.666666666667</v>
      </c>
      <c r="N6364" s="4">
        <v>22.222222222222001</v>
      </c>
      <c r="O6364" s="4">
        <v>4.4444444444439997</v>
      </c>
      <c r="P6364" s="4">
        <v>35.555555555555998</v>
      </c>
      <c r="Q6364" s="4">
        <v>4.4444444444439997</v>
      </c>
      <c r="R6364" s="4">
        <v>6.666666666667</v>
      </c>
      <c r="S6364" s="4">
        <v>6.666666666667</v>
      </c>
      <c r="T6364" s="4">
        <v>15.555555555555999</v>
      </c>
      <c r="U6364" s="13">
        <v>4.4444444444439997</v>
      </c>
    </row>
    <row r="6365" spans="3:21" x14ac:dyDescent="0.2">
      <c r="C6365" s="90"/>
      <c r="D6365" s="87"/>
      <c r="E6365" s="1" t="s">
        <v>25</v>
      </c>
      <c r="F6365" s="2"/>
      <c r="G6365" s="59">
        <v>19</v>
      </c>
      <c r="H6365" s="71" t="str">
        <f t="shared" si="140"/>
        <v>*</v>
      </c>
      <c r="I6365" s="11">
        <v>21.052631578947</v>
      </c>
      <c r="J6365" s="3">
        <v>10.526315789473999</v>
      </c>
      <c r="K6365" s="3">
        <v>21.052631578947</v>
      </c>
      <c r="L6365" s="3">
        <v>10.526315789473999</v>
      </c>
      <c r="M6365" s="7">
        <v>0</v>
      </c>
      <c r="N6365" s="3">
        <v>26.315789473683999</v>
      </c>
      <c r="O6365" s="3">
        <v>21.052631578947</v>
      </c>
      <c r="P6365" s="3">
        <v>47.368421052632002</v>
      </c>
      <c r="Q6365" s="3">
        <v>5.2631578947369997</v>
      </c>
      <c r="R6365" s="3">
        <v>5.2631578947369997</v>
      </c>
      <c r="S6365" s="3">
        <v>5.2631578947369997</v>
      </c>
      <c r="T6365" s="3">
        <v>15.789473684211</v>
      </c>
      <c r="U6365" s="8">
        <v>5.2631578947369997</v>
      </c>
    </row>
    <row r="6366" spans="3:21" ht="24" x14ac:dyDescent="0.2">
      <c r="C6366" s="90"/>
      <c r="D6366" s="87"/>
      <c r="E6366" s="1" t="s">
        <v>26</v>
      </c>
      <c r="F6366" s="2"/>
      <c r="G6366" s="59">
        <v>77</v>
      </c>
      <c r="H6366" s="71" t="str">
        <f t="shared" si="140"/>
        <v xml:space="preserve"> </v>
      </c>
      <c r="I6366" s="11">
        <v>20.779220779220999</v>
      </c>
      <c r="J6366" s="3">
        <v>7.792207792208</v>
      </c>
      <c r="K6366" s="3">
        <v>18.181818181817999</v>
      </c>
      <c r="L6366" s="3">
        <v>15.584415584416</v>
      </c>
      <c r="M6366" s="3">
        <v>9.0909090909089993</v>
      </c>
      <c r="N6366" s="3">
        <v>35.064935064935</v>
      </c>
      <c r="O6366" s="3">
        <v>10.38961038961</v>
      </c>
      <c r="P6366" s="3">
        <v>29.87012987013</v>
      </c>
      <c r="Q6366" s="3">
        <v>9.0909090909089993</v>
      </c>
      <c r="R6366" s="3">
        <v>11.688311688312</v>
      </c>
      <c r="S6366" s="3">
        <v>2.5974025974030002</v>
      </c>
      <c r="T6366" s="3">
        <v>16.883116883117001</v>
      </c>
      <c r="U6366" s="8">
        <v>2.5974025974030002</v>
      </c>
    </row>
    <row r="6367" spans="3:21" ht="24" x14ac:dyDescent="0.2">
      <c r="C6367" s="90"/>
      <c r="D6367" s="87"/>
      <c r="E6367" s="1" t="s">
        <v>27</v>
      </c>
      <c r="F6367" s="2"/>
      <c r="G6367" s="59">
        <v>26</v>
      </c>
      <c r="H6367" s="71" t="str">
        <f t="shared" si="140"/>
        <v>*</v>
      </c>
      <c r="I6367" s="11">
        <v>19.230769230768999</v>
      </c>
      <c r="J6367" s="3">
        <v>3.8461538461539999</v>
      </c>
      <c r="K6367" s="3">
        <v>19.230769230768999</v>
      </c>
      <c r="L6367" s="3">
        <v>19.230769230768999</v>
      </c>
      <c r="M6367" s="3">
        <v>7.6923076923079998</v>
      </c>
      <c r="N6367" s="3">
        <v>34.615384615384997</v>
      </c>
      <c r="O6367" s="3">
        <v>11.538461538462</v>
      </c>
      <c r="P6367" s="3">
        <v>42.307692307692001</v>
      </c>
      <c r="Q6367" s="3">
        <v>7.6923076923079998</v>
      </c>
      <c r="R6367" s="3">
        <v>11.538461538462</v>
      </c>
      <c r="S6367" s="7">
        <v>0</v>
      </c>
      <c r="T6367" s="3">
        <v>15.384615384615</v>
      </c>
      <c r="U6367" s="8">
        <v>7.6923076923079998</v>
      </c>
    </row>
    <row r="6368" spans="3:21" x14ac:dyDescent="0.2">
      <c r="C6368" s="90"/>
      <c r="D6368" s="87"/>
      <c r="E6368" s="1" t="s">
        <v>28</v>
      </c>
      <c r="F6368" s="2"/>
      <c r="G6368" s="59">
        <v>23</v>
      </c>
      <c r="H6368" s="71" t="str">
        <f t="shared" si="140"/>
        <v>*</v>
      </c>
      <c r="I6368" s="11">
        <v>26.086956521739001</v>
      </c>
      <c r="J6368" s="3">
        <v>8.6956521739130004</v>
      </c>
      <c r="K6368" s="3">
        <v>17.391304347826001</v>
      </c>
      <c r="L6368" s="3">
        <v>26.086956521739001</v>
      </c>
      <c r="M6368" s="3">
        <v>13.04347826087</v>
      </c>
      <c r="N6368" s="3">
        <v>17.391304347826001</v>
      </c>
      <c r="O6368" s="3">
        <v>8.6956521739130004</v>
      </c>
      <c r="P6368" s="3">
        <v>47.826086956521998</v>
      </c>
      <c r="Q6368" s="3">
        <v>4.3478260869570002</v>
      </c>
      <c r="R6368" s="3">
        <v>17.391304347826001</v>
      </c>
      <c r="S6368" s="7">
        <v>0</v>
      </c>
      <c r="T6368" s="3">
        <v>8.6956521739130004</v>
      </c>
      <c r="U6368" s="8">
        <v>13.04347826087</v>
      </c>
    </row>
    <row r="6369" spans="3:21" x14ac:dyDescent="0.2">
      <c r="C6369" s="90"/>
      <c r="D6369" s="87"/>
      <c r="E6369" s="1" t="s">
        <v>29</v>
      </c>
      <c r="F6369" s="2"/>
      <c r="G6369" s="59">
        <v>239</v>
      </c>
      <c r="H6369" s="71" t="str">
        <f t="shared" si="140"/>
        <v xml:space="preserve"> </v>
      </c>
      <c r="I6369" s="11">
        <v>15.899581589958</v>
      </c>
      <c r="J6369" s="3">
        <v>6.694560669456</v>
      </c>
      <c r="K6369" s="3">
        <v>17.991631799162999</v>
      </c>
      <c r="L6369" s="3">
        <v>17.154811715480999</v>
      </c>
      <c r="M6369" s="3">
        <v>5.8577405857739997</v>
      </c>
      <c r="N6369" s="3">
        <v>28.033472803346999</v>
      </c>
      <c r="O6369" s="3">
        <v>7.1129707112969998</v>
      </c>
      <c r="P6369" s="3">
        <v>37.238493723848997</v>
      </c>
      <c r="Q6369" s="3">
        <v>5.0209205020920002</v>
      </c>
      <c r="R6369" s="3">
        <v>14.225941422594</v>
      </c>
      <c r="S6369" s="3">
        <v>3.7656903765690002</v>
      </c>
      <c r="T6369" s="3">
        <v>16.73640167364</v>
      </c>
      <c r="U6369" s="8">
        <v>5.0209205020920002</v>
      </c>
    </row>
    <row r="6370" spans="3:21" x14ac:dyDescent="0.2">
      <c r="C6370" s="90"/>
      <c r="D6370" s="87"/>
      <c r="E6370" s="1" t="s">
        <v>30</v>
      </c>
      <c r="F6370" s="2"/>
      <c r="G6370" s="59">
        <v>297</v>
      </c>
      <c r="H6370" s="71" t="str">
        <f t="shared" si="140"/>
        <v xml:space="preserve"> </v>
      </c>
      <c r="I6370" s="11">
        <v>14.478114478114</v>
      </c>
      <c r="J6370" s="3">
        <v>6.397306397306</v>
      </c>
      <c r="K6370" s="3">
        <v>17.508417508417999</v>
      </c>
      <c r="L6370" s="3">
        <v>16.161616161615999</v>
      </c>
      <c r="M6370" s="3">
        <v>6.734006734007</v>
      </c>
      <c r="N6370" s="3">
        <v>25.925925925925998</v>
      </c>
      <c r="O6370" s="3">
        <v>5.0505050505050004</v>
      </c>
      <c r="P6370" s="3">
        <v>35.016835016835003</v>
      </c>
      <c r="Q6370" s="3">
        <v>4.7138047138049997</v>
      </c>
      <c r="R6370" s="3">
        <v>21.212121212121001</v>
      </c>
      <c r="S6370" s="3">
        <v>5.0505050505050004</v>
      </c>
      <c r="T6370" s="3">
        <v>17.171717171716999</v>
      </c>
      <c r="U6370" s="8">
        <v>3.367003367003</v>
      </c>
    </row>
    <row r="6371" spans="3:21" x14ac:dyDescent="0.2">
      <c r="C6371" s="90"/>
      <c r="D6371" s="87"/>
      <c r="E6371" s="1" t="s">
        <v>31</v>
      </c>
      <c r="F6371" s="2"/>
      <c r="G6371" s="59">
        <v>556</v>
      </c>
      <c r="H6371" s="71" t="str">
        <f t="shared" si="140"/>
        <v xml:space="preserve"> </v>
      </c>
      <c r="I6371" s="11">
        <v>14.568345323740999</v>
      </c>
      <c r="J6371" s="3">
        <v>8.093525179856</v>
      </c>
      <c r="K6371" s="3">
        <v>15.827338129496001</v>
      </c>
      <c r="L6371" s="3">
        <v>18.345323741007</v>
      </c>
      <c r="M6371" s="3">
        <v>5.755395683453</v>
      </c>
      <c r="N6371" s="3">
        <v>19.784172661871001</v>
      </c>
      <c r="O6371" s="3">
        <v>4.1366906474820002</v>
      </c>
      <c r="P6371" s="3">
        <v>32.553956834532002</v>
      </c>
      <c r="Q6371" s="3">
        <v>3.5971223021580001</v>
      </c>
      <c r="R6371" s="3">
        <v>28.237410071942001</v>
      </c>
      <c r="S6371" s="3">
        <v>4.3165467625899998</v>
      </c>
      <c r="T6371" s="3">
        <v>17.266187050359999</v>
      </c>
      <c r="U6371" s="8">
        <v>4.8561151079140004</v>
      </c>
    </row>
    <row r="6372" spans="3:21" x14ac:dyDescent="0.2">
      <c r="C6372" s="90"/>
      <c r="D6372" s="87"/>
      <c r="E6372" s="1" t="s">
        <v>32</v>
      </c>
      <c r="F6372" s="2"/>
      <c r="G6372" s="59">
        <v>29</v>
      </c>
      <c r="H6372" s="71" t="str">
        <f t="shared" si="140"/>
        <v>*</v>
      </c>
      <c r="I6372" s="11">
        <v>10.344827586207</v>
      </c>
      <c r="J6372" s="3">
        <v>6.8965517241379999</v>
      </c>
      <c r="K6372" s="3">
        <v>10.344827586207</v>
      </c>
      <c r="L6372" s="3">
        <v>3.4482758620689999</v>
      </c>
      <c r="M6372" s="7">
        <v>0</v>
      </c>
      <c r="N6372" s="3">
        <v>10.344827586207</v>
      </c>
      <c r="O6372" s="3">
        <v>3.4482758620689999</v>
      </c>
      <c r="P6372" s="3">
        <v>41.379310344827999</v>
      </c>
      <c r="Q6372" s="7">
        <v>0</v>
      </c>
      <c r="R6372" s="3">
        <v>24.137931034483</v>
      </c>
      <c r="S6372" s="3">
        <v>17.241379310345</v>
      </c>
      <c r="T6372" s="3">
        <v>20.689655172414</v>
      </c>
      <c r="U6372" s="8">
        <v>3.4482758620689999</v>
      </c>
    </row>
    <row r="6373" spans="3:21" x14ac:dyDescent="0.2">
      <c r="C6373" s="90"/>
      <c r="D6373" s="87"/>
      <c r="E6373" s="1" t="s">
        <v>22</v>
      </c>
      <c r="F6373" s="2"/>
      <c r="G6373" s="59">
        <v>6</v>
      </c>
      <c r="H6373" s="71" t="str">
        <f t="shared" si="140"/>
        <v>*</v>
      </c>
      <c r="I6373" s="26">
        <v>0</v>
      </c>
      <c r="J6373" s="7">
        <v>0</v>
      </c>
      <c r="K6373" s="7">
        <v>0</v>
      </c>
      <c r="L6373" s="3">
        <v>16.666666666666998</v>
      </c>
      <c r="M6373" s="7">
        <v>0</v>
      </c>
      <c r="N6373" s="7">
        <v>0</v>
      </c>
      <c r="O6373" s="7">
        <v>0</v>
      </c>
      <c r="P6373" s="3">
        <v>33.333333333333002</v>
      </c>
      <c r="Q6373" s="7">
        <v>0</v>
      </c>
      <c r="R6373" s="3">
        <v>16.666666666666998</v>
      </c>
      <c r="S6373" s="3">
        <v>16.666666666666998</v>
      </c>
      <c r="T6373" s="3">
        <v>33.333333333333002</v>
      </c>
      <c r="U6373" s="8">
        <v>16.666666666666998</v>
      </c>
    </row>
    <row r="6374" spans="3:21" x14ac:dyDescent="0.2">
      <c r="C6374" s="91" t="s">
        <v>33</v>
      </c>
      <c r="D6374" s="86" t="s">
        <v>17</v>
      </c>
      <c r="E6374" s="6" t="s">
        <v>34</v>
      </c>
      <c r="F6374" s="5"/>
      <c r="G6374" s="58">
        <v>11</v>
      </c>
      <c r="H6374" s="70" t="str">
        <f t="shared" si="140"/>
        <v>*</v>
      </c>
      <c r="I6374" s="12">
        <v>9.0909090909089993</v>
      </c>
      <c r="J6374" s="25">
        <v>0</v>
      </c>
      <c r="K6374" s="4">
        <v>18.181818181817999</v>
      </c>
      <c r="L6374" s="4">
        <v>9.0909090909089993</v>
      </c>
      <c r="M6374" s="25">
        <v>0</v>
      </c>
      <c r="N6374" s="4">
        <v>36.363636363635997</v>
      </c>
      <c r="O6374" s="25">
        <v>0</v>
      </c>
      <c r="P6374" s="4">
        <v>36.363636363635997</v>
      </c>
      <c r="Q6374" s="25">
        <v>0</v>
      </c>
      <c r="R6374" s="25">
        <v>0</v>
      </c>
      <c r="S6374" s="25">
        <v>0</v>
      </c>
      <c r="T6374" s="4">
        <v>18.181818181817999</v>
      </c>
      <c r="U6374" s="13">
        <v>9.0909090909089993</v>
      </c>
    </row>
    <row r="6375" spans="3:21" x14ac:dyDescent="0.2">
      <c r="C6375" s="90"/>
      <c r="D6375" s="87"/>
      <c r="E6375" s="1" t="s">
        <v>35</v>
      </c>
      <c r="F6375" s="2"/>
      <c r="G6375" s="59">
        <v>164</v>
      </c>
      <c r="H6375" s="71" t="str">
        <f t="shared" si="140"/>
        <v xml:space="preserve"> </v>
      </c>
      <c r="I6375" s="11">
        <v>15.853658536585</v>
      </c>
      <c r="J6375" s="3">
        <v>5.4878048780490003</v>
      </c>
      <c r="K6375" s="3">
        <v>14.024390243901999</v>
      </c>
      <c r="L6375" s="3">
        <v>10.365853658537</v>
      </c>
      <c r="M6375" s="3">
        <v>4.268292682927</v>
      </c>
      <c r="N6375" s="3">
        <v>23.170731707317</v>
      </c>
      <c r="O6375" s="3">
        <v>7.3170731707319998</v>
      </c>
      <c r="P6375" s="3">
        <v>18.902439024389999</v>
      </c>
      <c r="Q6375" s="3">
        <v>5.4878048780490003</v>
      </c>
      <c r="R6375" s="3">
        <v>9.7560975609760003</v>
      </c>
      <c r="S6375" s="3">
        <v>8.5365853658540001</v>
      </c>
      <c r="T6375" s="3">
        <v>24.390243902439</v>
      </c>
      <c r="U6375" s="8">
        <v>4.268292682927</v>
      </c>
    </row>
    <row r="6376" spans="3:21" x14ac:dyDescent="0.2">
      <c r="C6376" s="90"/>
      <c r="D6376" s="87"/>
      <c r="E6376" s="1" t="s">
        <v>36</v>
      </c>
      <c r="F6376" s="2"/>
      <c r="G6376" s="59">
        <v>236</v>
      </c>
      <c r="H6376" s="71" t="str">
        <f t="shared" si="140"/>
        <v xml:space="preserve"> </v>
      </c>
      <c r="I6376" s="11">
        <v>15.254237288136</v>
      </c>
      <c r="J6376" s="3">
        <v>5.0847457627120001</v>
      </c>
      <c r="K6376" s="3">
        <v>17.372881355932002</v>
      </c>
      <c r="L6376" s="3">
        <v>20.338983050846998</v>
      </c>
      <c r="M6376" s="3">
        <v>5.5084745762710003</v>
      </c>
      <c r="N6376" s="3">
        <v>21.610169491524999</v>
      </c>
      <c r="O6376" s="3">
        <v>2.9661016949149999</v>
      </c>
      <c r="P6376" s="3">
        <v>35.593220338983002</v>
      </c>
      <c r="Q6376" s="3">
        <v>2.542372881356</v>
      </c>
      <c r="R6376" s="3">
        <v>23.728813559321999</v>
      </c>
      <c r="S6376" s="3">
        <v>3.3898305084749998</v>
      </c>
      <c r="T6376" s="3">
        <v>14.830508474576</v>
      </c>
      <c r="U6376" s="8">
        <v>4.6610169491529998</v>
      </c>
    </row>
    <row r="6377" spans="3:21" ht="24" x14ac:dyDescent="0.2">
      <c r="C6377" s="90"/>
      <c r="D6377" s="87"/>
      <c r="E6377" s="1" t="s">
        <v>37</v>
      </c>
      <c r="F6377" s="2"/>
      <c r="G6377" s="59">
        <v>162</v>
      </c>
      <c r="H6377" s="71" t="str">
        <f t="shared" si="140"/>
        <v xml:space="preserve"> </v>
      </c>
      <c r="I6377" s="11">
        <v>16.666666666666998</v>
      </c>
      <c r="J6377" s="3">
        <v>14.197530864198001</v>
      </c>
      <c r="K6377" s="3">
        <v>16.666666666666998</v>
      </c>
      <c r="L6377" s="3">
        <v>23.456790123457001</v>
      </c>
      <c r="M6377" s="3">
        <v>6.79012345679</v>
      </c>
      <c r="N6377" s="3">
        <v>17.901234567901</v>
      </c>
      <c r="O6377" s="3">
        <v>4.9382716049380004</v>
      </c>
      <c r="P6377" s="3">
        <v>37.037037037037003</v>
      </c>
      <c r="Q6377" s="3">
        <v>4.3209876543209997</v>
      </c>
      <c r="R6377" s="3">
        <v>38.888888888888999</v>
      </c>
      <c r="S6377" s="3">
        <v>3.7037037037039999</v>
      </c>
      <c r="T6377" s="3">
        <v>14.197530864198001</v>
      </c>
      <c r="U6377" s="8">
        <v>4.9382716049380004</v>
      </c>
    </row>
    <row r="6378" spans="3:21" x14ac:dyDescent="0.2">
      <c r="C6378" s="90"/>
      <c r="D6378" s="87"/>
      <c r="E6378" s="1" t="s">
        <v>38</v>
      </c>
      <c r="F6378" s="2"/>
      <c r="G6378" s="59">
        <v>87</v>
      </c>
      <c r="H6378" s="71" t="str">
        <f t="shared" si="140"/>
        <v xml:space="preserve"> </v>
      </c>
      <c r="I6378" s="11">
        <v>5.7471264367819996</v>
      </c>
      <c r="J6378" s="3">
        <v>8.0459770114939992</v>
      </c>
      <c r="K6378" s="3">
        <v>11.494252873562999</v>
      </c>
      <c r="L6378" s="3">
        <v>14.942528735631999</v>
      </c>
      <c r="M6378" s="3">
        <v>8.0459770114939992</v>
      </c>
      <c r="N6378" s="3">
        <v>5.7471264367819996</v>
      </c>
      <c r="O6378" s="3">
        <v>3.4482758620689999</v>
      </c>
      <c r="P6378" s="3">
        <v>41.379310344827999</v>
      </c>
      <c r="Q6378" s="3">
        <v>4.5977011494250002</v>
      </c>
      <c r="R6378" s="3">
        <v>43.678160919539998</v>
      </c>
      <c r="S6378" s="3">
        <v>5.7471264367819996</v>
      </c>
      <c r="T6378" s="3">
        <v>18.390804597700999</v>
      </c>
      <c r="U6378" s="8">
        <v>3.4482758620689999</v>
      </c>
    </row>
    <row r="6379" spans="3:21" x14ac:dyDescent="0.2">
      <c r="C6379" s="90"/>
      <c r="D6379" s="87"/>
      <c r="E6379" s="1" t="s">
        <v>22</v>
      </c>
      <c r="F6379" s="2"/>
      <c r="G6379" s="59">
        <v>6</v>
      </c>
      <c r="H6379" s="71" t="str">
        <f t="shared" si="140"/>
        <v>*</v>
      </c>
      <c r="I6379" s="26">
        <v>0</v>
      </c>
      <c r="J6379" s="7">
        <v>0</v>
      </c>
      <c r="K6379" s="3">
        <v>16.666666666666998</v>
      </c>
      <c r="L6379" s="3">
        <v>16.666666666666998</v>
      </c>
      <c r="M6379" s="7">
        <v>0</v>
      </c>
      <c r="N6379" s="7">
        <v>0</v>
      </c>
      <c r="O6379" s="7">
        <v>0</v>
      </c>
      <c r="P6379" s="3">
        <v>50</v>
      </c>
      <c r="Q6379" s="7">
        <v>0</v>
      </c>
      <c r="R6379" s="3">
        <v>16.666666666666998</v>
      </c>
      <c r="S6379" s="7">
        <v>0</v>
      </c>
      <c r="T6379" s="7">
        <v>0</v>
      </c>
      <c r="U6379" s="8">
        <v>33.333333333333002</v>
      </c>
    </row>
    <row r="6380" spans="3:21" x14ac:dyDescent="0.2">
      <c r="C6380" s="91" t="s">
        <v>39</v>
      </c>
      <c r="D6380" s="86" t="s">
        <v>17</v>
      </c>
      <c r="E6380" s="6" t="s">
        <v>40</v>
      </c>
      <c r="F6380" s="5"/>
      <c r="G6380" s="58">
        <v>55</v>
      </c>
      <c r="H6380" s="70" t="str">
        <f t="shared" si="140"/>
        <v xml:space="preserve"> </v>
      </c>
      <c r="I6380" s="12">
        <v>10.909090909091001</v>
      </c>
      <c r="J6380" s="4">
        <v>5.4545454545450003</v>
      </c>
      <c r="K6380" s="4">
        <v>18.181818181817999</v>
      </c>
      <c r="L6380" s="4">
        <v>18.181818181817999</v>
      </c>
      <c r="M6380" s="4">
        <v>1.818181818182</v>
      </c>
      <c r="N6380" s="4">
        <v>25.454545454544999</v>
      </c>
      <c r="O6380" s="4">
        <v>1.818181818182</v>
      </c>
      <c r="P6380" s="4">
        <v>16.363636363636001</v>
      </c>
      <c r="Q6380" s="4">
        <v>7.2727272727269998</v>
      </c>
      <c r="R6380" s="4">
        <v>16.363636363636001</v>
      </c>
      <c r="S6380" s="4">
        <v>3.636363636364</v>
      </c>
      <c r="T6380" s="4">
        <v>21.818181818182001</v>
      </c>
      <c r="U6380" s="13">
        <v>9.0909090909089993</v>
      </c>
    </row>
    <row r="6381" spans="3:21" ht="24" x14ac:dyDescent="0.2">
      <c r="C6381" s="90"/>
      <c r="D6381" s="87"/>
      <c r="E6381" s="1" t="s">
        <v>41</v>
      </c>
      <c r="F6381" s="2"/>
      <c r="G6381" s="59">
        <v>255</v>
      </c>
      <c r="H6381" s="71" t="str">
        <f t="shared" si="140"/>
        <v xml:space="preserve"> </v>
      </c>
      <c r="I6381" s="11">
        <v>17.647058823529001</v>
      </c>
      <c r="J6381" s="3">
        <v>5.4901960784310004</v>
      </c>
      <c r="K6381" s="3">
        <v>15.686274509804001</v>
      </c>
      <c r="L6381" s="3">
        <v>16.078431372549002</v>
      </c>
      <c r="M6381" s="3">
        <v>4.313725490196</v>
      </c>
      <c r="N6381" s="3">
        <v>23.137254901961001</v>
      </c>
      <c r="O6381" s="3">
        <v>3.9215686274510002</v>
      </c>
      <c r="P6381" s="3">
        <v>23.529411764706001</v>
      </c>
      <c r="Q6381" s="3">
        <v>3.9215686274510002</v>
      </c>
      <c r="R6381" s="3">
        <v>23.137254901961001</v>
      </c>
      <c r="S6381" s="3">
        <v>5.0980392156859997</v>
      </c>
      <c r="T6381" s="3">
        <v>19.607843137254999</v>
      </c>
      <c r="U6381" s="8">
        <v>4.313725490196</v>
      </c>
    </row>
    <row r="6382" spans="3:21" x14ac:dyDescent="0.2">
      <c r="C6382" s="90"/>
      <c r="D6382" s="87"/>
      <c r="E6382" s="1" t="s">
        <v>42</v>
      </c>
      <c r="F6382" s="2"/>
      <c r="G6382" s="59">
        <v>315</v>
      </c>
      <c r="H6382" s="71" t="str">
        <f t="shared" si="140"/>
        <v xml:space="preserve"> </v>
      </c>
      <c r="I6382" s="11">
        <v>13.015873015873</v>
      </c>
      <c r="J6382" s="3">
        <v>10.15873015873</v>
      </c>
      <c r="K6382" s="3">
        <v>14.920634920635001</v>
      </c>
      <c r="L6382" s="3">
        <v>19.365079365079001</v>
      </c>
      <c r="M6382" s="3">
        <v>7.6190476190479997</v>
      </c>
      <c r="N6382" s="3">
        <v>15.555555555555999</v>
      </c>
      <c r="O6382" s="3">
        <v>5.079365079365</v>
      </c>
      <c r="P6382" s="3">
        <v>41.269841269841002</v>
      </c>
      <c r="Q6382" s="3">
        <v>3.492063492063</v>
      </c>
      <c r="R6382" s="3">
        <v>30.793650793651</v>
      </c>
      <c r="S6382" s="3">
        <v>4.1269841269840004</v>
      </c>
      <c r="T6382" s="3">
        <v>15.873015873016</v>
      </c>
      <c r="U6382" s="8">
        <v>4.1269841269840004</v>
      </c>
    </row>
    <row r="6383" spans="3:21" x14ac:dyDescent="0.2">
      <c r="C6383" s="90"/>
      <c r="D6383" s="87"/>
      <c r="E6383" s="1" t="s">
        <v>43</v>
      </c>
      <c r="F6383" s="2"/>
      <c r="G6383" s="59">
        <v>31</v>
      </c>
      <c r="H6383" s="71" t="str">
        <f t="shared" si="140"/>
        <v>*</v>
      </c>
      <c r="I6383" s="11">
        <v>9.6774193548389995</v>
      </c>
      <c r="J6383" s="3">
        <v>3.2258064516129998</v>
      </c>
      <c r="K6383" s="3">
        <v>19.354838709677001</v>
      </c>
      <c r="L6383" s="3">
        <v>19.354838709677001</v>
      </c>
      <c r="M6383" s="3">
        <v>6.4516129032259997</v>
      </c>
      <c r="N6383" s="3">
        <v>9.6774193548389995</v>
      </c>
      <c r="O6383" s="3">
        <v>3.2258064516129998</v>
      </c>
      <c r="P6383" s="3">
        <v>41.935483870968</v>
      </c>
      <c r="Q6383" s="7">
        <v>0</v>
      </c>
      <c r="R6383" s="3">
        <v>25.806451612903</v>
      </c>
      <c r="S6383" s="3">
        <v>16.129032258064999</v>
      </c>
      <c r="T6383" s="3">
        <v>6.4516129032259997</v>
      </c>
      <c r="U6383" s="8">
        <v>3.2258064516129998</v>
      </c>
    </row>
    <row r="6384" spans="3:21" x14ac:dyDescent="0.2">
      <c r="C6384" s="90"/>
      <c r="D6384" s="87"/>
      <c r="E6384" s="1" t="s">
        <v>22</v>
      </c>
      <c r="F6384" s="2"/>
      <c r="G6384" s="59">
        <v>10</v>
      </c>
      <c r="H6384" s="71" t="str">
        <f t="shared" si="140"/>
        <v>*</v>
      </c>
      <c r="I6384" s="26">
        <v>0</v>
      </c>
      <c r="J6384" s="3">
        <v>10</v>
      </c>
      <c r="K6384" s="3">
        <v>10</v>
      </c>
      <c r="L6384" s="7">
        <v>0</v>
      </c>
      <c r="M6384" s="7">
        <v>0</v>
      </c>
      <c r="N6384" s="3">
        <v>20</v>
      </c>
      <c r="O6384" s="3">
        <v>20</v>
      </c>
      <c r="P6384" s="3">
        <v>60</v>
      </c>
      <c r="Q6384" s="3">
        <v>10</v>
      </c>
      <c r="R6384" s="3">
        <v>10</v>
      </c>
      <c r="S6384" s="7">
        <v>0</v>
      </c>
      <c r="T6384" s="3">
        <v>20</v>
      </c>
      <c r="U6384" s="8">
        <v>20</v>
      </c>
    </row>
    <row r="6385" spans="3:21" x14ac:dyDescent="0.2">
      <c r="C6385" s="91" t="s">
        <v>44</v>
      </c>
      <c r="D6385" s="86" t="s">
        <v>17</v>
      </c>
      <c r="E6385" s="6" t="s">
        <v>45</v>
      </c>
      <c r="F6385" s="5"/>
      <c r="G6385" s="58">
        <v>269</v>
      </c>
      <c r="H6385" s="70" t="str">
        <f t="shared" si="140"/>
        <v xml:space="preserve"> </v>
      </c>
      <c r="I6385" s="12">
        <v>15.985130111524001</v>
      </c>
      <c r="J6385" s="4">
        <v>6.6914498141259999</v>
      </c>
      <c r="K6385" s="4">
        <v>17.843866171003999</v>
      </c>
      <c r="L6385" s="4">
        <v>18.215613382899999</v>
      </c>
      <c r="M6385" s="4">
        <v>4.4609665427509997</v>
      </c>
      <c r="N6385" s="4">
        <v>22.304832713755001</v>
      </c>
      <c r="O6385" s="4">
        <v>1.85873605948</v>
      </c>
      <c r="P6385" s="4">
        <v>16.728624535316001</v>
      </c>
      <c r="Q6385" s="4">
        <v>3.345724907063</v>
      </c>
      <c r="R6385" s="4">
        <v>21.933085501859001</v>
      </c>
      <c r="S6385" s="4">
        <v>6.6914498141259999</v>
      </c>
      <c r="T6385" s="4">
        <v>19.702602230482999</v>
      </c>
      <c r="U6385" s="13">
        <v>5.2044609665430004</v>
      </c>
    </row>
    <row r="6386" spans="3:21" x14ac:dyDescent="0.2">
      <c r="C6386" s="90"/>
      <c r="D6386" s="87"/>
      <c r="E6386" s="1" t="s">
        <v>46</v>
      </c>
      <c r="F6386" s="2"/>
      <c r="G6386" s="59">
        <v>221</v>
      </c>
      <c r="H6386" s="71" t="str">
        <f t="shared" si="140"/>
        <v xml:space="preserve"> </v>
      </c>
      <c r="I6386" s="11">
        <v>14.932126696833</v>
      </c>
      <c r="J6386" s="3">
        <v>9.0497737556560001</v>
      </c>
      <c r="K6386" s="3">
        <v>14.027149321267</v>
      </c>
      <c r="L6386" s="3">
        <v>20.361990950226001</v>
      </c>
      <c r="M6386" s="3">
        <v>7.2398190045249997</v>
      </c>
      <c r="N6386" s="3">
        <v>20.361990950226001</v>
      </c>
      <c r="O6386" s="3">
        <v>6.7873303167419996</v>
      </c>
      <c r="P6386" s="3">
        <v>36.199095022624</v>
      </c>
      <c r="Q6386" s="3">
        <v>5.4298642533940003</v>
      </c>
      <c r="R6386" s="3">
        <v>28.054298642534</v>
      </c>
      <c r="S6386" s="3">
        <v>2.262443438914</v>
      </c>
      <c r="T6386" s="3">
        <v>17.194570135747</v>
      </c>
      <c r="U6386" s="8">
        <v>4.9773755656110001</v>
      </c>
    </row>
    <row r="6387" spans="3:21" x14ac:dyDescent="0.2">
      <c r="C6387" s="90"/>
      <c r="D6387" s="87"/>
      <c r="E6387" s="1" t="s">
        <v>47</v>
      </c>
      <c r="F6387" s="2"/>
      <c r="G6387" s="59">
        <v>87</v>
      </c>
      <c r="H6387" s="71" t="str">
        <f t="shared" si="140"/>
        <v xml:space="preserve"> </v>
      </c>
      <c r="I6387" s="11">
        <v>11.494252873562999</v>
      </c>
      <c r="J6387" s="3">
        <v>9.1954022988510005</v>
      </c>
      <c r="K6387" s="3">
        <v>18.390804597700999</v>
      </c>
      <c r="L6387" s="3">
        <v>17.241379310345</v>
      </c>
      <c r="M6387" s="3">
        <v>5.7471264367819996</v>
      </c>
      <c r="N6387" s="3">
        <v>17.241379310345</v>
      </c>
      <c r="O6387" s="3">
        <v>2.2988505747130001</v>
      </c>
      <c r="P6387" s="3">
        <v>51.724137931034001</v>
      </c>
      <c r="Q6387" s="3">
        <v>2.2988505747130001</v>
      </c>
      <c r="R6387" s="3">
        <v>33.333333333333002</v>
      </c>
      <c r="S6387" s="3">
        <v>3.4482758620689999</v>
      </c>
      <c r="T6387" s="3">
        <v>13.793103448276</v>
      </c>
      <c r="U6387" s="8">
        <v>3.4482758620689999</v>
      </c>
    </row>
    <row r="6388" spans="3:21" x14ac:dyDescent="0.2">
      <c r="C6388" s="90"/>
      <c r="D6388" s="87"/>
      <c r="E6388" s="1" t="s">
        <v>48</v>
      </c>
      <c r="F6388" s="2"/>
      <c r="G6388" s="59">
        <v>80</v>
      </c>
      <c r="H6388" s="71" t="str">
        <f t="shared" si="140"/>
        <v xml:space="preserve"> </v>
      </c>
      <c r="I6388" s="11">
        <v>10</v>
      </c>
      <c r="J6388" s="3">
        <v>6.25</v>
      </c>
      <c r="K6388" s="3">
        <v>10</v>
      </c>
      <c r="L6388" s="3">
        <v>10</v>
      </c>
      <c r="M6388" s="3">
        <v>6.25</v>
      </c>
      <c r="N6388" s="3">
        <v>6.25</v>
      </c>
      <c r="O6388" s="3">
        <v>8.75</v>
      </c>
      <c r="P6388" s="3">
        <v>52.5</v>
      </c>
      <c r="Q6388" s="3">
        <v>2.5</v>
      </c>
      <c r="R6388" s="3">
        <v>27.5</v>
      </c>
      <c r="S6388" s="3">
        <v>7.5</v>
      </c>
      <c r="T6388" s="3">
        <v>15</v>
      </c>
      <c r="U6388" s="8">
        <v>5</v>
      </c>
    </row>
    <row r="6389" spans="3:21" x14ac:dyDescent="0.2">
      <c r="C6389" s="90"/>
      <c r="D6389" s="87"/>
      <c r="E6389" s="1" t="s">
        <v>22</v>
      </c>
      <c r="F6389" s="2"/>
      <c r="G6389" s="59">
        <v>9</v>
      </c>
      <c r="H6389" s="71" t="str">
        <f t="shared" si="140"/>
        <v>*</v>
      </c>
      <c r="I6389" s="11">
        <v>11.111111111111001</v>
      </c>
      <c r="J6389" s="7">
        <v>0</v>
      </c>
      <c r="K6389" s="3">
        <v>11.111111111111001</v>
      </c>
      <c r="L6389" s="3">
        <v>11.111111111111001</v>
      </c>
      <c r="M6389" s="7">
        <v>0</v>
      </c>
      <c r="N6389" s="3">
        <v>22.222222222222001</v>
      </c>
      <c r="O6389" s="3">
        <v>11.111111111111001</v>
      </c>
      <c r="P6389" s="3">
        <v>66.666666666666998</v>
      </c>
      <c r="Q6389" s="3">
        <v>11.111111111111001</v>
      </c>
      <c r="R6389" s="3">
        <v>22.222222222222001</v>
      </c>
      <c r="S6389" s="3">
        <v>11.111111111111001</v>
      </c>
      <c r="T6389" s="3">
        <v>11.111111111111001</v>
      </c>
      <c r="U6389" s="14">
        <v>0</v>
      </c>
    </row>
    <row r="6390" spans="3:21" ht="24" x14ac:dyDescent="0.2">
      <c r="C6390" s="91" t="s">
        <v>49</v>
      </c>
      <c r="D6390" s="86" t="s">
        <v>17</v>
      </c>
      <c r="E6390" s="6" t="s">
        <v>50</v>
      </c>
      <c r="F6390" s="5"/>
      <c r="G6390" s="58">
        <v>12</v>
      </c>
      <c r="H6390" s="70" t="str">
        <f t="shared" si="140"/>
        <v>*</v>
      </c>
      <c r="I6390" s="12">
        <v>8.333333333333</v>
      </c>
      <c r="J6390" s="4">
        <v>25</v>
      </c>
      <c r="K6390" s="4">
        <v>16.666666666666998</v>
      </c>
      <c r="L6390" s="4">
        <v>8.333333333333</v>
      </c>
      <c r="M6390" s="25">
        <v>0</v>
      </c>
      <c r="N6390" s="4">
        <v>41.666666666666998</v>
      </c>
      <c r="O6390" s="4">
        <v>8.333333333333</v>
      </c>
      <c r="P6390" s="4">
        <v>33.333333333333002</v>
      </c>
      <c r="Q6390" s="25">
        <v>0</v>
      </c>
      <c r="R6390" s="4">
        <v>25</v>
      </c>
      <c r="S6390" s="4">
        <v>8.333333333333</v>
      </c>
      <c r="T6390" s="4">
        <v>16.666666666666998</v>
      </c>
      <c r="U6390" s="33">
        <v>0</v>
      </c>
    </row>
    <row r="6391" spans="3:21" ht="36" x14ac:dyDescent="0.2">
      <c r="C6391" s="90"/>
      <c r="D6391" s="87"/>
      <c r="E6391" s="1" t="s">
        <v>51</v>
      </c>
      <c r="F6391" s="2"/>
      <c r="G6391" s="59">
        <v>52</v>
      </c>
      <c r="H6391" s="71" t="str">
        <f t="shared" si="140"/>
        <v xml:space="preserve"> </v>
      </c>
      <c r="I6391" s="11">
        <v>9.6153846153850004</v>
      </c>
      <c r="J6391" s="3">
        <v>1.923076923077</v>
      </c>
      <c r="K6391" s="3">
        <v>17.307692307692001</v>
      </c>
      <c r="L6391" s="3">
        <v>17.307692307692001</v>
      </c>
      <c r="M6391" s="3">
        <v>1.923076923077</v>
      </c>
      <c r="N6391" s="3">
        <v>26.923076923077002</v>
      </c>
      <c r="O6391" s="3">
        <v>1.923076923077</v>
      </c>
      <c r="P6391" s="3">
        <v>9.6153846153850004</v>
      </c>
      <c r="Q6391" s="3">
        <v>1.923076923077</v>
      </c>
      <c r="R6391" s="3">
        <v>30.769230769231001</v>
      </c>
      <c r="S6391" s="3">
        <v>13.461538461538</v>
      </c>
      <c r="T6391" s="3">
        <v>15.384615384615</v>
      </c>
      <c r="U6391" s="8">
        <v>3.8461538461539999</v>
      </c>
    </row>
    <row r="6392" spans="3:21" ht="48" x14ac:dyDescent="0.2">
      <c r="C6392" s="90"/>
      <c r="D6392" s="87"/>
      <c r="E6392" s="1" t="s">
        <v>52</v>
      </c>
      <c r="F6392" s="2"/>
      <c r="G6392" s="59">
        <v>432</v>
      </c>
      <c r="H6392" s="71" t="str">
        <f t="shared" si="140"/>
        <v xml:space="preserve"> </v>
      </c>
      <c r="I6392" s="11">
        <v>15.972222222221999</v>
      </c>
      <c r="J6392" s="3">
        <v>8.7962962962959992</v>
      </c>
      <c r="K6392" s="3">
        <v>18.287037037036999</v>
      </c>
      <c r="L6392" s="3">
        <v>19.907407407407</v>
      </c>
      <c r="M6392" s="3">
        <v>6.0185185185190004</v>
      </c>
      <c r="N6392" s="3">
        <v>24.768518518518999</v>
      </c>
      <c r="O6392" s="3">
        <v>5.0925925925930002</v>
      </c>
      <c r="P6392" s="3">
        <v>28.472222222222001</v>
      </c>
      <c r="Q6392" s="3">
        <v>4.6296296296300001</v>
      </c>
      <c r="R6392" s="3">
        <v>25.462962962963001</v>
      </c>
      <c r="S6392" s="3">
        <v>5.0925925925930002</v>
      </c>
      <c r="T6392" s="3">
        <v>15.972222222221999</v>
      </c>
      <c r="U6392" s="8">
        <v>3.9351851851849999</v>
      </c>
    </row>
    <row r="6393" spans="3:21" ht="24" x14ac:dyDescent="0.2">
      <c r="C6393" s="90"/>
      <c r="D6393" s="87"/>
      <c r="E6393" s="1" t="s">
        <v>53</v>
      </c>
      <c r="F6393" s="2"/>
      <c r="G6393" s="59">
        <v>145</v>
      </c>
      <c r="H6393" s="71" t="str">
        <f t="shared" si="140"/>
        <v xml:space="preserve"> </v>
      </c>
      <c r="I6393" s="11">
        <v>13.103448275862</v>
      </c>
      <c r="J6393" s="3">
        <v>9.6551724137930002</v>
      </c>
      <c r="K6393" s="3">
        <v>18.620689655172001</v>
      </c>
      <c r="L6393" s="3">
        <v>19.310344827586</v>
      </c>
      <c r="M6393" s="3">
        <v>3.4482758620689999</v>
      </c>
      <c r="N6393" s="3">
        <v>24.137931034483</v>
      </c>
      <c r="O6393" s="3">
        <v>2.0689655172410002</v>
      </c>
      <c r="P6393" s="3">
        <v>20</v>
      </c>
      <c r="Q6393" s="3">
        <v>2.7586206896549998</v>
      </c>
      <c r="R6393" s="3">
        <v>31.724137931034001</v>
      </c>
      <c r="S6393" s="3">
        <v>8.9655172413790005</v>
      </c>
      <c r="T6393" s="3">
        <v>15.172413793103001</v>
      </c>
      <c r="U6393" s="8">
        <v>4.1379310344829996</v>
      </c>
    </row>
    <row r="6394" spans="3:21" ht="48" x14ac:dyDescent="0.2">
      <c r="C6394" s="90"/>
      <c r="D6394" s="87"/>
      <c r="E6394" s="1" t="s">
        <v>54</v>
      </c>
      <c r="F6394" s="2"/>
      <c r="G6394" s="59">
        <v>71</v>
      </c>
      <c r="H6394" s="71" t="str">
        <f t="shared" si="140"/>
        <v xml:space="preserve"> </v>
      </c>
      <c r="I6394" s="11">
        <v>18.309859154929999</v>
      </c>
      <c r="J6394" s="3">
        <v>4.2253521126760001</v>
      </c>
      <c r="K6394" s="3">
        <v>19.718309859154999</v>
      </c>
      <c r="L6394" s="3">
        <v>19.718309859154999</v>
      </c>
      <c r="M6394" s="3">
        <v>2.8169014084509998</v>
      </c>
      <c r="N6394" s="3">
        <v>19.718309859154999</v>
      </c>
      <c r="O6394" s="3">
        <v>2.8169014084509998</v>
      </c>
      <c r="P6394" s="3">
        <v>22.535211267606002</v>
      </c>
      <c r="Q6394" s="3">
        <v>1.4084507042250001</v>
      </c>
      <c r="R6394" s="3">
        <v>25.352112676055999</v>
      </c>
      <c r="S6394" s="3">
        <v>12.676056338027999</v>
      </c>
      <c r="T6394" s="3">
        <v>16.901408450704</v>
      </c>
      <c r="U6394" s="8">
        <v>1.4084507042250001</v>
      </c>
    </row>
    <row r="6395" spans="3:21" ht="36" x14ac:dyDescent="0.2">
      <c r="C6395" s="90"/>
      <c r="D6395" s="87"/>
      <c r="E6395" s="1" t="s">
        <v>55</v>
      </c>
      <c r="F6395" s="2"/>
      <c r="G6395" s="59">
        <v>7</v>
      </c>
      <c r="H6395" s="71" t="str">
        <f t="shared" si="140"/>
        <v>*</v>
      </c>
      <c r="I6395" s="11">
        <v>28.571428571428999</v>
      </c>
      <c r="J6395" s="7">
        <v>0</v>
      </c>
      <c r="K6395" s="3">
        <v>28.571428571428999</v>
      </c>
      <c r="L6395" s="3">
        <v>14.285714285714</v>
      </c>
      <c r="M6395" s="7">
        <v>0</v>
      </c>
      <c r="N6395" s="3">
        <v>14.285714285714</v>
      </c>
      <c r="O6395" s="7">
        <v>0</v>
      </c>
      <c r="P6395" s="7">
        <v>0</v>
      </c>
      <c r="Q6395" s="7">
        <v>0</v>
      </c>
      <c r="R6395" s="3">
        <v>42.857142857143003</v>
      </c>
      <c r="S6395" s="3">
        <v>14.285714285714</v>
      </c>
      <c r="T6395" s="3">
        <v>14.285714285714</v>
      </c>
      <c r="U6395" s="14">
        <v>0</v>
      </c>
    </row>
    <row r="6396" spans="3:21" ht="36" x14ac:dyDescent="0.2">
      <c r="C6396" s="90"/>
      <c r="D6396" s="87"/>
      <c r="E6396" s="1" t="s">
        <v>56</v>
      </c>
      <c r="F6396" s="2"/>
      <c r="G6396" s="59">
        <v>32</v>
      </c>
      <c r="H6396" s="71" t="str">
        <f t="shared" si="140"/>
        <v>*</v>
      </c>
      <c r="I6396" s="11">
        <v>12.5</v>
      </c>
      <c r="J6396" s="3">
        <v>3.125</v>
      </c>
      <c r="K6396" s="3">
        <v>12.5</v>
      </c>
      <c r="L6396" s="3">
        <v>21.875</v>
      </c>
      <c r="M6396" s="7">
        <v>0</v>
      </c>
      <c r="N6396" s="3">
        <v>18.75</v>
      </c>
      <c r="O6396" s="3">
        <v>3.125</v>
      </c>
      <c r="P6396" s="3">
        <v>12.5</v>
      </c>
      <c r="Q6396" s="3">
        <v>3.125</v>
      </c>
      <c r="R6396" s="3">
        <v>40.625</v>
      </c>
      <c r="S6396" s="3">
        <v>15.625</v>
      </c>
      <c r="T6396" s="3">
        <v>9.375</v>
      </c>
      <c r="U6396" s="8">
        <v>6.25</v>
      </c>
    </row>
    <row r="6397" spans="3:21" ht="36" x14ac:dyDescent="0.2">
      <c r="C6397" s="90"/>
      <c r="D6397" s="87"/>
      <c r="E6397" s="1" t="s">
        <v>57</v>
      </c>
      <c r="F6397" s="2"/>
      <c r="G6397" s="59">
        <v>25</v>
      </c>
      <c r="H6397" s="71" t="str">
        <f t="shared" si="140"/>
        <v>*</v>
      </c>
      <c r="I6397" s="11">
        <v>24</v>
      </c>
      <c r="J6397" s="3">
        <v>4</v>
      </c>
      <c r="K6397" s="3">
        <v>20</v>
      </c>
      <c r="L6397" s="3">
        <v>8</v>
      </c>
      <c r="M6397" s="3">
        <v>4</v>
      </c>
      <c r="N6397" s="3">
        <v>24</v>
      </c>
      <c r="O6397" s="7">
        <v>0</v>
      </c>
      <c r="P6397" s="3">
        <v>12</v>
      </c>
      <c r="Q6397" s="7">
        <v>0</v>
      </c>
      <c r="R6397" s="3">
        <v>56</v>
      </c>
      <c r="S6397" s="3">
        <v>12</v>
      </c>
      <c r="T6397" s="3">
        <v>8</v>
      </c>
      <c r="U6397" s="14">
        <v>0</v>
      </c>
    </row>
    <row r="6398" spans="3:21" x14ac:dyDescent="0.2">
      <c r="C6398" s="90"/>
      <c r="D6398" s="87"/>
      <c r="E6398" s="1" t="s">
        <v>58</v>
      </c>
      <c r="F6398" s="2"/>
      <c r="G6398" s="59">
        <v>189</v>
      </c>
      <c r="H6398" s="71" t="str">
        <f t="shared" si="140"/>
        <v xml:space="preserve"> </v>
      </c>
      <c r="I6398" s="11">
        <v>12.169312169312001</v>
      </c>
      <c r="J6398" s="3">
        <v>5.2910052910049998</v>
      </c>
      <c r="K6398" s="3">
        <v>10.052910052910001</v>
      </c>
      <c r="L6398" s="3">
        <v>12.698412698413</v>
      </c>
      <c r="M6398" s="3">
        <v>5.8201058201059999</v>
      </c>
      <c r="N6398" s="3">
        <v>8.4656084656079997</v>
      </c>
      <c r="O6398" s="3">
        <v>4.2328042328039999</v>
      </c>
      <c r="P6398" s="3">
        <v>44.444444444444002</v>
      </c>
      <c r="Q6398" s="3">
        <v>3.1746031746029999</v>
      </c>
      <c r="R6398" s="3">
        <v>23.809523809523998</v>
      </c>
      <c r="S6398" s="3">
        <v>3.7037037037039999</v>
      </c>
      <c r="T6398" s="3">
        <v>20.105820105820001</v>
      </c>
      <c r="U6398" s="8">
        <v>5.8201058201059999</v>
      </c>
    </row>
    <row r="6399" spans="3:21" x14ac:dyDescent="0.2">
      <c r="C6399" s="90"/>
      <c r="D6399" s="87"/>
      <c r="E6399" s="1" t="s">
        <v>22</v>
      </c>
      <c r="F6399" s="2"/>
      <c r="G6399" s="59">
        <v>25</v>
      </c>
      <c r="H6399" s="71" t="str">
        <f t="shared" si="140"/>
        <v>*</v>
      </c>
      <c r="I6399" s="11">
        <v>8</v>
      </c>
      <c r="J6399" s="3">
        <v>4</v>
      </c>
      <c r="K6399" s="3">
        <v>16</v>
      </c>
      <c r="L6399" s="3">
        <v>16</v>
      </c>
      <c r="M6399" s="7">
        <v>0</v>
      </c>
      <c r="N6399" s="3">
        <v>4</v>
      </c>
      <c r="O6399" s="7">
        <v>0</v>
      </c>
      <c r="P6399" s="3">
        <v>28</v>
      </c>
      <c r="Q6399" s="7">
        <v>0</v>
      </c>
      <c r="R6399" s="3">
        <v>40</v>
      </c>
      <c r="S6399" s="3">
        <v>12</v>
      </c>
      <c r="T6399" s="3">
        <v>28</v>
      </c>
      <c r="U6399" s="8">
        <v>12</v>
      </c>
    </row>
    <row r="6400" spans="3:21" ht="24" x14ac:dyDescent="0.2">
      <c r="C6400" s="90"/>
      <c r="D6400" s="87"/>
      <c r="E6400" s="1" t="s">
        <v>59</v>
      </c>
      <c r="F6400" s="2"/>
      <c r="G6400" s="59">
        <v>450</v>
      </c>
      <c r="H6400" s="71" t="str">
        <f t="shared" si="140"/>
        <v xml:space="preserve"> </v>
      </c>
      <c r="I6400" s="11">
        <v>15.555555555555999</v>
      </c>
      <c r="J6400" s="3">
        <v>8.8888888888889994</v>
      </c>
      <c r="K6400" s="3">
        <v>18</v>
      </c>
      <c r="L6400" s="3">
        <v>20</v>
      </c>
      <c r="M6400" s="3">
        <v>6</v>
      </c>
      <c r="N6400" s="3">
        <v>24.222222222222001</v>
      </c>
      <c r="O6400" s="3">
        <v>4.8888888888890003</v>
      </c>
      <c r="P6400" s="3">
        <v>28</v>
      </c>
      <c r="Q6400" s="3">
        <v>4.4444444444439997</v>
      </c>
      <c r="R6400" s="3">
        <v>26.222222222222001</v>
      </c>
      <c r="S6400" s="3">
        <v>5.1111111111109997</v>
      </c>
      <c r="T6400" s="3">
        <v>15.777777777778001</v>
      </c>
      <c r="U6400" s="8">
        <v>4</v>
      </c>
    </row>
    <row r="6401" spans="3:21" ht="24" x14ac:dyDescent="0.2">
      <c r="C6401" s="90"/>
      <c r="D6401" s="87"/>
      <c r="E6401" s="1" t="s">
        <v>60</v>
      </c>
      <c r="F6401" s="2"/>
      <c r="G6401" s="59">
        <v>88</v>
      </c>
      <c r="H6401" s="71" t="str">
        <f t="shared" si="140"/>
        <v xml:space="preserve"> </v>
      </c>
      <c r="I6401" s="11">
        <v>17.045454545455001</v>
      </c>
      <c r="J6401" s="3">
        <v>4.5454545454549997</v>
      </c>
      <c r="K6401" s="3">
        <v>19.318181818182001</v>
      </c>
      <c r="L6401" s="3">
        <v>21.590909090909001</v>
      </c>
      <c r="M6401" s="3">
        <v>2.2727272727269998</v>
      </c>
      <c r="N6401" s="3">
        <v>20.454545454544999</v>
      </c>
      <c r="O6401" s="3">
        <v>3.4090909090910002</v>
      </c>
      <c r="P6401" s="3">
        <v>20.454545454544999</v>
      </c>
      <c r="Q6401" s="3">
        <v>2.2727272727269998</v>
      </c>
      <c r="R6401" s="3">
        <v>27.272727272727</v>
      </c>
      <c r="S6401" s="3">
        <v>11.363636363635999</v>
      </c>
      <c r="T6401" s="3">
        <v>14.772727272727</v>
      </c>
      <c r="U6401" s="8">
        <v>3.4090909090910002</v>
      </c>
    </row>
    <row r="6402" spans="3:21" ht="24" x14ac:dyDescent="0.2">
      <c r="C6402" s="91" t="s">
        <v>61</v>
      </c>
      <c r="D6402" s="86" t="s">
        <v>17</v>
      </c>
      <c r="E6402" s="6" t="s">
        <v>62</v>
      </c>
      <c r="F6402" s="5"/>
      <c r="G6402" s="58">
        <v>14</v>
      </c>
      <c r="H6402" s="70" t="str">
        <f t="shared" si="140"/>
        <v>*</v>
      </c>
      <c r="I6402" s="45">
        <v>0</v>
      </c>
      <c r="J6402" s="4">
        <v>14.285714285714</v>
      </c>
      <c r="K6402" s="4">
        <v>14.285714285714</v>
      </c>
      <c r="L6402" s="25">
        <v>0</v>
      </c>
      <c r="M6402" s="25">
        <v>0</v>
      </c>
      <c r="N6402" s="4">
        <v>21.428571428571001</v>
      </c>
      <c r="O6402" s="4">
        <v>14.285714285714</v>
      </c>
      <c r="P6402" s="4">
        <v>28.571428571428999</v>
      </c>
      <c r="Q6402" s="4">
        <v>14.285714285714</v>
      </c>
      <c r="R6402" s="4">
        <v>21.428571428571001</v>
      </c>
      <c r="S6402" s="4">
        <v>7.1428571428570002</v>
      </c>
      <c r="T6402" s="4">
        <v>35.714285714286</v>
      </c>
      <c r="U6402" s="33">
        <v>0</v>
      </c>
    </row>
    <row r="6403" spans="3:21" ht="24" x14ac:dyDescent="0.2">
      <c r="C6403" s="90"/>
      <c r="D6403" s="87"/>
      <c r="E6403" s="1" t="s">
        <v>63</v>
      </c>
      <c r="F6403" s="2"/>
      <c r="G6403" s="59">
        <v>13</v>
      </c>
      <c r="H6403" s="71" t="str">
        <f t="shared" si="140"/>
        <v>*</v>
      </c>
      <c r="I6403" s="11">
        <v>15.384615384615</v>
      </c>
      <c r="J6403" s="7">
        <v>0</v>
      </c>
      <c r="K6403" s="3">
        <v>23.076923076922998</v>
      </c>
      <c r="L6403" s="3">
        <v>15.384615384615</v>
      </c>
      <c r="M6403" s="7">
        <v>0</v>
      </c>
      <c r="N6403" s="3">
        <v>7.6923076923079998</v>
      </c>
      <c r="O6403" s="3">
        <v>7.6923076923079998</v>
      </c>
      <c r="P6403" s="3">
        <v>38.461538461537998</v>
      </c>
      <c r="Q6403" s="3">
        <v>7.6923076923079998</v>
      </c>
      <c r="R6403" s="7">
        <v>0</v>
      </c>
      <c r="S6403" s="3">
        <v>7.6923076923079998</v>
      </c>
      <c r="T6403" s="3">
        <v>23.076923076922998</v>
      </c>
      <c r="U6403" s="8">
        <v>7.6923076923079998</v>
      </c>
    </row>
    <row r="6404" spans="3:21" ht="36" x14ac:dyDescent="0.2">
      <c r="C6404" s="90"/>
      <c r="D6404" s="87"/>
      <c r="E6404" s="1" t="s">
        <v>64</v>
      </c>
      <c r="F6404" s="2"/>
      <c r="G6404" s="59">
        <v>8</v>
      </c>
      <c r="H6404" s="71" t="str">
        <f t="shared" si="140"/>
        <v>*</v>
      </c>
      <c r="I6404" s="11">
        <v>37.5</v>
      </c>
      <c r="J6404" s="7">
        <v>0</v>
      </c>
      <c r="K6404" s="3">
        <v>25</v>
      </c>
      <c r="L6404" s="3">
        <v>37.5</v>
      </c>
      <c r="M6404" s="7">
        <v>0</v>
      </c>
      <c r="N6404" s="3">
        <v>25</v>
      </c>
      <c r="O6404" s="7">
        <v>0</v>
      </c>
      <c r="P6404" s="3">
        <v>25</v>
      </c>
      <c r="Q6404" s="3">
        <v>12.5</v>
      </c>
      <c r="R6404" s="3">
        <v>37.5</v>
      </c>
      <c r="S6404" s="7">
        <v>0</v>
      </c>
      <c r="T6404" s="3">
        <v>12.5</v>
      </c>
      <c r="U6404" s="14">
        <v>0</v>
      </c>
    </row>
    <row r="6405" spans="3:21" ht="36" x14ac:dyDescent="0.2">
      <c r="C6405" s="90"/>
      <c r="D6405" s="87"/>
      <c r="E6405" s="1" t="s">
        <v>65</v>
      </c>
      <c r="F6405" s="2"/>
      <c r="G6405" s="59">
        <v>1</v>
      </c>
      <c r="H6405" s="71" t="str">
        <f t="shared" si="140"/>
        <v>*</v>
      </c>
      <c r="I6405" s="26">
        <v>0</v>
      </c>
      <c r="J6405" s="3">
        <v>100</v>
      </c>
      <c r="K6405" s="7">
        <v>0</v>
      </c>
      <c r="L6405" s="7">
        <v>0</v>
      </c>
      <c r="M6405" s="7">
        <v>0</v>
      </c>
      <c r="N6405" s="7">
        <v>0</v>
      </c>
      <c r="O6405" s="7">
        <v>0</v>
      </c>
      <c r="P6405" s="7">
        <v>0</v>
      </c>
      <c r="Q6405" s="7">
        <v>0</v>
      </c>
      <c r="R6405" s="7">
        <v>0</v>
      </c>
      <c r="S6405" s="7">
        <v>0</v>
      </c>
      <c r="T6405" s="7">
        <v>0</v>
      </c>
      <c r="U6405" s="14">
        <v>0</v>
      </c>
    </row>
    <row r="6406" spans="3:21" ht="36" x14ac:dyDescent="0.2">
      <c r="C6406" s="90"/>
      <c r="D6406" s="87"/>
      <c r="E6406" s="1" t="s">
        <v>66</v>
      </c>
      <c r="F6406" s="2"/>
      <c r="G6406" s="59">
        <v>18</v>
      </c>
      <c r="H6406" s="71" t="str">
        <f t="shared" si="140"/>
        <v>*</v>
      </c>
      <c r="I6406" s="11">
        <v>16.666666666666998</v>
      </c>
      <c r="J6406" s="7">
        <v>0</v>
      </c>
      <c r="K6406" s="3">
        <v>11.111111111111001</v>
      </c>
      <c r="L6406" s="3">
        <v>27.777777777777999</v>
      </c>
      <c r="M6406" s="7">
        <v>0</v>
      </c>
      <c r="N6406" s="3">
        <v>38.888888888888999</v>
      </c>
      <c r="O6406" s="7">
        <v>0</v>
      </c>
      <c r="P6406" s="3">
        <v>33.333333333333002</v>
      </c>
      <c r="Q6406" s="3">
        <v>11.111111111111001</v>
      </c>
      <c r="R6406" s="3">
        <v>11.111111111111001</v>
      </c>
      <c r="S6406" s="7">
        <v>0</v>
      </c>
      <c r="T6406" s="3">
        <v>27.777777777777999</v>
      </c>
      <c r="U6406" s="14">
        <v>0</v>
      </c>
    </row>
    <row r="6407" spans="3:21" ht="24" x14ac:dyDescent="0.2">
      <c r="C6407" s="90"/>
      <c r="D6407" s="87"/>
      <c r="E6407" s="1" t="s">
        <v>67</v>
      </c>
      <c r="F6407" s="2"/>
      <c r="G6407" s="59">
        <v>11</v>
      </c>
      <c r="H6407" s="71" t="str">
        <f t="shared" si="140"/>
        <v>*</v>
      </c>
      <c r="I6407" s="26">
        <v>0</v>
      </c>
      <c r="J6407" s="3">
        <v>9.0909090909089993</v>
      </c>
      <c r="K6407" s="3">
        <v>9.0909090909089993</v>
      </c>
      <c r="L6407" s="3">
        <v>9.0909090909089993</v>
      </c>
      <c r="M6407" s="3">
        <v>9.0909090909089993</v>
      </c>
      <c r="N6407" s="3">
        <v>27.272727272727</v>
      </c>
      <c r="O6407" s="7">
        <v>0</v>
      </c>
      <c r="P6407" s="3">
        <v>36.363636363635997</v>
      </c>
      <c r="Q6407" s="3">
        <v>9.0909090909089993</v>
      </c>
      <c r="R6407" s="3">
        <v>9.0909090909089993</v>
      </c>
      <c r="S6407" s="7">
        <v>0</v>
      </c>
      <c r="T6407" s="3">
        <v>18.181818181817999</v>
      </c>
      <c r="U6407" s="14">
        <v>0</v>
      </c>
    </row>
    <row r="6408" spans="3:21" ht="24" x14ac:dyDescent="0.2">
      <c r="C6408" s="90"/>
      <c r="D6408" s="87"/>
      <c r="E6408" s="1" t="s">
        <v>68</v>
      </c>
      <c r="F6408" s="2"/>
      <c r="G6408" s="59">
        <v>2</v>
      </c>
      <c r="H6408" s="71" t="str">
        <f t="shared" si="140"/>
        <v>*</v>
      </c>
      <c r="I6408" s="26">
        <v>0</v>
      </c>
      <c r="J6408" s="7">
        <v>0</v>
      </c>
      <c r="K6408" s="7">
        <v>0</v>
      </c>
      <c r="L6408" s="3">
        <v>50</v>
      </c>
      <c r="M6408" s="7">
        <v>0</v>
      </c>
      <c r="N6408" s="3">
        <v>50</v>
      </c>
      <c r="O6408" s="7">
        <v>0</v>
      </c>
      <c r="P6408" s="3">
        <v>50</v>
      </c>
      <c r="Q6408" s="7">
        <v>0</v>
      </c>
      <c r="R6408" s="3">
        <v>50</v>
      </c>
      <c r="S6408" s="3">
        <v>50</v>
      </c>
      <c r="T6408" s="7">
        <v>0</v>
      </c>
      <c r="U6408" s="14">
        <v>0</v>
      </c>
    </row>
    <row r="6409" spans="3:21" ht="24" x14ac:dyDescent="0.2">
      <c r="C6409" s="90"/>
      <c r="D6409" s="87"/>
      <c r="E6409" s="1" t="s">
        <v>69</v>
      </c>
      <c r="F6409" s="2"/>
      <c r="G6409" s="59">
        <v>1</v>
      </c>
      <c r="H6409" s="71" t="str">
        <f t="shared" si="140"/>
        <v>*</v>
      </c>
      <c r="I6409" s="26">
        <v>0</v>
      </c>
      <c r="J6409" s="7">
        <v>0</v>
      </c>
      <c r="K6409" s="7">
        <v>0</v>
      </c>
      <c r="L6409" s="7">
        <v>0</v>
      </c>
      <c r="M6409" s="7">
        <v>0</v>
      </c>
      <c r="N6409" s="7">
        <v>0</v>
      </c>
      <c r="O6409" s="7">
        <v>0</v>
      </c>
      <c r="P6409" s="7">
        <v>0</v>
      </c>
      <c r="Q6409" s="7">
        <v>0</v>
      </c>
      <c r="R6409" s="7">
        <v>0</v>
      </c>
      <c r="S6409" s="7">
        <v>0</v>
      </c>
      <c r="T6409" s="3">
        <v>100</v>
      </c>
      <c r="U6409" s="14">
        <v>0</v>
      </c>
    </row>
    <row r="6410" spans="3:21" ht="24" x14ac:dyDescent="0.2">
      <c r="C6410" s="90"/>
      <c r="D6410" s="87"/>
      <c r="E6410" s="1" t="s">
        <v>70</v>
      </c>
      <c r="F6410" s="2"/>
      <c r="G6410" s="59">
        <v>20</v>
      </c>
      <c r="H6410" s="71" t="str">
        <f t="shared" si="140"/>
        <v>*</v>
      </c>
      <c r="I6410" s="11">
        <v>10</v>
      </c>
      <c r="J6410" s="3">
        <v>10</v>
      </c>
      <c r="K6410" s="3">
        <v>15</v>
      </c>
      <c r="L6410" s="3">
        <v>25</v>
      </c>
      <c r="M6410" s="7">
        <v>0</v>
      </c>
      <c r="N6410" s="3">
        <v>35</v>
      </c>
      <c r="O6410" s="7">
        <v>0</v>
      </c>
      <c r="P6410" s="3">
        <v>25</v>
      </c>
      <c r="Q6410" s="7">
        <v>0</v>
      </c>
      <c r="R6410" s="3">
        <v>30</v>
      </c>
      <c r="S6410" s="7">
        <v>0</v>
      </c>
      <c r="T6410" s="3">
        <v>25</v>
      </c>
      <c r="U6410" s="14">
        <v>0</v>
      </c>
    </row>
    <row r="6411" spans="3:21" x14ac:dyDescent="0.2">
      <c r="C6411" s="90"/>
      <c r="D6411" s="87"/>
      <c r="E6411" s="1" t="s">
        <v>32</v>
      </c>
      <c r="F6411" s="2"/>
      <c r="G6411" s="59">
        <v>8</v>
      </c>
      <c r="H6411" s="71" t="str">
        <f t="shared" si="140"/>
        <v>*</v>
      </c>
      <c r="I6411" s="11">
        <v>12.5</v>
      </c>
      <c r="J6411" s="3">
        <v>12.5</v>
      </c>
      <c r="K6411" s="7">
        <v>0</v>
      </c>
      <c r="L6411" s="7">
        <v>0</v>
      </c>
      <c r="M6411" s="7">
        <v>0</v>
      </c>
      <c r="N6411" s="7">
        <v>0</v>
      </c>
      <c r="O6411" s="7">
        <v>0</v>
      </c>
      <c r="P6411" s="3">
        <v>37.5</v>
      </c>
      <c r="Q6411" s="7">
        <v>0</v>
      </c>
      <c r="R6411" s="7">
        <v>0</v>
      </c>
      <c r="S6411" s="3">
        <v>12.5</v>
      </c>
      <c r="T6411" s="3">
        <v>25</v>
      </c>
      <c r="U6411" s="8">
        <v>12.5</v>
      </c>
    </row>
    <row r="6412" spans="3:21" ht="24" x14ac:dyDescent="0.2">
      <c r="C6412" s="90"/>
      <c r="D6412" s="87"/>
      <c r="E6412" s="1" t="s">
        <v>71</v>
      </c>
      <c r="F6412" s="2"/>
      <c r="G6412" s="59">
        <v>72</v>
      </c>
      <c r="H6412" s="71" t="str">
        <f t="shared" si="140"/>
        <v xml:space="preserve"> </v>
      </c>
      <c r="I6412" s="11">
        <v>11.111111111111001</v>
      </c>
      <c r="J6412" s="3">
        <v>6.9444444444439997</v>
      </c>
      <c r="K6412" s="3">
        <v>15.277777777778001</v>
      </c>
      <c r="L6412" s="3">
        <v>18.055555555556001</v>
      </c>
      <c r="M6412" s="3">
        <v>1.3888888888890001</v>
      </c>
      <c r="N6412" s="3">
        <v>22.222222222222001</v>
      </c>
      <c r="O6412" s="3">
        <v>4.166666666667</v>
      </c>
      <c r="P6412" s="3">
        <v>30.555555555556001</v>
      </c>
      <c r="Q6412" s="3">
        <v>6.9444444444439997</v>
      </c>
      <c r="R6412" s="3">
        <v>18.055555555556001</v>
      </c>
      <c r="S6412" s="3">
        <v>5.5555555555560003</v>
      </c>
      <c r="T6412" s="3">
        <v>23.611111111111001</v>
      </c>
      <c r="U6412" s="8">
        <v>2.7777777777780002</v>
      </c>
    </row>
    <row r="6413" spans="3:21" ht="24" x14ac:dyDescent="0.2">
      <c r="C6413" s="90"/>
      <c r="D6413" s="87"/>
      <c r="E6413" s="1" t="s">
        <v>72</v>
      </c>
      <c r="F6413" s="2"/>
      <c r="G6413" s="59">
        <v>570</v>
      </c>
      <c r="H6413" s="71" t="str">
        <f t="shared" si="140"/>
        <v xml:space="preserve"> </v>
      </c>
      <c r="I6413" s="11">
        <v>14.736842105262999</v>
      </c>
      <c r="J6413" s="3">
        <v>7.8947368421049999</v>
      </c>
      <c r="K6413" s="3">
        <v>15.789473684211</v>
      </c>
      <c r="L6413" s="3">
        <v>17.719298245613999</v>
      </c>
      <c r="M6413" s="3">
        <v>6.3157894736840001</v>
      </c>
      <c r="N6413" s="3">
        <v>18.596491228070001</v>
      </c>
      <c r="O6413" s="3">
        <v>4.0350877192979997</v>
      </c>
      <c r="P6413" s="3">
        <v>32.807017543859999</v>
      </c>
      <c r="Q6413" s="3">
        <v>3.333333333333</v>
      </c>
      <c r="R6413" s="3">
        <v>27.543859649123</v>
      </c>
      <c r="S6413" s="3">
        <v>5.0877192982460002</v>
      </c>
      <c r="T6413" s="3">
        <v>17.192982456140001</v>
      </c>
      <c r="U6413" s="8">
        <v>4.7368421052630003</v>
      </c>
    </row>
    <row r="6414" spans="3:21" x14ac:dyDescent="0.2">
      <c r="C6414" s="90"/>
      <c r="D6414" s="87"/>
      <c r="E6414" s="1" t="s">
        <v>22</v>
      </c>
      <c r="F6414" s="2"/>
      <c r="G6414" s="59">
        <v>24</v>
      </c>
      <c r="H6414" s="71" t="str">
        <f t="shared" si="140"/>
        <v>*</v>
      </c>
      <c r="I6414" s="11">
        <v>12.5</v>
      </c>
      <c r="J6414" s="3">
        <v>4.166666666667</v>
      </c>
      <c r="K6414" s="3">
        <v>12.5</v>
      </c>
      <c r="L6414" s="3">
        <v>16.666666666666998</v>
      </c>
      <c r="M6414" s="3">
        <v>4.166666666667</v>
      </c>
      <c r="N6414" s="3">
        <v>20.833333333333002</v>
      </c>
      <c r="O6414" s="3">
        <v>16.666666666666998</v>
      </c>
      <c r="P6414" s="3">
        <v>37.5</v>
      </c>
      <c r="Q6414" s="3">
        <v>8.333333333333</v>
      </c>
      <c r="R6414" s="3">
        <v>16.666666666666998</v>
      </c>
      <c r="S6414" s="7">
        <v>0</v>
      </c>
      <c r="T6414" s="3">
        <v>4.166666666667</v>
      </c>
      <c r="U6414" s="8">
        <v>12.5</v>
      </c>
    </row>
    <row r="6415" spans="3:21" x14ac:dyDescent="0.2">
      <c r="C6415" s="91" t="s">
        <v>73</v>
      </c>
      <c r="D6415" s="86" t="s">
        <v>17</v>
      </c>
      <c r="E6415" s="6" t="s">
        <v>74</v>
      </c>
      <c r="F6415" s="5"/>
      <c r="G6415" s="58">
        <v>17</v>
      </c>
      <c r="H6415" s="70" t="str">
        <f t="shared" si="140"/>
        <v>*</v>
      </c>
      <c r="I6415" s="12">
        <v>11.764705882353001</v>
      </c>
      <c r="J6415" s="25">
        <v>0</v>
      </c>
      <c r="K6415" s="4">
        <v>5.8823529411760003</v>
      </c>
      <c r="L6415" s="4">
        <v>23.529411764706001</v>
      </c>
      <c r="M6415" s="25">
        <v>0</v>
      </c>
      <c r="N6415" s="4">
        <v>23.529411764706001</v>
      </c>
      <c r="O6415" s="25">
        <v>0</v>
      </c>
      <c r="P6415" s="4">
        <v>52.941176470587997</v>
      </c>
      <c r="Q6415" s="25">
        <v>0</v>
      </c>
      <c r="R6415" s="4">
        <v>11.764705882353001</v>
      </c>
      <c r="S6415" s="25">
        <v>0</v>
      </c>
      <c r="T6415" s="4">
        <v>5.8823529411760003</v>
      </c>
      <c r="U6415" s="33">
        <v>0</v>
      </c>
    </row>
    <row r="6416" spans="3:21" x14ac:dyDescent="0.2">
      <c r="C6416" s="90"/>
      <c r="D6416" s="87"/>
      <c r="E6416" s="1" t="s">
        <v>75</v>
      </c>
      <c r="F6416" s="2"/>
      <c r="G6416" s="59">
        <v>67</v>
      </c>
      <c r="H6416" s="71" t="str">
        <f t="shared" si="140"/>
        <v xml:space="preserve"> </v>
      </c>
      <c r="I6416" s="11">
        <v>17.910447761194</v>
      </c>
      <c r="J6416" s="3">
        <v>10.447761194030001</v>
      </c>
      <c r="K6416" s="3">
        <v>23.880597014925002</v>
      </c>
      <c r="L6416" s="3">
        <v>13.432835820896001</v>
      </c>
      <c r="M6416" s="3">
        <v>4.477611940299</v>
      </c>
      <c r="N6416" s="3">
        <v>25.373134328357999</v>
      </c>
      <c r="O6416" s="3">
        <v>4.477611940299</v>
      </c>
      <c r="P6416" s="3">
        <v>28.358208955224001</v>
      </c>
      <c r="Q6416" s="3">
        <v>7.4626865671639999</v>
      </c>
      <c r="R6416" s="3">
        <v>14.925373134328</v>
      </c>
      <c r="S6416" s="3">
        <v>1.492537313433</v>
      </c>
      <c r="T6416" s="3">
        <v>19.402985074627001</v>
      </c>
      <c r="U6416" s="14">
        <v>0</v>
      </c>
    </row>
    <row r="6417" spans="3:21" x14ac:dyDescent="0.2">
      <c r="C6417" s="90"/>
      <c r="D6417" s="87"/>
      <c r="E6417" s="1" t="s">
        <v>76</v>
      </c>
      <c r="F6417" s="2"/>
      <c r="G6417" s="59">
        <v>4</v>
      </c>
      <c r="H6417" s="71" t="str">
        <f t="shared" si="140"/>
        <v>*</v>
      </c>
      <c r="I6417" s="11">
        <v>25</v>
      </c>
      <c r="J6417" s="7">
        <v>0</v>
      </c>
      <c r="K6417" s="3">
        <v>25</v>
      </c>
      <c r="L6417" s="3">
        <v>25</v>
      </c>
      <c r="M6417" s="7">
        <v>0</v>
      </c>
      <c r="N6417" s="3">
        <v>25</v>
      </c>
      <c r="O6417" s="7">
        <v>0</v>
      </c>
      <c r="P6417" s="3">
        <v>25</v>
      </c>
      <c r="Q6417" s="3">
        <v>25</v>
      </c>
      <c r="R6417" s="7">
        <v>0</v>
      </c>
      <c r="S6417" s="7">
        <v>0</v>
      </c>
      <c r="T6417" s="7">
        <v>0</v>
      </c>
      <c r="U6417" s="14">
        <v>0</v>
      </c>
    </row>
    <row r="6418" spans="3:21" x14ac:dyDescent="0.2">
      <c r="C6418" s="90"/>
      <c r="D6418" s="87"/>
      <c r="E6418" s="1" t="s">
        <v>77</v>
      </c>
      <c r="F6418" s="2"/>
      <c r="G6418" s="59">
        <v>12</v>
      </c>
      <c r="H6418" s="71" t="str">
        <f t="shared" si="140"/>
        <v>*</v>
      </c>
      <c r="I6418" s="11">
        <v>8.333333333333</v>
      </c>
      <c r="J6418" s="3">
        <v>8.333333333333</v>
      </c>
      <c r="K6418" s="3">
        <v>25</v>
      </c>
      <c r="L6418" s="7">
        <v>0</v>
      </c>
      <c r="M6418" s="7">
        <v>0</v>
      </c>
      <c r="N6418" s="3">
        <v>16.666666666666998</v>
      </c>
      <c r="O6418" s="3">
        <v>8.333333333333</v>
      </c>
      <c r="P6418" s="3">
        <v>25</v>
      </c>
      <c r="Q6418" s="3">
        <v>25</v>
      </c>
      <c r="R6418" s="3">
        <v>25</v>
      </c>
      <c r="S6418" s="7">
        <v>0</v>
      </c>
      <c r="T6418" s="3">
        <v>25</v>
      </c>
      <c r="U6418" s="14">
        <v>0</v>
      </c>
    </row>
    <row r="6419" spans="3:21" ht="24" x14ac:dyDescent="0.2">
      <c r="C6419" s="90"/>
      <c r="D6419" s="87"/>
      <c r="E6419" s="1" t="s">
        <v>78</v>
      </c>
      <c r="F6419" s="2"/>
      <c r="G6419" s="59">
        <v>7</v>
      </c>
      <c r="H6419" s="71" t="str">
        <f t="shared" si="140"/>
        <v>*</v>
      </c>
      <c r="I6419" s="11">
        <v>14.285714285714</v>
      </c>
      <c r="J6419" s="7">
        <v>0</v>
      </c>
      <c r="K6419" s="3">
        <v>28.571428571428999</v>
      </c>
      <c r="L6419" s="3">
        <v>14.285714285714</v>
      </c>
      <c r="M6419" s="7">
        <v>0</v>
      </c>
      <c r="N6419" s="3">
        <v>28.571428571428999</v>
      </c>
      <c r="O6419" s="7">
        <v>0</v>
      </c>
      <c r="P6419" s="3">
        <v>28.571428571428999</v>
      </c>
      <c r="Q6419" s="7">
        <v>0</v>
      </c>
      <c r="R6419" s="7">
        <v>0</v>
      </c>
      <c r="S6419" s="3">
        <v>14.285714285714</v>
      </c>
      <c r="T6419" s="7">
        <v>0</v>
      </c>
      <c r="U6419" s="14">
        <v>0</v>
      </c>
    </row>
    <row r="6420" spans="3:21" ht="24" x14ac:dyDescent="0.2">
      <c r="C6420" s="90"/>
      <c r="D6420" s="87"/>
      <c r="E6420" s="1" t="s">
        <v>79</v>
      </c>
      <c r="F6420" s="2"/>
      <c r="G6420" s="59">
        <v>6</v>
      </c>
      <c r="H6420" s="71" t="str">
        <f t="shared" si="140"/>
        <v>*</v>
      </c>
      <c r="I6420" s="26">
        <v>0</v>
      </c>
      <c r="J6420" s="7">
        <v>0</v>
      </c>
      <c r="K6420" s="3">
        <v>33.333333333333002</v>
      </c>
      <c r="L6420" s="7">
        <v>0</v>
      </c>
      <c r="M6420" s="7">
        <v>0</v>
      </c>
      <c r="N6420" s="7">
        <v>0</v>
      </c>
      <c r="O6420" s="3">
        <v>16.666666666666998</v>
      </c>
      <c r="P6420" s="3">
        <v>16.666666666666998</v>
      </c>
      <c r="Q6420" s="7">
        <v>0</v>
      </c>
      <c r="R6420" s="7">
        <v>0</v>
      </c>
      <c r="S6420" s="3">
        <v>16.666666666666998</v>
      </c>
      <c r="T6420" s="3">
        <v>16.666666666666998</v>
      </c>
      <c r="U6420" s="8">
        <v>16.666666666666998</v>
      </c>
    </row>
    <row r="6421" spans="3:21" ht="24" x14ac:dyDescent="0.2">
      <c r="C6421" s="90"/>
      <c r="D6421" s="87"/>
      <c r="E6421" s="1" t="s">
        <v>80</v>
      </c>
      <c r="F6421" s="2"/>
      <c r="G6421" s="59">
        <v>1</v>
      </c>
      <c r="H6421" s="71" t="str">
        <f t="shared" si="140"/>
        <v>*</v>
      </c>
      <c r="I6421" s="26">
        <v>0</v>
      </c>
      <c r="J6421" s="7">
        <v>0</v>
      </c>
      <c r="K6421" s="3">
        <v>100</v>
      </c>
      <c r="L6421" s="7">
        <v>0</v>
      </c>
      <c r="M6421" s="7">
        <v>0</v>
      </c>
      <c r="N6421" s="3">
        <v>100</v>
      </c>
      <c r="O6421" s="7">
        <v>0</v>
      </c>
      <c r="P6421" s="7">
        <v>0</v>
      </c>
      <c r="Q6421" s="7">
        <v>0</v>
      </c>
      <c r="R6421" s="7">
        <v>0</v>
      </c>
      <c r="S6421" s="7">
        <v>0</v>
      </c>
      <c r="T6421" s="7">
        <v>0</v>
      </c>
      <c r="U6421" s="14">
        <v>0</v>
      </c>
    </row>
    <row r="6422" spans="3:21" ht="24" x14ac:dyDescent="0.2">
      <c r="C6422" s="90"/>
      <c r="D6422" s="87"/>
      <c r="E6422" s="1" t="s">
        <v>81</v>
      </c>
      <c r="F6422" s="2"/>
      <c r="G6422" s="59">
        <v>13</v>
      </c>
      <c r="H6422" s="71" t="str">
        <f t="shared" ref="H6422:H6485" si="141">IF(G6422&lt;49,"*"," ")</f>
        <v>*</v>
      </c>
      <c r="I6422" s="11">
        <v>23.076923076922998</v>
      </c>
      <c r="J6422" s="7">
        <v>0</v>
      </c>
      <c r="K6422" s="3">
        <v>15.384615384615</v>
      </c>
      <c r="L6422" s="3">
        <v>23.076923076922998</v>
      </c>
      <c r="M6422" s="7">
        <v>0</v>
      </c>
      <c r="N6422" s="3">
        <v>7.6923076923079998</v>
      </c>
      <c r="O6422" s="7">
        <v>0</v>
      </c>
      <c r="P6422" s="3">
        <v>46.153846153845997</v>
      </c>
      <c r="Q6422" s="7">
        <v>0</v>
      </c>
      <c r="R6422" s="3">
        <v>15.384615384615</v>
      </c>
      <c r="S6422" s="3">
        <v>15.384615384615</v>
      </c>
      <c r="T6422" s="3">
        <v>23.076923076922998</v>
      </c>
      <c r="U6422" s="14">
        <v>0</v>
      </c>
    </row>
    <row r="6423" spans="3:21" ht="24" x14ac:dyDescent="0.2">
      <c r="C6423" s="90"/>
      <c r="D6423" s="87"/>
      <c r="E6423" s="1" t="s">
        <v>82</v>
      </c>
      <c r="F6423" s="2"/>
      <c r="G6423" s="59">
        <v>3</v>
      </c>
      <c r="H6423" s="71" t="str">
        <f t="shared" si="141"/>
        <v>*</v>
      </c>
      <c r="I6423" s="26">
        <v>0</v>
      </c>
      <c r="J6423" s="7">
        <v>0</v>
      </c>
      <c r="K6423" s="3">
        <v>33.333333333333002</v>
      </c>
      <c r="L6423" s="7">
        <v>0</v>
      </c>
      <c r="M6423" s="7">
        <v>0</v>
      </c>
      <c r="N6423" s="3">
        <v>33.333333333333002</v>
      </c>
      <c r="O6423" s="7">
        <v>0</v>
      </c>
      <c r="P6423" s="7">
        <v>0</v>
      </c>
      <c r="Q6423" s="7">
        <v>0</v>
      </c>
      <c r="R6423" s="7">
        <v>0</v>
      </c>
      <c r="S6423" s="7">
        <v>0</v>
      </c>
      <c r="T6423" s="7">
        <v>0</v>
      </c>
      <c r="U6423" s="8">
        <v>33.333333333333002</v>
      </c>
    </row>
    <row r="6424" spans="3:21" x14ac:dyDescent="0.2">
      <c r="C6424" s="90"/>
      <c r="D6424" s="87"/>
      <c r="E6424" s="1" t="s">
        <v>83</v>
      </c>
      <c r="F6424" s="2"/>
      <c r="G6424" s="59">
        <v>5</v>
      </c>
      <c r="H6424" s="71" t="str">
        <f t="shared" si="141"/>
        <v>*</v>
      </c>
      <c r="I6424" s="11">
        <v>20</v>
      </c>
      <c r="J6424" s="3">
        <v>20</v>
      </c>
      <c r="K6424" s="7">
        <v>0</v>
      </c>
      <c r="L6424" s="7">
        <v>0</v>
      </c>
      <c r="M6424" s="7">
        <v>0</v>
      </c>
      <c r="N6424" s="3">
        <v>20</v>
      </c>
      <c r="O6424" s="7">
        <v>0</v>
      </c>
      <c r="P6424" s="7">
        <v>0</v>
      </c>
      <c r="Q6424" s="7">
        <v>0</v>
      </c>
      <c r="R6424" s="3">
        <v>40</v>
      </c>
      <c r="S6424" s="7">
        <v>0</v>
      </c>
      <c r="T6424" s="3">
        <v>60</v>
      </c>
      <c r="U6424" s="14">
        <v>0</v>
      </c>
    </row>
    <row r="6425" spans="3:21" ht="24" x14ac:dyDescent="0.2">
      <c r="C6425" s="90"/>
      <c r="D6425" s="87"/>
      <c r="E6425" s="1" t="s">
        <v>84</v>
      </c>
      <c r="F6425" s="2"/>
      <c r="G6425" s="59">
        <v>15</v>
      </c>
      <c r="H6425" s="71" t="str">
        <f t="shared" si="141"/>
        <v>*</v>
      </c>
      <c r="I6425" s="11">
        <v>26.666666666666998</v>
      </c>
      <c r="J6425" s="3">
        <v>6.666666666667</v>
      </c>
      <c r="K6425" s="3">
        <v>26.666666666666998</v>
      </c>
      <c r="L6425" s="3">
        <v>33.333333333333002</v>
      </c>
      <c r="M6425" s="7">
        <v>0</v>
      </c>
      <c r="N6425" s="3">
        <v>33.333333333333002</v>
      </c>
      <c r="O6425" s="3">
        <v>6.666666666667</v>
      </c>
      <c r="P6425" s="3">
        <v>20</v>
      </c>
      <c r="Q6425" s="3">
        <v>13.333333333333</v>
      </c>
      <c r="R6425" s="3">
        <v>20</v>
      </c>
      <c r="S6425" s="3">
        <v>13.333333333333</v>
      </c>
      <c r="T6425" s="3">
        <v>6.666666666667</v>
      </c>
      <c r="U6425" s="14">
        <v>0</v>
      </c>
    </row>
    <row r="6426" spans="3:21" ht="24" x14ac:dyDescent="0.2">
      <c r="C6426" s="90"/>
      <c r="D6426" s="87"/>
      <c r="E6426" s="1" t="s">
        <v>85</v>
      </c>
      <c r="F6426" s="2"/>
      <c r="G6426" s="59">
        <v>2</v>
      </c>
      <c r="H6426" s="71" t="str">
        <f t="shared" si="141"/>
        <v>*</v>
      </c>
      <c r="I6426" s="26">
        <v>0</v>
      </c>
      <c r="J6426" s="7">
        <v>0</v>
      </c>
      <c r="K6426" s="7">
        <v>0</v>
      </c>
      <c r="L6426" s="7">
        <v>0</v>
      </c>
      <c r="M6426" s="7">
        <v>0</v>
      </c>
      <c r="N6426" s="7">
        <v>0</v>
      </c>
      <c r="O6426" s="7">
        <v>0</v>
      </c>
      <c r="P6426" s="3">
        <v>50</v>
      </c>
      <c r="Q6426" s="7">
        <v>0</v>
      </c>
      <c r="R6426" s="3">
        <v>50</v>
      </c>
      <c r="S6426" s="7">
        <v>0</v>
      </c>
      <c r="T6426" s="7">
        <v>0</v>
      </c>
      <c r="U6426" s="8">
        <v>50</v>
      </c>
    </row>
    <row r="6427" spans="3:21" x14ac:dyDescent="0.2">
      <c r="C6427" s="90"/>
      <c r="D6427" s="87"/>
      <c r="E6427" s="1" t="s">
        <v>32</v>
      </c>
      <c r="F6427" s="2"/>
      <c r="G6427" s="59">
        <v>6</v>
      </c>
      <c r="H6427" s="71" t="str">
        <f t="shared" si="141"/>
        <v>*</v>
      </c>
      <c r="I6427" s="26">
        <v>0</v>
      </c>
      <c r="J6427" s="3">
        <v>16.666666666666998</v>
      </c>
      <c r="K6427" s="3">
        <v>16.666666666666998</v>
      </c>
      <c r="L6427" s="7">
        <v>0</v>
      </c>
      <c r="M6427" s="7">
        <v>0</v>
      </c>
      <c r="N6427" s="3">
        <v>16.666666666666998</v>
      </c>
      <c r="O6427" s="3">
        <v>16.666666666666998</v>
      </c>
      <c r="P6427" s="3">
        <v>50</v>
      </c>
      <c r="Q6427" s="7">
        <v>0</v>
      </c>
      <c r="R6427" s="3">
        <v>16.666666666666998</v>
      </c>
      <c r="S6427" s="7">
        <v>0</v>
      </c>
      <c r="T6427" s="3">
        <v>16.666666666666998</v>
      </c>
      <c r="U6427" s="14">
        <v>0</v>
      </c>
    </row>
    <row r="6428" spans="3:21" ht="24" x14ac:dyDescent="0.2">
      <c r="C6428" s="90"/>
      <c r="D6428" s="87"/>
      <c r="E6428" s="1" t="s">
        <v>86</v>
      </c>
      <c r="F6428" s="2"/>
      <c r="G6428" s="59">
        <v>129</v>
      </c>
      <c r="H6428" s="71" t="str">
        <f t="shared" si="141"/>
        <v xml:space="preserve"> </v>
      </c>
      <c r="I6428" s="11">
        <v>15.503875968992</v>
      </c>
      <c r="J6428" s="3">
        <v>7.7519379844960001</v>
      </c>
      <c r="K6428" s="3">
        <v>19.37984496124</v>
      </c>
      <c r="L6428" s="3">
        <v>16.279069767442</v>
      </c>
      <c r="M6428" s="3">
        <v>2.3255813953489999</v>
      </c>
      <c r="N6428" s="3">
        <v>19.37984496124</v>
      </c>
      <c r="O6428" s="3">
        <v>5.4263565891469998</v>
      </c>
      <c r="P6428" s="3">
        <v>31.007751937984001</v>
      </c>
      <c r="Q6428" s="3">
        <v>7.7519379844960001</v>
      </c>
      <c r="R6428" s="3">
        <v>17.054263565890999</v>
      </c>
      <c r="S6428" s="3">
        <v>4.6511627906979998</v>
      </c>
      <c r="T6428" s="3">
        <v>17.829457364341</v>
      </c>
      <c r="U6428" s="8">
        <v>2.3255813953489999</v>
      </c>
    </row>
    <row r="6429" spans="3:21" ht="24" x14ac:dyDescent="0.2">
      <c r="C6429" s="90"/>
      <c r="D6429" s="87"/>
      <c r="E6429" s="1" t="s">
        <v>87</v>
      </c>
      <c r="F6429" s="2"/>
      <c r="G6429" s="59">
        <v>54</v>
      </c>
      <c r="H6429" s="71" t="str">
        <f t="shared" si="141"/>
        <v xml:space="preserve"> </v>
      </c>
      <c r="I6429" s="11">
        <v>31.481481481481001</v>
      </c>
      <c r="J6429" s="3">
        <v>9.2592592592590002</v>
      </c>
      <c r="K6429" s="3">
        <v>31.481481481481001</v>
      </c>
      <c r="L6429" s="3">
        <v>29.629629629629999</v>
      </c>
      <c r="M6429" s="3">
        <v>12.962962962962999</v>
      </c>
      <c r="N6429" s="3">
        <v>22.222222222222001</v>
      </c>
      <c r="O6429" s="3">
        <v>3.7037037037039999</v>
      </c>
      <c r="P6429" s="3">
        <v>29.629629629629999</v>
      </c>
      <c r="Q6429" s="3">
        <v>3.7037037037039999</v>
      </c>
      <c r="R6429" s="3">
        <v>18.518518518518999</v>
      </c>
      <c r="S6429" s="3">
        <v>1.851851851852</v>
      </c>
      <c r="T6429" s="3">
        <v>7.4074074074069998</v>
      </c>
      <c r="U6429" s="8">
        <v>1.851851851852</v>
      </c>
    </row>
    <row r="6430" spans="3:21" ht="24" x14ac:dyDescent="0.2">
      <c r="C6430" s="90"/>
      <c r="D6430" s="87"/>
      <c r="E6430" s="1" t="s">
        <v>88</v>
      </c>
      <c r="F6430" s="2"/>
      <c r="G6430" s="59">
        <v>455</v>
      </c>
      <c r="H6430" s="71" t="str">
        <f t="shared" si="141"/>
        <v xml:space="preserve"> </v>
      </c>
      <c r="I6430" s="11">
        <v>12.307692307691999</v>
      </c>
      <c r="J6430" s="3">
        <v>7.4725274725270001</v>
      </c>
      <c r="K6430" s="3">
        <v>12.307692307691999</v>
      </c>
      <c r="L6430" s="3">
        <v>16.703296703296999</v>
      </c>
      <c r="M6430" s="3">
        <v>5.4945054945049998</v>
      </c>
      <c r="N6430" s="3">
        <v>17.802197802197998</v>
      </c>
      <c r="O6430" s="3">
        <v>3.7362637362640001</v>
      </c>
      <c r="P6430" s="3">
        <v>34.505494505495001</v>
      </c>
      <c r="Q6430" s="3">
        <v>3.0769230769229998</v>
      </c>
      <c r="R6430" s="3">
        <v>30.769230769231001</v>
      </c>
      <c r="S6430" s="3">
        <v>5.0549450549449997</v>
      </c>
      <c r="T6430" s="3">
        <v>18.461538461538002</v>
      </c>
      <c r="U6430" s="8">
        <v>4.8351648351650001</v>
      </c>
    </row>
    <row r="6431" spans="3:21" x14ac:dyDescent="0.2">
      <c r="C6431" s="90"/>
      <c r="D6431" s="87"/>
      <c r="E6431" s="1" t="s">
        <v>22</v>
      </c>
      <c r="F6431" s="2"/>
      <c r="G6431" s="59">
        <v>28</v>
      </c>
      <c r="H6431" s="71" t="str">
        <f t="shared" si="141"/>
        <v>*</v>
      </c>
      <c r="I6431" s="11">
        <v>7.1428571428570002</v>
      </c>
      <c r="J6431" s="3">
        <v>7.1428571428570002</v>
      </c>
      <c r="K6431" s="3">
        <v>21.428571428571001</v>
      </c>
      <c r="L6431" s="3">
        <v>17.857142857143</v>
      </c>
      <c r="M6431" s="3">
        <v>10.714285714286</v>
      </c>
      <c r="N6431" s="3">
        <v>32.142857142856997</v>
      </c>
      <c r="O6431" s="3">
        <v>14.285714285714</v>
      </c>
      <c r="P6431" s="3">
        <v>17.857142857143</v>
      </c>
      <c r="Q6431" s="7">
        <v>0</v>
      </c>
      <c r="R6431" s="3">
        <v>7.1428571428570002</v>
      </c>
      <c r="S6431" s="3">
        <v>10.714285714286</v>
      </c>
      <c r="T6431" s="3">
        <v>17.857142857143</v>
      </c>
      <c r="U6431" s="8">
        <v>21.428571428571001</v>
      </c>
    </row>
    <row r="6432" spans="3:21" ht="24" x14ac:dyDescent="0.2">
      <c r="C6432" s="91" t="s">
        <v>89</v>
      </c>
      <c r="D6432" s="86" t="s">
        <v>17</v>
      </c>
      <c r="E6432" s="6" t="s">
        <v>90</v>
      </c>
      <c r="F6432" s="5"/>
      <c r="G6432" s="58">
        <v>4</v>
      </c>
      <c r="H6432" s="70" t="str">
        <f t="shared" si="141"/>
        <v>*</v>
      </c>
      <c r="I6432" s="45">
        <v>0</v>
      </c>
      <c r="J6432" s="25">
        <v>0</v>
      </c>
      <c r="K6432" s="4">
        <v>25</v>
      </c>
      <c r="L6432" s="25">
        <v>0</v>
      </c>
      <c r="M6432" s="25">
        <v>0</v>
      </c>
      <c r="N6432" s="25">
        <v>0</v>
      </c>
      <c r="O6432" s="25">
        <v>0</v>
      </c>
      <c r="P6432" s="25">
        <v>0</v>
      </c>
      <c r="Q6432" s="4">
        <v>25</v>
      </c>
      <c r="R6432" s="4">
        <v>50</v>
      </c>
      <c r="S6432" s="4">
        <v>25</v>
      </c>
      <c r="T6432" s="25">
        <v>0</v>
      </c>
      <c r="U6432" s="33">
        <v>0</v>
      </c>
    </row>
    <row r="6433" spans="3:21" ht="48" x14ac:dyDescent="0.2">
      <c r="C6433" s="90"/>
      <c r="D6433" s="87"/>
      <c r="E6433" s="1" t="s">
        <v>91</v>
      </c>
      <c r="F6433" s="2"/>
      <c r="G6433" s="59">
        <v>3</v>
      </c>
      <c r="H6433" s="71" t="str">
        <f t="shared" si="141"/>
        <v>*</v>
      </c>
      <c r="I6433" s="11">
        <v>33.333333333333002</v>
      </c>
      <c r="J6433" s="3">
        <v>33.333333333333002</v>
      </c>
      <c r="K6433" s="7">
        <v>0</v>
      </c>
      <c r="L6433" s="7">
        <v>0</v>
      </c>
      <c r="M6433" s="3">
        <v>33.333333333333002</v>
      </c>
      <c r="N6433" s="3">
        <v>66.666666666666998</v>
      </c>
      <c r="O6433" s="7">
        <v>0</v>
      </c>
      <c r="P6433" s="3">
        <v>33.333333333333002</v>
      </c>
      <c r="Q6433" s="7">
        <v>0</v>
      </c>
      <c r="R6433" s="3">
        <v>33.333333333333002</v>
      </c>
      <c r="S6433" s="7">
        <v>0</v>
      </c>
      <c r="T6433" s="7">
        <v>0</v>
      </c>
      <c r="U6433" s="14">
        <v>0</v>
      </c>
    </row>
    <row r="6434" spans="3:21" ht="36" x14ac:dyDescent="0.2">
      <c r="C6434" s="90"/>
      <c r="D6434" s="87"/>
      <c r="E6434" s="1" t="s">
        <v>92</v>
      </c>
      <c r="F6434" s="2"/>
      <c r="G6434" s="59">
        <v>6</v>
      </c>
      <c r="H6434" s="71" t="str">
        <f t="shared" si="141"/>
        <v>*</v>
      </c>
      <c r="I6434" s="26">
        <v>0</v>
      </c>
      <c r="J6434" s="3">
        <v>16.666666666666998</v>
      </c>
      <c r="K6434" s="7">
        <v>0</v>
      </c>
      <c r="L6434" s="7">
        <v>0</v>
      </c>
      <c r="M6434" s="7">
        <v>0</v>
      </c>
      <c r="N6434" s="3">
        <v>16.666666666666998</v>
      </c>
      <c r="O6434" s="7">
        <v>0</v>
      </c>
      <c r="P6434" s="3">
        <v>16.666666666666998</v>
      </c>
      <c r="Q6434" s="7">
        <v>0</v>
      </c>
      <c r="R6434" s="3">
        <v>50</v>
      </c>
      <c r="S6434" s="3">
        <v>16.666666666666998</v>
      </c>
      <c r="T6434" s="3">
        <v>16.666666666666998</v>
      </c>
      <c r="U6434" s="14">
        <v>0</v>
      </c>
    </row>
    <row r="6435" spans="3:21" ht="48" x14ac:dyDescent="0.2">
      <c r="C6435" s="90"/>
      <c r="D6435" s="87"/>
      <c r="E6435" s="1" t="s">
        <v>93</v>
      </c>
      <c r="F6435" s="2"/>
      <c r="G6435" s="59">
        <v>27</v>
      </c>
      <c r="H6435" s="71" t="str">
        <f t="shared" si="141"/>
        <v>*</v>
      </c>
      <c r="I6435" s="11">
        <v>11.111111111111001</v>
      </c>
      <c r="J6435" s="3">
        <v>14.814814814815</v>
      </c>
      <c r="K6435" s="3">
        <v>25.925925925925998</v>
      </c>
      <c r="L6435" s="3">
        <v>7.4074074074069998</v>
      </c>
      <c r="M6435" s="3">
        <v>11.111111111111001</v>
      </c>
      <c r="N6435" s="3">
        <v>44.444444444444002</v>
      </c>
      <c r="O6435" s="3">
        <v>11.111111111111001</v>
      </c>
      <c r="P6435" s="3">
        <v>40.740740740741003</v>
      </c>
      <c r="Q6435" s="7">
        <v>0</v>
      </c>
      <c r="R6435" s="3">
        <v>25.925925925925998</v>
      </c>
      <c r="S6435" s="7">
        <v>0</v>
      </c>
      <c r="T6435" s="3">
        <v>3.7037037037039999</v>
      </c>
      <c r="U6435" s="8">
        <v>7.4074074074069998</v>
      </c>
    </row>
    <row r="6436" spans="3:21" x14ac:dyDescent="0.2">
      <c r="C6436" s="90"/>
      <c r="D6436" s="87"/>
      <c r="E6436" s="1" t="s">
        <v>94</v>
      </c>
      <c r="F6436" s="2"/>
      <c r="G6436" s="59">
        <v>1</v>
      </c>
      <c r="H6436" s="71" t="str">
        <f t="shared" si="141"/>
        <v>*</v>
      </c>
      <c r="I6436" s="11">
        <v>100</v>
      </c>
      <c r="J6436" s="3">
        <v>100</v>
      </c>
      <c r="K6436" s="3">
        <v>100</v>
      </c>
      <c r="L6436" s="3">
        <v>100</v>
      </c>
      <c r="M6436" s="3">
        <v>100</v>
      </c>
      <c r="N6436" s="3">
        <v>100</v>
      </c>
      <c r="O6436" s="3">
        <v>100</v>
      </c>
      <c r="P6436" s="7">
        <v>0</v>
      </c>
      <c r="Q6436" s="3">
        <v>100</v>
      </c>
      <c r="R6436" s="3">
        <v>100</v>
      </c>
      <c r="S6436" s="7">
        <v>0</v>
      </c>
      <c r="T6436" s="7">
        <v>0</v>
      </c>
      <c r="U6436" s="14">
        <v>0</v>
      </c>
    </row>
    <row r="6437" spans="3:21" x14ac:dyDescent="0.2">
      <c r="C6437" s="90"/>
      <c r="D6437" s="87"/>
      <c r="E6437" s="1" t="s">
        <v>95</v>
      </c>
      <c r="F6437" s="2"/>
      <c r="G6437" s="59">
        <v>1</v>
      </c>
      <c r="H6437" s="71" t="str">
        <f t="shared" si="141"/>
        <v>*</v>
      </c>
      <c r="I6437" s="26">
        <v>0</v>
      </c>
      <c r="J6437" s="7">
        <v>0</v>
      </c>
      <c r="K6437" s="7">
        <v>0</v>
      </c>
      <c r="L6437" s="7">
        <v>0</v>
      </c>
      <c r="M6437" s="7">
        <v>0</v>
      </c>
      <c r="N6437" s="7">
        <v>0</v>
      </c>
      <c r="O6437" s="7">
        <v>0</v>
      </c>
      <c r="P6437" s="7">
        <v>0</v>
      </c>
      <c r="Q6437" s="7">
        <v>0</v>
      </c>
      <c r="R6437" s="7">
        <v>0</v>
      </c>
      <c r="S6437" s="3">
        <v>100</v>
      </c>
      <c r="T6437" s="7">
        <v>0</v>
      </c>
      <c r="U6437" s="14">
        <v>0</v>
      </c>
    </row>
    <row r="6438" spans="3:21" x14ac:dyDescent="0.2">
      <c r="C6438" s="90"/>
      <c r="D6438" s="87"/>
      <c r="E6438" s="1" t="s">
        <v>32</v>
      </c>
      <c r="F6438" s="2"/>
      <c r="G6438" s="59">
        <v>7</v>
      </c>
      <c r="H6438" s="71" t="str">
        <f t="shared" si="141"/>
        <v>*</v>
      </c>
      <c r="I6438" s="11">
        <v>14.285714285714</v>
      </c>
      <c r="J6438" s="7">
        <v>0</v>
      </c>
      <c r="K6438" s="3">
        <v>14.285714285714</v>
      </c>
      <c r="L6438" s="3">
        <v>28.571428571428999</v>
      </c>
      <c r="M6438" s="7">
        <v>0</v>
      </c>
      <c r="N6438" s="7">
        <v>0</v>
      </c>
      <c r="O6438" s="7">
        <v>0</v>
      </c>
      <c r="P6438" s="3">
        <v>42.857142857143003</v>
      </c>
      <c r="Q6438" s="7">
        <v>0</v>
      </c>
      <c r="R6438" s="3">
        <v>14.285714285714</v>
      </c>
      <c r="S6438" s="3">
        <v>28.571428571428999</v>
      </c>
      <c r="T6438" s="7">
        <v>0</v>
      </c>
      <c r="U6438" s="8">
        <v>14.285714285714</v>
      </c>
    </row>
    <row r="6439" spans="3:21" ht="24" x14ac:dyDescent="0.2">
      <c r="C6439" s="90"/>
      <c r="D6439" s="87"/>
      <c r="E6439" s="1" t="s">
        <v>96</v>
      </c>
      <c r="F6439" s="2"/>
      <c r="G6439" s="59">
        <v>47</v>
      </c>
      <c r="H6439" s="71" t="str">
        <f t="shared" si="141"/>
        <v>*</v>
      </c>
      <c r="I6439" s="11">
        <v>12.765957446809001</v>
      </c>
      <c r="J6439" s="3">
        <v>12.765957446809001</v>
      </c>
      <c r="K6439" s="3">
        <v>21.276595744681</v>
      </c>
      <c r="L6439" s="3">
        <v>10.638297872340001</v>
      </c>
      <c r="M6439" s="3">
        <v>10.638297872340001</v>
      </c>
      <c r="N6439" s="3">
        <v>31.914893617021001</v>
      </c>
      <c r="O6439" s="3">
        <v>8.5106382978719992</v>
      </c>
      <c r="P6439" s="3">
        <v>31.914893617021001</v>
      </c>
      <c r="Q6439" s="3">
        <v>4.2553191489359996</v>
      </c>
      <c r="R6439" s="3">
        <v>29.787234042552999</v>
      </c>
      <c r="S6439" s="3">
        <v>10.638297872340001</v>
      </c>
      <c r="T6439" s="3">
        <v>4.2553191489359996</v>
      </c>
      <c r="U6439" s="8">
        <v>6.3829787234040003</v>
      </c>
    </row>
    <row r="6440" spans="3:21" ht="24" x14ac:dyDescent="0.2">
      <c r="C6440" s="90"/>
      <c r="D6440" s="87"/>
      <c r="E6440" s="1" t="s">
        <v>87</v>
      </c>
      <c r="F6440" s="2"/>
      <c r="G6440" s="59">
        <v>58</v>
      </c>
      <c r="H6440" s="71" t="str">
        <f t="shared" si="141"/>
        <v xml:space="preserve"> </v>
      </c>
      <c r="I6440" s="11">
        <v>31.034482758620999</v>
      </c>
      <c r="J6440" s="3">
        <v>15.517241379310001</v>
      </c>
      <c r="K6440" s="3">
        <v>24.137931034483</v>
      </c>
      <c r="L6440" s="3">
        <v>20.689655172414</v>
      </c>
      <c r="M6440" s="3">
        <v>5.1724137931029999</v>
      </c>
      <c r="N6440" s="3">
        <v>25.862068965517</v>
      </c>
      <c r="O6440" s="3">
        <v>1.7241379310339999</v>
      </c>
      <c r="P6440" s="3">
        <v>27.586206896552</v>
      </c>
      <c r="Q6440" s="3">
        <v>5.1724137931029999</v>
      </c>
      <c r="R6440" s="3">
        <v>22.413793103448</v>
      </c>
      <c r="S6440" s="3">
        <v>8.6206896551720007</v>
      </c>
      <c r="T6440" s="3">
        <v>6.8965517241379999</v>
      </c>
      <c r="U6440" s="8">
        <v>3.4482758620689999</v>
      </c>
    </row>
    <row r="6441" spans="3:21" ht="24" x14ac:dyDescent="0.2">
      <c r="C6441" s="90"/>
      <c r="D6441" s="87"/>
      <c r="E6441" s="1" t="s">
        <v>88</v>
      </c>
      <c r="F6441" s="2"/>
      <c r="G6441" s="59">
        <v>532</v>
      </c>
      <c r="H6441" s="71" t="str">
        <f t="shared" si="141"/>
        <v xml:space="preserve"> </v>
      </c>
      <c r="I6441" s="11">
        <v>12.030075187970001</v>
      </c>
      <c r="J6441" s="3">
        <v>6.5789473684209998</v>
      </c>
      <c r="K6441" s="3">
        <v>13.533834586466</v>
      </c>
      <c r="L6441" s="3">
        <v>17.857142857143</v>
      </c>
      <c r="M6441" s="3">
        <v>5.0751879699250004</v>
      </c>
      <c r="N6441" s="3">
        <v>17.105263157894999</v>
      </c>
      <c r="O6441" s="3">
        <v>4.1353383458649997</v>
      </c>
      <c r="P6441" s="3">
        <v>33.458646616541003</v>
      </c>
      <c r="Q6441" s="3">
        <v>3.7593984962409999</v>
      </c>
      <c r="R6441" s="3">
        <v>27.255639097744002</v>
      </c>
      <c r="S6441" s="3">
        <v>3.7593984962409999</v>
      </c>
      <c r="T6441" s="3">
        <v>20.488721804510998</v>
      </c>
      <c r="U6441" s="8">
        <v>4.6992481203010001</v>
      </c>
    </row>
    <row r="6442" spans="3:21" x14ac:dyDescent="0.2">
      <c r="C6442" s="90"/>
      <c r="D6442" s="87"/>
      <c r="E6442" s="1" t="s">
        <v>22</v>
      </c>
      <c r="F6442" s="2"/>
      <c r="G6442" s="59">
        <v>29</v>
      </c>
      <c r="H6442" s="71" t="str">
        <f t="shared" si="141"/>
        <v>*</v>
      </c>
      <c r="I6442" s="11">
        <v>24.137931034483</v>
      </c>
      <c r="J6442" s="3">
        <v>3.4482758620689999</v>
      </c>
      <c r="K6442" s="3">
        <v>27.586206896552</v>
      </c>
      <c r="L6442" s="3">
        <v>20.689655172414</v>
      </c>
      <c r="M6442" s="3">
        <v>10.344827586207</v>
      </c>
      <c r="N6442" s="3">
        <v>20.689655172414</v>
      </c>
      <c r="O6442" s="3">
        <v>10.344827586207</v>
      </c>
      <c r="P6442" s="3">
        <v>31.034482758620999</v>
      </c>
      <c r="Q6442" s="3">
        <v>3.4482758620689999</v>
      </c>
      <c r="R6442" s="3">
        <v>6.8965517241379999</v>
      </c>
      <c r="S6442" s="3">
        <v>10.344827586207</v>
      </c>
      <c r="T6442" s="3">
        <v>3.4482758620689999</v>
      </c>
      <c r="U6442" s="8">
        <v>6.8965517241379999</v>
      </c>
    </row>
    <row r="6443" spans="3:21" x14ac:dyDescent="0.2">
      <c r="C6443" s="91" t="s">
        <v>97</v>
      </c>
      <c r="D6443" s="86" t="s">
        <v>17</v>
      </c>
      <c r="E6443" s="6" t="s">
        <v>98</v>
      </c>
      <c r="F6443" s="5"/>
      <c r="G6443" s="58">
        <v>8</v>
      </c>
      <c r="H6443" s="70" t="str">
        <f t="shared" si="141"/>
        <v>*</v>
      </c>
      <c r="I6443" s="45">
        <v>0</v>
      </c>
      <c r="J6443" s="25">
        <v>0</v>
      </c>
      <c r="K6443" s="25">
        <v>0</v>
      </c>
      <c r="L6443" s="25">
        <v>0</v>
      </c>
      <c r="M6443" s="25">
        <v>0</v>
      </c>
      <c r="N6443" s="4">
        <v>25</v>
      </c>
      <c r="O6443" s="25">
        <v>0</v>
      </c>
      <c r="P6443" s="4">
        <v>12.5</v>
      </c>
      <c r="Q6443" s="25">
        <v>0</v>
      </c>
      <c r="R6443" s="4">
        <v>12.5</v>
      </c>
      <c r="S6443" s="4">
        <v>12.5</v>
      </c>
      <c r="T6443" s="4">
        <v>37.5</v>
      </c>
      <c r="U6443" s="33">
        <v>0</v>
      </c>
    </row>
    <row r="6444" spans="3:21" x14ac:dyDescent="0.2">
      <c r="C6444" s="90"/>
      <c r="D6444" s="87"/>
      <c r="E6444" s="1" t="s">
        <v>99</v>
      </c>
      <c r="F6444" s="2"/>
      <c r="G6444" s="59">
        <v>42</v>
      </c>
      <c r="H6444" s="71" t="str">
        <f t="shared" si="141"/>
        <v>*</v>
      </c>
      <c r="I6444" s="11">
        <v>19.047619047619001</v>
      </c>
      <c r="J6444" s="7">
        <v>0</v>
      </c>
      <c r="K6444" s="3">
        <v>14.285714285714</v>
      </c>
      <c r="L6444" s="3">
        <v>26.190476190476002</v>
      </c>
      <c r="M6444" s="3">
        <v>7.1428571428570002</v>
      </c>
      <c r="N6444" s="3">
        <v>26.190476190476002</v>
      </c>
      <c r="O6444" s="3">
        <v>4.7619047619049999</v>
      </c>
      <c r="P6444" s="3">
        <v>21.428571428571001</v>
      </c>
      <c r="Q6444" s="3">
        <v>7.1428571428570002</v>
      </c>
      <c r="R6444" s="3">
        <v>14.285714285714</v>
      </c>
      <c r="S6444" s="3">
        <v>11.904761904761999</v>
      </c>
      <c r="T6444" s="3">
        <v>11.904761904761999</v>
      </c>
      <c r="U6444" s="14">
        <v>0</v>
      </c>
    </row>
    <row r="6445" spans="3:21" x14ac:dyDescent="0.2">
      <c r="C6445" s="90"/>
      <c r="D6445" s="87"/>
      <c r="E6445" s="1" t="s">
        <v>100</v>
      </c>
      <c r="F6445" s="2"/>
      <c r="G6445" s="59">
        <v>102</v>
      </c>
      <c r="H6445" s="71" t="str">
        <f t="shared" si="141"/>
        <v xml:space="preserve"> </v>
      </c>
      <c r="I6445" s="11">
        <v>16.666666666666998</v>
      </c>
      <c r="J6445" s="3">
        <v>8.8235294117649996</v>
      </c>
      <c r="K6445" s="3">
        <v>16.666666666666998</v>
      </c>
      <c r="L6445" s="3">
        <v>16.666666666666998</v>
      </c>
      <c r="M6445" s="3">
        <v>5.8823529411760003</v>
      </c>
      <c r="N6445" s="3">
        <v>18.627450980391998</v>
      </c>
      <c r="O6445" s="3">
        <v>3.9215686274510002</v>
      </c>
      <c r="P6445" s="3">
        <v>21.568627450979999</v>
      </c>
      <c r="Q6445" s="3">
        <v>3.9215686274510002</v>
      </c>
      <c r="R6445" s="3">
        <v>14.705882352941</v>
      </c>
      <c r="S6445" s="3">
        <v>2.9411764705880001</v>
      </c>
      <c r="T6445" s="3">
        <v>22.549019607843</v>
      </c>
      <c r="U6445" s="8">
        <v>4.9019607843140003</v>
      </c>
    </row>
    <row r="6446" spans="3:21" x14ac:dyDescent="0.2">
      <c r="C6446" s="90"/>
      <c r="D6446" s="87"/>
      <c r="E6446" s="1" t="s">
        <v>101</v>
      </c>
      <c r="F6446" s="2"/>
      <c r="G6446" s="59">
        <v>481</v>
      </c>
      <c r="H6446" s="71" t="str">
        <f t="shared" si="141"/>
        <v xml:space="preserve"> </v>
      </c>
      <c r="I6446" s="11">
        <v>13.097713097712999</v>
      </c>
      <c r="J6446" s="3">
        <v>8.5239085239090002</v>
      </c>
      <c r="K6446" s="3">
        <v>15.176715176715</v>
      </c>
      <c r="L6446" s="3">
        <v>17.879417879418</v>
      </c>
      <c r="M6446" s="3">
        <v>5.4054054054050003</v>
      </c>
      <c r="N6446" s="3">
        <v>18.087318087318</v>
      </c>
      <c r="O6446" s="3">
        <v>4.5738045738049999</v>
      </c>
      <c r="P6446" s="3">
        <v>37.006237006237001</v>
      </c>
      <c r="Q6446" s="3">
        <v>3.742203742204</v>
      </c>
      <c r="R6446" s="3">
        <v>30.769230769231001</v>
      </c>
      <c r="S6446" s="3">
        <v>4.5738045738049999</v>
      </c>
      <c r="T6446" s="3">
        <v>16.839916839916999</v>
      </c>
      <c r="U6446" s="8">
        <v>4.9896049896049997</v>
      </c>
    </row>
    <row r="6447" spans="3:21" x14ac:dyDescent="0.2">
      <c r="C6447" s="90"/>
      <c r="D6447" s="87"/>
      <c r="E6447" s="1" t="s">
        <v>22</v>
      </c>
      <c r="F6447" s="2"/>
      <c r="G6447" s="59">
        <v>33</v>
      </c>
      <c r="H6447" s="71" t="str">
        <f t="shared" si="141"/>
        <v>*</v>
      </c>
      <c r="I6447" s="11">
        <v>21.212121212121001</v>
      </c>
      <c r="J6447" s="3">
        <v>3.0303030303030001</v>
      </c>
      <c r="K6447" s="3">
        <v>24.242424242424001</v>
      </c>
      <c r="L6447" s="3">
        <v>12.121212121212</v>
      </c>
      <c r="M6447" s="3">
        <v>9.0909090909089993</v>
      </c>
      <c r="N6447" s="3">
        <v>24.242424242424001</v>
      </c>
      <c r="O6447" s="3">
        <v>6.0606060606060002</v>
      </c>
      <c r="P6447" s="3">
        <v>24.242424242424001</v>
      </c>
      <c r="Q6447" s="3">
        <v>3.0303030303030001</v>
      </c>
      <c r="R6447" s="3">
        <v>12.121212121212</v>
      </c>
      <c r="S6447" s="3">
        <v>6.0606060606060002</v>
      </c>
      <c r="T6447" s="3">
        <v>12.121212121212</v>
      </c>
      <c r="U6447" s="8">
        <v>9.0909090909089993</v>
      </c>
    </row>
    <row r="6448" spans="3:21" x14ac:dyDescent="0.2">
      <c r="C6448" s="91" t="s">
        <v>102</v>
      </c>
      <c r="D6448" s="86" t="s">
        <v>17</v>
      </c>
      <c r="E6448" s="6" t="s">
        <v>103</v>
      </c>
      <c r="F6448" s="5"/>
      <c r="G6448" s="58">
        <v>116</v>
      </c>
      <c r="H6448" s="70" t="str">
        <f t="shared" si="141"/>
        <v xml:space="preserve"> </v>
      </c>
      <c r="I6448" s="12">
        <v>9.4827586206899994</v>
      </c>
      <c r="J6448" s="4">
        <v>2.586206896552</v>
      </c>
      <c r="K6448" s="4">
        <v>13.793103448276</v>
      </c>
      <c r="L6448" s="4">
        <v>17.241379310345</v>
      </c>
      <c r="M6448" s="4">
        <v>5.1724137931029999</v>
      </c>
      <c r="N6448" s="4">
        <v>22.413793103448</v>
      </c>
      <c r="O6448" s="4">
        <v>0.86206896551699996</v>
      </c>
      <c r="P6448" s="4">
        <v>18.965517241379001</v>
      </c>
      <c r="Q6448" s="4">
        <v>5.1724137931029999</v>
      </c>
      <c r="R6448" s="4">
        <v>23.275862068965999</v>
      </c>
      <c r="S6448" s="4">
        <v>9.4827586206899994</v>
      </c>
      <c r="T6448" s="4">
        <v>20.689655172414</v>
      </c>
      <c r="U6448" s="13">
        <v>4.3103448275860003</v>
      </c>
    </row>
    <row r="6449" spans="3:21" x14ac:dyDescent="0.2">
      <c r="C6449" s="90"/>
      <c r="D6449" s="87"/>
      <c r="E6449" s="1" t="s">
        <v>104</v>
      </c>
      <c r="F6449" s="2"/>
      <c r="G6449" s="59">
        <v>289</v>
      </c>
      <c r="H6449" s="71" t="str">
        <f t="shared" si="141"/>
        <v xml:space="preserve"> </v>
      </c>
      <c r="I6449" s="11">
        <v>16.608996539791999</v>
      </c>
      <c r="J6449" s="3">
        <v>7.2664359861590002</v>
      </c>
      <c r="K6449" s="3">
        <v>19.723183391003001</v>
      </c>
      <c r="L6449" s="3">
        <v>17.993079584775</v>
      </c>
      <c r="M6449" s="3">
        <v>5.8823529411760003</v>
      </c>
      <c r="N6449" s="3">
        <v>22.837370242214998</v>
      </c>
      <c r="O6449" s="3">
        <v>5.8823529411760003</v>
      </c>
      <c r="P6449" s="3">
        <v>30.103806228374001</v>
      </c>
      <c r="Q6449" s="3">
        <v>4.4982698961940004</v>
      </c>
      <c r="R6449" s="3">
        <v>22.491349480968999</v>
      </c>
      <c r="S6449" s="3">
        <v>3.4602076124569998</v>
      </c>
      <c r="T6449" s="3">
        <v>16.608996539791999</v>
      </c>
      <c r="U6449" s="8">
        <v>4.8442906574390001</v>
      </c>
    </row>
    <row r="6450" spans="3:21" x14ac:dyDescent="0.2">
      <c r="C6450" s="90"/>
      <c r="D6450" s="87"/>
      <c r="E6450" s="1" t="s">
        <v>105</v>
      </c>
      <c r="F6450" s="2"/>
      <c r="G6450" s="59">
        <v>195</v>
      </c>
      <c r="H6450" s="71" t="str">
        <f t="shared" si="141"/>
        <v xml:space="preserve"> </v>
      </c>
      <c r="I6450" s="11">
        <v>15.897435897436001</v>
      </c>
      <c r="J6450" s="3">
        <v>10.769230769230999</v>
      </c>
      <c r="K6450" s="3">
        <v>12.820512820513001</v>
      </c>
      <c r="L6450" s="3">
        <v>18.461538461538002</v>
      </c>
      <c r="M6450" s="3">
        <v>5.6410256410260002</v>
      </c>
      <c r="N6450" s="3">
        <v>12.307692307691999</v>
      </c>
      <c r="O6450" s="3">
        <v>5.1282051282049999</v>
      </c>
      <c r="P6450" s="3">
        <v>42.051282051282001</v>
      </c>
      <c r="Q6450" s="3">
        <v>2.051282051282</v>
      </c>
      <c r="R6450" s="3">
        <v>34.358974358974002</v>
      </c>
      <c r="S6450" s="3">
        <v>3.5897435897440002</v>
      </c>
      <c r="T6450" s="3">
        <v>16.410256410256</v>
      </c>
      <c r="U6450" s="8">
        <v>5.1282051282049999</v>
      </c>
    </row>
    <row r="6451" spans="3:21" x14ac:dyDescent="0.2">
      <c r="C6451" s="90"/>
      <c r="D6451" s="87"/>
      <c r="E6451" s="1" t="s">
        <v>106</v>
      </c>
      <c r="F6451" s="2"/>
      <c r="G6451" s="59">
        <v>42</v>
      </c>
      <c r="H6451" s="71" t="str">
        <f t="shared" si="141"/>
        <v>*</v>
      </c>
      <c r="I6451" s="11">
        <v>7.1428571428570002</v>
      </c>
      <c r="J6451" s="3">
        <v>9.5238095238099998</v>
      </c>
      <c r="K6451" s="3">
        <v>11.904761904761999</v>
      </c>
      <c r="L6451" s="3">
        <v>7.1428571428570002</v>
      </c>
      <c r="M6451" s="3">
        <v>7.1428571428570002</v>
      </c>
      <c r="N6451" s="3">
        <v>11.904761904761999</v>
      </c>
      <c r="O6451" s="3">
        <v>4.7619047619049999</v>
      </c>
      <c r="P6451" s="3">
        <v>52.380952380952003</v>
      </c>
      <c r="Q6451" s="3">
        <v>7.1428571428570002</v>
      </c>
      <c r="R6451" s="3">
        <v>19.047619047619001</v>
      </c>
      <c r="S6451" s="3">
        <v>9.5238095238099998</v>
      </c>
      <c r="T6451" s="3">
        <v>19.047619047619001</v>
      </c>
      <c r="U6451" s="14">
        <v>0</v>
      </c>
    </row>
    <row r="6452" spans="3:21" x14ac:dyDescent="0.2">
      <c r="C6452" s="90"/>
      <c r="D6452" s="87"/>
      <c r="E6452" s="1" t="s">
        <v>22</v>
      </c>
      <c r="F6452" s="2"/>
      <c r="G6452" s="59">
        <v>24</v>
      </c>
      <c r="H6452" s="71" t="str">
        <f t="shared" si="141"/>
        <v>*</v>
      </c>
      <c r="I6452" s="11">
        <v>8.333333333333</v>
      </c>
      <c r="J6452" s="3">
        <v>8.333333333333</v>
      </c>
      <c r="K6452" s="3">
        <v>4.166666666667</v>
      </c>
      <c r="L6452" s="3">
        <v>29.166666666666998</v>
      </c>
      <c r="M6452" s="3">
        <v>4.166666666667</v>
      </c>
      <c r="N6452" s="3">
        <v>25</v>
      </c>
      <c r="O6452" s="7">
        <v>0</v>
      </c>
      <c r="P6452" s="3">
        <v>20.833333333333002</v>
      </c>
      <c r="Q6452" s="7">
        <v>0</v>
      </c>
      <c r="R6452" s="3">
        <v>29.166666666666998</v>
      </c>
      <c r="S6452" s="3">
        <v>4.166666666667</v>
      </c>
      <c r="T6452" s="3">
        <v>16.666666666666998</v>
      </c>
      <c r="U6452" s="8">
        <v>12.5</v>
      </c>
    </row>
    <row r="6453" spans="3:21" x14ac:dyDescent="0.2">
      <c r="C6453" s="90"/>
      <c r="D6453" s="87"/>
      <c r="E6453" s="1" t="s">
        <v>107</v>
      </c>
      <c r="F6453" s="2"/>
      <c r="G6453" s="59">
        <v>405</v>
      </c>
      <c r="H6453" s="71" t="str">
        <f t="shared" si="141"/>
        <v xml:space="preserve"> </v>
      </c>
      <c r="I6453" s="11">
        <v>14.567901234568</v>
      </c>
      <c r="J6453" s="3">
        <v>5.9259259259260002</v>
      </c>
      <c r="K6453" s="3">
        <v>18.024691358024999</v>
      </c>
      <c r="L6453" s="3">
        <v>17.777777777777999</v>
      </c>
      <c r="M6453" s="3">
        <v>5.6790123456790003</v>
      </c>
      <c r="N6453" s="3">
        <v>22.716049382716001</v>
      </c>
      <c r="O6453" s="3">
        <v>4.4444444444439997</v>
      </c>
      <c r="P6453" s="3">
        <v>26.913580246914002</v>
      </c>
      <c r="Q6453" s="3">
        <v>4.6913580246909996</v>
      </c>
      <c r="R6453" s="3">
        <v>22.716049382716001</v>
      </c>
      <c r="S6453" s="3">
        <v>5.1851851851850004</v>
      </c>
      <c r="T6453" s="3">
        <v>17.777777777777999</v>
      </c>
      <c r="U6453" s="8">
        <v>4.6913580246909996</v>
      </c>
    </row>
    <row r="6454" spans="3:21" x14ac:dyDescent="0.2">
      <c r="C6454" s="90"/>
      <c r="D6454" s="87"/>
      <c r="E6454" s="1" t="s">
        <v>108</v>
      </c>
      <c r="F6454" s="2"/>
      <c r="G6454" s="59">
        <v>237</v>
      </c>
      <c r="H6454" s="71" t="str">
        <f t="shared" si="141"/>
        <v xml:space="preserve"> </v>
      </c>
      <c r="I6454" s="11">
        <v>14.345991561181</v>
      </c>
      <c r="J6454" s="3">
        <v>10.548523206751</v>
      </c>
      <c r="K6454" s="3">
        <v>12.658227848100999</v>
      </c>
      <c r="L6454" s="3">
        <v>16.455696202532</v>
      </c>
      <c r="M6454" s="3">
        <v>5.907172995781</v>
      </c>
      <c r="N6454" s="3">
        <v>12.236286919831</v>
      </c>
      <c r="O6454" s="3">
        <v>5.0632911392409996</v>
      </c>
      <c r="P6454" s="3">
        <v>43.881856540084001</v>
      </c>
      <c r="Q6454" s="3">
        <v>2.9535864978899999</v>
      </c>
      <c r="R6454" s="3">
        <v>31.645569620252999</v>
      </c>
      <c r="S6454" s="3">
        <v>4.6413502109699998</v>
      </c>
      <c r="T6454" s="3">
        <v>16.877637130802</v>
      </c>
      <c r="U6454" s="8">
        <v>4.2194092827</v>
      </c>
    </row>
    <row r="6455" spans="3:21" x14ac:dyDescent="0.2">
      <c r="C6455" s="91" t="s">
        <v>109</v>
      </c>
      <c r="D6455" s="86" t="s">
        <v>17</v>
      </c>
      <c r="E6455" s="6" t="s">
        <v>110</v>
      </c>
      <c r="F6455" s="5"/>
      <c r="G6455" s="58">
        <v>113</v>
      </c>
      <c r="H6455" s="70" t="str">
        <f t="shared" si="141"/>
        <v xml:space="preserve"> </v>
      </c>
      <c r="I6455" s="12">
        <v>17.699115044248</v>
      </c>
      <c r="J6455" s="4">
        <v>10.619469026549</v>
      </c>
      <c r="K6455" s="4">
        <v>23.008849557522002</v>
      </c>
      <c r="L6455" s="4">
        <v>19.469026548673</v>
      </c>
      <c r="M6455" s="4">
        <v>4.424778761062</v>
      </c>
      <c r="N6455" s="4">
        <v>31.858407079646</v>
      </c>
      <c r="O6455" s="4">
        <v>3.53982300885</v>
      </c>
      <c r="P6455" s="4">
        <v>17.699115044248</v>
      </c>
      <c r="Q6455" s="4">
        <v>3.53982300885</v>
      </c>
      <c r="R6455" s="4">
        <v>21.238938053097002</v>
      </c>
      <c r="S6455" s="4">
        <v>3.53982300885</v>
      </c>
      <c r="T6455" s="4">
        <v>20.353982300885001</v>
      </c>
      <c r="U6455" s="13">
        <v>4.424778761062</v>
      </c>
    </row>
    <row r="6456" spans="3:21" ht="24" x14ac:dyDescent="0.2">
      <c r="C6456" s="90"/>
      <c r="D6456" s="87"/>
      <c r="E6456" s="1" t="s">
        <v>111</v>
      </c>
      <c r="F6456" s="2"/>
      <c r="G6456" s="59">
        <v>39</v>
      </c>
      <c r="H6456" s="71" t="str">
        <f t="shared" si="141"/>
        <v>*</v>
      </c>
      <c r="I6456" s="11">
        <v>12.820512820513001</v>
      </c>
      <c r="J6456" s="3">
        <v>2.564102564103</v>
      </c>
      <c r="K6456" s="3">
        <v>20.512820512821001</v>
      </c>
      <c r="L6456" s="3">
        <v>10.25641025641</v>
      </c>
      <c r="M6456" s="3">
        <v>5.1282051282049999</v>
      </c>
      <c r="N6456" s="3">
        <v>23.076923076922998</v>
      </c>
      <c r="O6456" s="3">
        <v>2.564102564103</v>
      </c>
      <c r="P6456" s="3">
        <v>12.820512820513001</v>
      </c>
      <c r="Q6456" s="3">
        <v>7.6923076923079998</v>
      </c>
      <c r="R6456" s="3">
        <v>28.205128205127998</v>
      </c>
      <c r="S6456" s="3">
        <v>17.948717948717999</v>
      </c>
      <c r="T6456" s="3">
        <v>15.384615384615</v>
      </c>
      <c r="U6456" s="8">
        <v>10.25641025641</v>
      </c>
    </row>
    <row r="6457" spans="3:21" ht="24" x14ac:dyDescent="0.2">
      <c r="C6457" s="90"/>
      <c r="D6457" s="87"/>
      <c r="E6457" s="1" t="s">
        <v>112</v>
      </c>
      <c r="F6457" s="2"/>
      <c r="G6457" s="59">
        <v>126</v>
      </c>
      <c r="H6457" s="71" t="str">
        <f t="shared" si="141"/>
        <v xml:space="preserve"> </v>
      </c>
      <c r="I6457" s="11">
        <v>19.841269841270002</v>
      </c>
      <c r="J6457" s="3">
        <v>4.7619047619049999</v>
      </c>
      <c r="K6457" s="3">
        <v>21.428571428571001</v>
      </c>
      <c r="L6457" s="3">
        <v>22.222222222222001</v>
      </c>
      <c r="M6457" s="3">
        <v>5.5555555555560003</v>
      </c>
      <c r="N6457" s="3">
        <v>19.841269841270002</v>
      </c>
      <c r="O6457" s="3">
        <v>3.1746031746029999</v>
      </c>
      <c r="P6457" s="3">
        <v>19.841269841270002</v>
      </c>
      <c r="Q6457" s="3">
        <v>7.1428571428570002</v>
      </c>
      <c r="R6457" s="3">
        <v>26.190476190476002</v>
      </c>
      <c r="S6457" s="3">
        <v>7.1428571428570002</v>
      </c>
      <c r="T6457" s="3">
        <v>17.460317460317</v>
      </c>
      <c r="U6457" s="8">
        <v>3.9682539682539999</v>
      </c>
    </row>
    <row r="6458" spans="3:21" x14ac:dyDescent="0.2">
      <c r="C6458" s="90"/>
      <c r="D6458" s="87"/>
      <c r="E6458" s="1" t="s">
        <v>113</v>
      </c>
      <c r="F6458" s="2"/>
      <c r="G6458" s="59">
        <v>124</v>
      </c>
      <c r="H6458" s="71" t="str">
        <f t="shared" si="141"/>
        <v xml:space="preserve"> </v>
      </c>
      <c r="I6458" s="11">
        <v>12.903225806451999</v>
      </c>
      <c r="J6458" s="3">
        <v>2.4193548387099999</v>
      </c>
      <c r="K6458" s="3">
        <v>19.354838709677001</v>
      </c>
      <c r="L6458" s="3">
        <v>16.129032258064999</v>
      </c>
      <c r="M6458" s="3">
        <v>3.2258064516129998</v>
      </c>
      <c r="N6458" s="3">
        <v>22.580645161290001</v>
      </c>
      <c r="O6458" s="3">
        <v>0.80645161290300005</v>
      </c>
      <c r="P6458" s="3">
        <v>27.419354838709999</v>
      </c>
      <c r="Q6458" s="3">
        <v>4.8387096774189997</v>
      </c>
      <c r="R6458" s="3">
        <v>25</v>
      </c>
      <c r="S6458" s="3">
        <v>8.0645161290320004</v>
      </c>
      <c r="T6458" s="3">
        <v>15.322580645161</v>
      </c>
      <c r="U6458" s="8">
        <v>4.8387096774189997</v>
      </c>
    </row>
    <row r="6459" spans="3:21" x14ac:dyDescent="0.2">
      <c r="C6459" s="90"/>
      <c r="D6459" s="87"/>
      <c r="E6459" s="1" t="s">
        <v>114</v>
      </c>
      <c r="F6459" s="2"/>
      <c r="G6459" s="59">
        <v>218</v>
      </c>
      <c r="H6459" s="71" t="str">
        <f t="shared" si="141"/>
        <v xml:space="preserve"> </v>
      </c>
      <c r="I6459" s="11">
        <v>15.137614678899</v>
      </c>
      <c r="J6459" s="3">
        <v>5.9633027522940001</v>
      </c>
      <c r="K6459" s="3">
        <v>20.183486238532002</v>
      </c>
      <c r="L6459" s="3">
        <v>20.183486238532002</v>
      </c>
      <c r="M6459" s="3">
        <v>6.8807339449539997</v>
      </c>
      <c r="N6459" s="3">
        <v>27.064220183486</v>
      </c>
      <c r="O6459" s="3">
        <v>4.5871559633030001</v>
      </c>
      <c r="P6459" s="3">
        <v>31.651376146789001</v>
      </c>
      <c r="Q6459" s="3">
        <v>6.8807339449539997</v>
      </c>
      <c r="R6459" s="3">
        <v>23.394495412844002</v>
      </c>
      <c r="S6459" s="3">
        <v>5.0458715596330004</v>
      </c>
      <c r="T6459" s="3">
        <v>12.385321100917</v>
      </c>
      <c r="U6459" s="8">
        <v>4.5871559633030001</v>
      </c>
    </row>
    <row r="6460" spans="3:21" ht="24" x14ac:dyDescent="0.2">
      <c r="C6460" s="90"/>
      <c r="D6460" s="87"/>
      <c r="E6460" s="1" t="s">
        <v>115</v>
      </c>
      <c r="F6460" s="2"/>
      <c r="G6460" s="59">
        <v>145</v>
      </c>
      <c r="H6460" s="71" t="str">
        <f t="shared" si="141"/>
        <v xml:space="preserve"> </v>
      </c>
      <c r="I6460" s="11">
        <v>17.931034482758999</v>
      </c>
      <c r="J6460" s="3">
        <v>8.2758620689659992</v>
      </c>
      <c r="K6460" s="3">
        <v>21.379310344827999</v>
      </c>
      <c r="L6460" s="3">
        <v>22.758620689655</v>
      </c>
      <c r="M6460" s="3">
        <v>4.8275862068970001</v>
      </c>
      <c r="N6460" s="3">
        <v>29.655172413793</v>
      </c>
      <c r="O6460" s="3">
        <v>6.2068965517240002</v>
      </c>
      <c r="P6460" s="3">
        <v>22.758620689655</v>
      </c>
      <c r="Q6460" s="3">
        <v>7.5862068965520004</v>
      </c>
      <c r="R6460" s="3">
        <v>17.241379310345</v>
      </c>
      <c r="S6460" s="3">
        <v>8.2758620689659992</v>
      </c>
      <c r="T6460" s="3">
        <v>15.862068965517</v>
      </c>
      <c r="U6460" s="8">
        <v>3.4482758620689999</v>
      </c>
    </row>
    <row r="6461" spans="3:21" ht="24" x14ac:dyDescent="0.2">
      <c r="C6461" s="90"/>
      <c r="D6461" s="87"/>
      <c r="E6461" s="1" t="s">
        <v>116</v>
      </c>
      <c r="F6461" s="2"/>
      <c r="G6461" s="59">
        <v>192</v>
      </c>
      <c r="H6461" s="71" t="str">
        <f t="shared" si="141"/>
        <v xml:space="preserve"> </v>
      </c>
      <c r="I6461" s="11">
        <v>19.791666666666998</v>
      </c>
      <c r="J6461" s="3">
        <v>6.770833333333</v>
      </c>
      <c r="K6461" s="3">
        <v>19.270833333333002</v>
      </c>
      <c r="L6461" s="3">
        <v>22.916666666666998</v>
      </c>
      <c r="M6461" s="3">
        <v>5.729166666667</v>
      </c>
      <c r="N6461" s="3">
        <v>19.270833333333002</v>
      </c>
      <c r="O6461" s="3">
        <v>5.729166666667</v>
      </c>
      <c r="P6461" s="3">
        <v>33.854166666666998</v>
      </c>
      <c r="Q6461" s="3">
        <v>6.25</v>
      </c>
      <c r="R6461" s="3">
        <v>28.125</v>
      </c>
      <c r="S6461" s="3">
        <v>3.125</v>
      </c>
      <c r="T6461" s="3">
        <v>17.1875</v>
      </c>
      <c r="U6461" s="8">
        <v>2.604166666667</v>
      </c>
    </row>
    <row r="6462" spans="3:21" ht="24" x14ac:dyDescent="0.2">
      <c r="C6462" s="90"/>
      <c r="D6462" s="87"/>
      <c r="E6462" s="1" t="s">
        <v>117</v>
      </c>
      <c r="F6462" s="2"/>
      <c r="G6462" s="59">
        <v>12</v>
      </c>
      <c r="H6462" s="71" t="str">
        <f t="shared" si="141"/>
        <v>*</v>
      </c>
      <c r="I6462" s="11">
        <v>16.666666666666998</v>
      </c>
      <c r="J6462" s="3">
        <v>8.333333333333</v>
      </c>
      <c r="K6462" s="3">
        <v>25</v>
      </c>
      <c r="L6462" s="3">
        <v>33.333333333333002</v>
      </c>
      <c r="M6462" s="7">
        <v>0</v>
      </c>
      <c r="N6462" s="3">
        <v>16.666666666666998</v>
      </c>
      <c r="O6462" s="7">
        <v>0</v>
      </c>
      <c r="P6462" s="3">
        <v>33.333333333333002</v>
      </c>
      <c r="Q6462" s="3">
        <v>8.333333333333</v>
      </c>
      <c r="R6462" s="7">
        <v>0</v>
      </c>
      <c r="S6462" s="7">
        <v>0</v>
      </c>
      <c r="T6462" s="7">
        <v>0</v>
      </c>
      <c r="U6462" s="8">
        <v>8.333333333333</v>
      </c>
    </row>
    <row r="6463" spans="3:21" x14ac:dyDescent="0.2">
      <c r="C6463" s="90"/>
      <c r="D6463" s="87"/>
      <c r="E6463" s="1" t="s">
        <v>118</v>
      </c>
      <c r="F6463" s="2"/>
      <c r="G6463" s="59">
        <v>129</v>
      </c>
      <c r="H6463" s="71" t="str">
        <f t="shared" si="141"/>
        <v xml:space="preserve"> </v>
      </c>
      <c r="I6463" s="11">
        <v>11.627906976744001</v>
      </c>
      <c r="J6463" s="3">
        <v>6.2015503875969999</v>
      </c>
      <c r="K6463" s="3">
        <v>19.37984496124</v>
      </c>
      <c r="L6463" s="3">
        <v>16.279069767442</v>
      </c>
      <c r="M6463" s="3">
        <v>2.3255813953489999</v>
      </c>
      <c r="N6463" s="3">
        <v>18.604651162791001</v>
      </c>
      <c r="O6463" s="3">
        <v>4.6511627906979998</v>
      </c>
      <c r="P6463" s="3">
        <v>18.604651162791001</v>
      </c>
      <c r="Q6463" s="3">
        <v>3.1007751937979999</v>
      </c>
      <c r="R6463" s="3">
        <v>24.031007751937999</v>
      </c>
      <c r="S6463" s="3">
        <v>10.077519379845</v>
      </c>
      <c r="T6463" s="3">
        <v>20.155038759690001</v>
      </c>
      <c r="U6463" s="8">
        <v>6.9767441860470001</v>
      </c>
    </row>
    <row r="6464" spans="3:21" x14ac:dyDescent="0.2">
      <c r="C6464" s="90"/>
      <c r="D6464" s="87"/>
      <c r="E6464" s="1" t="s">
        <v>119</v>
      </c>
      <c r="F6464" s="2"/>
      <c r="G6464" s="59">
        <v>84</v>
      </c>
      <c r="H6464" s="71" t="str">
        <f t="shared" si="141"/>
        <v xml:space="preserve"> </v>
      </c>
      <c r="I6464" s="11">
        <v>21.428571428571001</v>
      </c>
      <c r="J6464" s="3">
        <v>14.285714285714</v>
      </c>
      <c r="K6464" s="3">
        <v>23.809523809523998</v>
      </c>
      <c r="L6464" s="3">
        <v>27.380952380951999</v>
      </c>
      <c r="M6464" s="3">
        <v>9.5238095238099998</v>
      </c>
      <c r="N6464" s="3">
        <v>30.952380952380999</v>
      </c>
      <c r="O6464" s="3">
        <v>5.9523809523809996</v>
      </c>
      <c r="P6464" s="3">
        <v>26.190476190476002</v>
      </c>
      <c r="Q6464" s="3">
        <v>5.9523809523809996</v>
      </c>
      <c r="R6464" s="3">
        <v>23.809523809523998</v>
      </c>
      <c r="S6464" s="3">
        <v>7.1428571428570002</v>
      </c>
      <c r="T6464" s="3">
        <v>11.904761904761999</v>
      </c>
      <c r="U6464" s="8">
        <v>4.7619047619049999</v>
      </c>
    </row>
    <row r="6465" spans="3:21" x14ac:dyDescent="0.2">
      <c r="C6465" s="90"/>
      <c r="D6465" s="87"/>
      <c r="E6465" s="1" t="s">
        <v>120</v>
      </c>
      <c r="F6465" s="2"/>
      <c r="G6465" s="59">
        <v>105</v>
      </c>
      <c r="H6465" s="71" t="str">
        <f t="shared" si="141"/>
        <v xml:space="preserve"> </v>
      </c>
      <c r="I6465" s="11">
        <v>20</v>
      </c>
      <c r="J6465" s="3">
        <v>13.333333333333</v>
      </c>
      <c r="K6465" s="3">
        <v>23.809523809523998</v>
      </c>
      <c r="L6465" s="3">
        <v>27.619047619048001</v>
      </c>
      <c r="M6465" s="3">
        <v>8.5714285714289993</v>
      </c>
      <c r="N6465" s="3">
        <v>32.380952380952003</v>
      </c>
      <c r="O6465" s="3">
        <v>3.8095238095239998</v>
      </c>
      <c r="P6465" s="3">
        <v>20.952380952380999</v>
      </c>
      <c r="Q6465" s="3">
        <v>8.5714285714289993</v>
      </c>
      <c r="R6465" s="3">
        <v>26.666666666666998</v>
      </c>
      <c r="S6465" s="3">
        <v>3.8095238095239998</v>
      </c>
      <c r="T6465" s="3">
        <v>12.380952380951999</v>
      </c>
      <c r="U6465" s="8">
        <v>7.6190476190479997</v>
      </c>
    </row>
    <row r="6466" spans="3:21" x14ac:dyDescent="0.2">
      <c r="C6466" s="90"/>
      <c r="D6466" s="87"/>
      <c r="E6466" s="1" t="s">
        <v>121</v>
      </c>
      <c r="F6466" s="2"/>
      <c r="G6466" s="59">
        <v>228</v>
      </c>
      <c r="H6466" s="71" t="str">
        <f t="shared" si="141"/>
        <v xml:space="preserve"> </v>
      </c>
      <c r="I6466" s="11">
        <v>15.350877192982001</v>
      </c>
      <c r="J6466" s="3">
        <v>6.1403508771929998</v>
      </c>
      <c r="K6466" s="3">
        <v>17.543859649123</v>
      </c>
      <c r="L6466" s="3">
        <v>19.736842105263001</v>
      </c>
      <c r="M6466" s="3">
        <v>5.7017543859649997</v>
      </c>
      <c r="N6466" s="3">
        <v>24.122807017544002</v>
      </c>
      <c r="O6466" s="3">
        <v>5.2631578947369997</v>
      </c>
      <c r="P6466" s="3">
        <v>30.701754385965</v>
      </c>
      <c r="Q6466" s="3">
        <v>4.3859649122809996</v>
      </c>
      <c r="R6466" s="3">
        <v>23.684210526316001</v>
      </c>
      <c r="S6466" s="3">
        <v>5.2631578947369997</v>
      </c>
      <c r="T6466" s="3">
        <v>15.789473684211</v>
      </c>
      <c r="U6466" s="8">
        <v>5.2631578947369997</v>
      </c>
    </row>
    <row r="6467" spans="3:21" x14ac:dyDescent="0.2">
      <c r="C6467" s="90"/>
      <c r="D6467" s="87"/>
      <c r="E6467" s="1" t="s">
        <v>122</v>
      </c>
      <c r="F6467" s="2"/>
      <c r="G6467" s="59">
        <v>21</v>
      </c>
      <c r="H6467" s="71" t="str">
        <f t="shared" si="141"/>
        <v>*</v>
      </c>
      <c r="I6467" s="11">
        <v>23.809523809523998</v>
      </c>
      <c r="J6467" s="3">
        <v>4.7619047619049999</v>
      </c>
      <c r="K6467" s="3">
        <v>19.047619047619001</v>
      </c>
      <c r="L6467" s="3">
        <v>9.5238095238099998</v>
      </c>
      <c r="M6467" s="3">
        <v>4.7619047619049999</v>
      </c>
      <c r="N6467" s="3">
        <v>14.285714285714</v>
      </c>
      <c r="O6467" s="3">
        <v>4.7619047619049999</v>
      </c>
      <c r="P6467" s="3">
        <v>14.285714285714</v>
      </c>
      <c r="Q6467" s="3">
        <v>4.7619047619049999</v>
      </c>
      <c r="R6467" s="3">
        <v>14.285714285714</v>
      </c>
      <c r="S6467" s="3">
        <v>4.7619047619049999</v>
      </c>
      <c r="T6467" s="3">
        <v>28.571428571428999</v>
      </c>
      <c r="U6467" s="8">
        <v>19.047619047619001</v>
      </c>
    </row>
    <row r="6468" spans="3:21" x14ac:dyDescent="0.2">
      <c r="C6468" s="90"/>
      <c r="D6468" s="87"/>
      <c r="E6468" s="1" t="s">
        <v>32</v>
      </c>
      <c r="F6468" s="2"/>
      <c r="G6468" s="59">
        <v>4</v>
      </c>
      <c r="H6468" s="71" t="str">
        <f t="shared" si="141"/>
        <v>*</v>
      </c>
      <c r="I6468" s="11">
        <v>25</v>
      </c>
      <c r="J6468" s="7">
        <v>0</v>
      </c>
      <c r="K6468" s="3">
        <v>25</v>
      </c>
      <c r="L6468" s="7">
        <v>0</v>
      </c>
      <c r="M6468" s="3">
        <v>25</v>
      </c>
      <c r="N6468" s="7">
        <v>0</v>
      </c>
      <c r="O6468" s="7">
        <v>0</v>
      </c>
      <c r="P6468" s="3">
        <v>50</v>
      </c>
      <c r="Q6468" s="7">
        <v>0</v>
      </c>
      <c r="R6468" s="3">
        <v>25</v>
      </c>
      <c r="S6468" s="7">
        <v>0</v>
      </c>
      <c r="T6468" s="3">
        <v>25</v>
      </c>
      <c r="U6468" s="14">
        <v>0</v>
      </c>
    </row>
    <row r="6469" spans="3:21" x14ac:dyDescent="0.2">
      <c r="C6469" s="90"/>
      <c r="D6469" s="87"/>
      <c r="E6469" s="1" t="s">
        <v>22</v>
      </c>
      <c r="F6469" s="2"/>
      <c r="G6469" s="59">
        <v>3</v>
      </c>
      <c r="H6469" s="71" t="str">
        <f t="shared" si="141"/>
        <v>*</v>
      </c>
      <c r="I6469" s="26">
        <v>0</v>
      </c>
      <c r="J6469" s="7">
        <v>0</v>
      </c>
      <c r="K6469" s="3">
        <v>33.333333333333002</v>
      </c>
      <c r="L6469" s="3">
        <v>33.333333333333002</v>
      </c>
      <c r="M6469" s="7">
        <v>0</v>
      </c>
      <c r="N6469" s="7">
        <v>0</v>
      </c>
      <c r="O6469" s="7">
        <v>0</v>
      </c>
      <c r="P6469" s="3">
        <v>33.333333333333002</v>
      </c>
      <c r="Q6469" s="7">
        <v>0</v>
      </c>
      <c r="R6469" s="7">
        <v>0</v>
      </c>
      <c r="S6469" s="7">
        <v>0</v>
      </c>
      <c r="T6469" s="3">
        <v>33.333333333333002</v>
      </c>
      <c r="U6469" s="8">
        <v>33.333333333333002</v>
      </c>
    </row>
    <row r="6470" spans="3:21" ht="24" x14ac:dyDescent="0.2">
      <c r="C6470" s="91" t="s">
        <v>123</v>
      </c>
      <c r="D6470" s="86" t="s">
        <v>17</v>
      </c>
      <c r="E6470" s="6" t="s">
        <v>124</v>
      </c>
      <c r="F6470" s="5"/>
      <c r="G6470" s="58">
        <v>10</v>
      </c>
      <c r="H6470" s="70" t="str">
        <f t="shared" si="141"/>
        <v>*</v>
      </c>
      <c r="I6470" s="12">
        <v>30</v>
      </c>
      <c r="J6470" s="4">
        <v>10</v>
      </c>
      <c r="K6470" s="4">
        <v>10</v>
      </c>
      <c r="L6470" s="4">
        <v>20</v>
      </c>
      <c r="M6470" s="4">
        <v>10</v>
      </c>
      <c r="N6470" s="4">
        <v>20</v>
      </c>
      <c r="O6470" s="4">
        <v>10</v>
      </c>
      <c r="P6470" s="4">
        <v>20</v>
      </c>
      <c r="Q6470" s="4">
        <v>10</v>
      </c>
      <c r="R6470" s="4">
        <v>50</v>
      </c>
      <c r="S6470" s="4">
        <v>20</v>
      </c>
      <c r="T6470" s="4">
        <v>20</v>
      </c>
      <c r="U6470" s="33">
        <v>0</v>
      </c>
    </row>
    <row r="6471" spans="3:21" ht="24" x14ac:dyDescent="0.2">
      <c r="C6471" s="92"/>
      <c r="D6471" s="87"/>
      <c r="E6471" s="1" t="s">
        <v>125</v>
      </c>
      <c r="F6471" s="2"/>
      <c r="G6471" s="59">
        <v>53</v>
      </c>
      <c r="H6471" s="71" t="str">
        <f t="shared" si="141"/>
        <v xml:space="preserve"> </v>
      </c>
      <c r="I6471" s="11">
        <v>20.754716981131999</v>
      </c>
      <c r="J6471" s="3">
        <v>13.207547169811001</v>
      </c>
      <c r="K6471" s="3">
        <v>15.094339622642</v>
      </c>
      <c r="L6471" s="3">
        <v>13.207547169811001</v>
      </c>
      <c r="M6471" s="3">
        <v>9.4339622641510008</v>
      </c>
      <c r="N6471" s="3">
        <v>33.962264150943</v>
      </c>
      <c r="O6471" s="3">
        <v>3.7735849056599999</v>
      </c>
      <c r="P6471" s="3">
        <v>18.867924528302002</v>
      </c>
      <c r="Q6471" s="3">
        <v>1.88679245283</v>
      </c>
      <c r="R6471" s="3">
        <v>20.754716981131999</v>
      </c>
      <c r="S6471" s="3">
        <v>7.547169811321</v>
      </c>
      <c r="T6471" s="3">
        <v>16.981132075472001</v>
      </c>
      <c r="U6471" s="8">
        <v>7.547169811321</v>
      </c>
    </row>
    <row r="6472" spans="3:21" ht="24" x14ac:dyDescent="0.2">
      <c r="C6472" s="92"/>
      <c r="D6472" s="87"/>
      <c r="E6472" s="1" t="s">
        <v>126</v>
      </c>
      <c r="F6472" s="2"/>
      <c r="G6472" s="59">
        <v>5</v>
      </c>
      <c r="H6472" s="71" t="str">
        <f t="shared" si="141"/>
        <v>*</v>
      </c>
      <c r="I6472" s="26">
        <v>0</v>
      </c>
      <c r="J6472" s="7">
        <v>0</v>
      </c>
      <c r="K6472" s="3">
        <v>20</v>
      </c>
      <c r="L6472" s="7">
        <v>0</v>
      </c>
      <c r="M6472" s="7">
        <v>0</v>
      </c>
      <c r="N6472" s="3">
        <v>60</v>
      </c>
      <c r="O6472" s="7">
        <v>0</v>
      </c>
      <c r="P6472" s="3">
        <v>40</v>
      </c>
      <c r="Q6472" s="7">
        <v>0</v>
      </c>
      <c r="R6472" s="7">
        <v>0</v>
      </c>
      <c r="S6472" s="7">
        <v>0</v>
      </c>
      <c r="T6472" s="7">
        <v>0</v>
      </c>
      <c r="U6472" s="14">
        <v>0</v>
      </c>
    </row>
    <row r="6473" spans="3:21" ht="24" x14ac:dyDescent="0.2">
      <c r="C6473" s="92"/>
      <c r="D6473" s="87"/>
      <c r="E6473" s="1" t="s">
        <v>127</v>
      </c>
      <c r="F6473" s="2"/>
      <c r="G6473" s="59">
        <v>8</v>
      </c>
      <c r="H6473" s="71" t="str">
        <f t="shared" si="141"/>
        <v>*</v>
      </c>
      <c r="I6473" s="26">
        <v>0</v>
      </c>
      <c r="J6473" s="3">
        <v>12.5</v>
      </c>
      <c r="K6473" s="3">
        <v>25</v>
      </c>
      <c r="L6473" s="7">
        <v>0</v>
      </c>
      <c r="M6473" s="7">
        <v>0</v>
      </c>
      <c r="N6473" s="3">
        <v>37.5</v>
      </c>
      <c r="O6473" s="7">
        <v>0</v>
      </c>
      <c r="P6473" s="3">
        <v>62.5</v>
      </c>
      <c r="Q6473" s="7">
        <v>0</v>
      </c>
      <c r="R6473" s="3">
        <v>12.5</v>
      </c>
      <c r="S6473" s="7">
        <v>0</v>
      </c>
      <c r="T6473" s="3">
        <v>12.5</v>
      </c>
      <c r="U6473" s="14">
        <v>0</v>
      </c>
    </row>
    <row r="6474" spans="3:21" ht="24" x14ac:dyDescent="0.2">
      <c r="C6474" s="92"/>
      <c r="D6474" s="87"/>
      <c r="E6474" s="1" t="s">
        <v>128</v>
      </c>
      <c r="F6474" s="2"/>
      <c r="G6474" s="59">
        <v>368</v>
      </c>
      <c r="H6474" s="71" t="str">
        <f t="shared" si="141"/>
        <v xml:space="preserve"> </v>
      </c>
      <c r="I6474" s="11">
        <v>16.304347826087</v>
      </c>
      <c r="J6474" s="3">
        <v>7.6086956521740001</v>
      </c>
      <c r="K6474" s="3">
        <v>17.934782608696</v>
      </c>
      <c r="L6474" s="3">
        <v>21.739130434783</v>
      </c>
      <c r="M6474" s="3">
        <v>6.5217391304349999</v>
      </c>
      <c r="N6474" s="3">
        <v>22.826086956522001</v>
      </c>
      <c r="O6474" s="3">
        <v>5.1630434782609997</v>
      </c>
      <c r="P6474" s="3">
        <v>29.891304347826001</v>
      </c>
      <c r="Q6474" s="3">
        <v>5.4347826086959996</v>
      </c>
      <c r="R6474" s="3">
        <v>28.260869565217</v>
      </c>
      <c r="S6474" s="3">
        <v>4.3478260869570002</v>
      </c>
      <c r="T6474" s="3">
        <v>15.489130434783</v>
      </c>
      <c r="U6474" s="8">
        <v>4.8913043478259999</v>
      </c>
    </row>
    <row r="6475" spans="3:21" ht="24" x14ac:dyDescent="0.2">
      <c r="C6475" s="92"/>
      <c r="D6475" s="87"/>
      <c r="E6475" s="1" t="s">
        <v>129</v>
      </c>
      <c r="F6475" s="2"/>
      <c r="G6475" s="59">
        <v>253</v>
      </c>
      <c r="H6475" s="71" t="str">
        <f t="shared" si="141"/>
        <v xml:space="preserve"> </v>
      </c>
      <c r="I6475" s="11">
        <v>20.158102766797999</v>
      </c>
      <c r="J6475" s="3">
        <v>6.3241106719370004</v>
      </c>
      <c r="K6475" s="3">
        <v>18.577075098813999</v>
      </c>
      <c r="L6475" s="3">
        <v>20.553359683794</v>
      </c>
      <c r="M6475" s="3">
        <v>5.9288537549409996</v>
      </c>
      <c r="N6475" s="3">
        <v>25.691699604743</v>
      </c>
      <c r="O6475" s="3">
        <v>6.3241106719370004</v>
      </c>
      <c r="P6475" s="3">
        <v>33.99209486166</v>
      </c>
      <c r="Q6475" s="3">
        <v>5.1383399209489999</v>
      </c>
      <c r="R6475" s="3">
        <v>21.343873517786999</v>
      </c>
      <c r="S6475" s="3">
        <v>3.9525691699599999</v>
      </c>
      <c r="T6475" s="3">
        <v>11.857707509880999</v>
      </c>
      <c r="U6475" s="8">
        <v>4.7430830039530001</v>
      </c>
    </row>
    <row r="6476" spans="3:21" ht="24" x14ac:dyDescent="0.2">
      <c r="C6476" s="92"/>
      <c r="D6476" s="87"/>
      <c r="E6476" s="1" t="s">
        <v>130</v>
      </c>
      <c r="F6476" s="2"/>
      <c r="G6476" s="59">
        <v>225</v>
      </c>
      <c r="H6476" s="71" t="str">
        <f t="shared" si="141"/>
        <v xml:space="preserve"> </v>
      </c>
      <c r="I6476" s="11">
        <v>16</v>
      </c>
      <c r="J6476" s="3">
        <v>8.4444444444440006</v>
      </c>
      <c r="K6476" s="3">
        <v>17.333333333333002</v>
      </c>
      <c r="L6476" s="3">
        <v>20.888888888888999</v>
      </c>
      <c r="M6476" s="3">
        <v>5.7777777777779997</v>
      </c>
      <c r="N6476" s="3">
        <v>25.777777777777999</v>
      </c>
      <c r="O6476" s="3">
        <v>4.4444444444439997</v>
      </c>
      <c r="P6476" s="3">
        <v>30.222222222222001</v>
      </c>
      <c r="Q6476" s="3">
        <v>4.8888888888890003</v>
      </c>
      <c r="R6476" s="3">
        <v>29.777777777777999</v>
      </c>
      <c r="S6476" s="3">
        <v>5.7777777777779997</v>
      </c>
      <c r="T6476" s="3">
        <v>13.333333333333</v>
      </c>
      <c r="U6476" s="8">
        <v>5.333333333333</v>
      </c>
    </row>
    <row r="6477" spans="3:21" x14ac:dyDescent="0.2">
      <c r="C6477" s="92"/>
      <c r="D6477" s="87"/>
      <c r="E6477" s="1" t="s">
        <v>131</v>
      </c>
      <c r="F6477" s="2"/>
      <c r="G6477" s="59">
        <v>83</v>
      </c>
      <c r="H6477" s="71" t="str">
        <f t="shared" si="141"/>
        <v xml:space="preserve"> </v>
      </c>
      <c r="I6477" s="11">
        <v>22.89156626506</v>
      </c>
      <c r="J6477" s="3">
        <v>8.4337349397590007</v>
      </c>
      <c r="K6477" s="3">
        <v>16.867469879518001</v>
      </c>
      <c r="L6477" s="3">
        <v>14.457831325300999</v>
      </c>
      <c r="M6477" s="3">
        <v>7.2289156626509996</v>
      </c>
      <c r="N6477" s="3">
        <v>33.734939759036003</v>
      </c>
      <c r="O6477" s="3">
        <v>4.819277108434</v>
      </c>
      <c r="P6477" s="3">
        <v>27.710843373494001</v>
      </c>
      <c r="Q6477" s="3">
        <v>1.204819277108</v>
      </c>
      <c r="R6477" s="3">
        <v>26.506024096386</v>
      </c>
      <c r="S6477" s="3">
        <v>8.4337349397590007</v>
      </c>
      <c r="T6477" s="3">
        <v>10.843373493975999</v>
      </c>
      <c r="U6477" s="8">
        <v>3.6144578313250002</v>
      </c>
    </row>
    <row r="6478" spans="3:21" ht="24" x14ac:dyDescent="0.2">
      <c r="C6478" s="92"/>
      <c r="D6478" s="87"/>
      <c r="E6478" s="1" t="s">
        <v>132</v>
      </c>
      <c r="F6478" s="2"/>
      <c r="G6478" s="59">
        <v>54</v>
      </c>
      <c r="H6478" s="71" t="str">
        <f t="shared" si="141"/>
        <v xml:space="preserve"> </v>
      </c>
      <c r="I6478" s="11">
        <v>12.962962962962999</v>
      </c>
      <c r="J6478" s="3">
        <v>14.814814814815</v>
      </c>
      <c r="K6478" s="3">
        <v>18.518518518518999</v>
      </c>
      <c r="L6478" s="3">
        <v>16.666666666666998</v>
      </c>
      <c r="M6478" s="3">
        <v>7.4074074074069998</v>
      </c>
      <c r="N6478" s="3">
        <v>14.814814814815</v>
      </c>
      <c r="O6478" s="3">
        <v>9.2592592592590002</v>
      </c>
      <c r="P6478" s="3">
        <v>42.592592592593</v>
      </c>
      <c r="Q6478" s="3">
        <v>9.2592592592590002</v>
      </c>
      <c r="R6478" s="3">
        <v>31.481481481481001</v>
      </c>
      <c r="S6478" s="3">
        <v>1.851851851852</v>
      </c>
      <c r="T6478" s="3">
        <v>12.962962962962999</v>
      </c>
      <c r="U6478" s="8">
        <v>7.4074074074069998</v>
      </c>
    </row>
    <row r="6479" spans="3:21" ht="24" x14ac:dyDescent="0.2">
      <c r="C6479" s="92"/>
      <c r="D6479" s="87"/>
      <c r="E6479" s="1" t="s">
        <v>133</v>
      </c>
      <c r="F6479" s="2"/>
      <c r="G6479" s="59">
        <v>61</v>
      </c>
      <c r="H6479" s="71" t="str">
        <f t="shared" si="141"/>
        <v xml:space="preserve"> </v>
      </c>
      <c r="I6479" s="11">
        <v>9.83606557377</v>
      </c>
      <c r="J6479" s="3">
        <v>11.475409836066</v>
      </c>
      <c r="K6479" s="3">
        <v>16.393442622951</v>
      </c>
      <c r="L6479" s="3">
        <v>22.950819672131001</v>
      </c>
      <c r="M6479" s="3">
        <v>13.114754098361001</v>
      </c>
      <c r="N6479" s="3">
        <v>37.704918032786999</v>
      </c>
      <c r="O6479" s="3">
        <v>14.754098360656</v>
      </c>
      <c r="P6479" s="3">
        <v>45.901639344262001</v>
      </c>
      <c r="Q6479" s="3">
        <v>4.918032786885</v>
      </c>
      <c r="R6479" s="3">
        <v>24.590163934425998</v>
      </c>
      <c r="S6479" s="3">
        <v>3.2786885245900002</v>
      </c>
      <c r="T6479" s="3">
        <v>6.5573770491800003</v>
      </c>
      <c r="U6479" s="8">
        <v>1.6393442622950001</v>
      </c>
    </row>
    <row r="6480" spans="3:21" ht="24" x14ac:dyDescent="0.2">
      <c r="C6480" s="92"/>
      <c r="D6480" s="87"/>
      <c r="E6480" s="1" t="s">
        <v>134</v>
      </c>
      <c r="F6480" s="2"/>
      <c r="G6480" s="59">
        <v>8</v>
      </c>
      <c r="H6480" s="71" t="str">
        <f t="shared" si="141"/>
        <v>*</v>
      </c>
      <c r="I6480" s="26">
        <v>0</v>
      </c>
      <c r="J6480" s="7">
        <v>0</v>
      </c>
      <c r="K6480" s="3">
        <v>12.5</v>
      </c>
      <c r="L6480" s="7">
        <v>0</v>
      </c>
      <c r="M6480" s="7">
        <v>0</v>
      </c>
      <c r="N6480" s="3">
        <v>12.5</v>
      </c>
      <c r="O6480" s="7">
        <v>0</v>
      </c>
      <c r="P6480" s="3">
        <v>62.5</v>
      </c>
      <c r="Q6480" s="3">
        <v>12.5</v>
      </c>
      <c r="R6480" s="7">
        <v>0</v>
      </c>
      <c r="S6480" s="7">
        <v>0</v>
      </c>
      <c r="T6480" s="3">
        <v>25</v>
      </c>
      <c r="U6480" s="14">
        <v>0</v>
      </c>
    </row>
    <row r="6481" spans="2:21" ht="24" x14ac:dyDescent="0.2">
      <c r="C6481" s="92"/>
      <c r="D6481" s="87"/>
      <c r="E6481" s="1" t="s">
        <v>135</v>
      </c>
      <c r="F6481" s="2"/>
      <c r="G6481" s="59">
        <v>111</v>
      </c>
      <c r="H6481" s="71" t="str">
        <f t="shared" si="141"/>
        <v xml:space="preserve"> </v>
      </c>
      <c r="I6481" s="11">
        <v>19.819819819820001</v>
      </c>
      <c r="J6481" s="3">
        <v>6.3063063063060003</v>
      </c>
      <c r="K6481" s="3">
        <v>18.918918918919001</v>
      </c>
      <c r="L6481" s="3">
        <v>23.423423423422999</v>
      </c>
      <c r="M6481" s="3">
        <v>8.1081081081080004</v>
      </c>
      <c r="N6481" s="3">
        <v>28.828828828829</v>
      </c>
      <c r="O6481" s="3">
        <v>9.0090090090090005</v>
      </c>
      <c r="P6481" s="3">
        <v>33.333333333333002</v>
      </c>
      <c r="Q6481" s="3">
        <v>5.4054054054050003</v>
      </c>
      <c r="R6481" s="3">
        <v>31.531531531532</v>
      </c>
      <c r="S6481" s="3">
        <v>5.4054054054050003</v>
      </c>
      <c r="T6481" s="3">
        <v>9.9099099099100005</v>
      </c>
      <c r="U6481" s="8">
        <v>3.6036036036039998</v>
      </c>
    </row>
    <row r="6482" spans="2:21" x14ac:dyDescent="0.2">
      <c r="C6482" s="92"/>
      <c r="D6482" s="87"/>
      <c r="E6482" s="1" t="s">
        <v>136</v>
      </c>
      <c r="F6482" s="2"/>
      <c r="G6482" s="59">
        <v>18</v>
      </c>
      <c r="H6482" s="71" t="str">
        <f t="shared" si="141"/>
        <v>*</v>
      </c>
      <c r="I6482" s="11">
        <v>11.111111111111001</v>
      </c>
      <c r="J6482" s="3">
        <v>22.222222222222001</v>
      </c>
      <c r="K6482" s="3">
        <v>11.111111111111001</v>
      </c>
      <c r="L6482" s="3">
        <v>11.111111111111001</v>
      </c>
      <c r="M6482" s="3">
        <v>11.111111111111001</v>
      </c>
      <c r="N6482" s="3">
        <v>16.666666666666998</v>
      </c>
      <c r="O6482" s="7">
        <v>0</v>
      </c>
      <c r="P6482" s="3">
        <v>27.777777777777999</v>
      </c>
      <c r="Q6482" s="3">
        <v>11.111111111111001</v>
      </c>
      <c r="R6482" s="3">
        <v>33.333333333333002</v>
      </c>
      <c r="S6482" s="3">
        <v>11.111111111111001</v>
      </c>
      <c r="T6482" s="3">
        <v>5.5555555555560003</v>
      </c>
      <c r="U6482" s="8">
        <v>11.111111111111001</v>
      </c>
    </row>
    <row r="6483" spans="2:21" x14ac:dyDescent="0.2">
      <c r="C6483" s="92"/>
      <c r="D6483" s="87"/>
      <c r="E6483" s="1" t="s">
        <v>137</v>
      </c>
      <c r="F6483" s="2"/>
      <c r="G6483" s="59">
        <v>134</v>
      </c>
      <c r="H6483" s="71" t="str">
        <f t="shared" si="141"/>
        <v xml:space="preserve"> </v>
      </c>
      <c r="I6483" s="11">
        <v>8.9552238805969999</v>
      </c>
      <c r="J6483" s="3">
        <v>8.9552238805969999</v>
      </c>
      <c r="K6483" s="3">
        <v>10.447761194030001</v>
      </c>
      <c r="L6483" s="3">
        <v>12.686567164178999</v>
      </c>
      <c r="M6483" s="3">
        <v>2.238805970149</v>
      </c>
      <c r="N6483" s="3">
        <v>7.4626865671639999</v>
      </c>
      <c r="O6483" s="3">
        <v>2.985074626866</v>
      </c>
      <c r="P6483" s="3">
        <v>33.582089552238997</v>
      </c>
      <c r="Q6483" s="3">
        <v>1.492537313433</v>
      </c>
      <c r="R6483" s="3">
        <v>24.626865671642001</v>
      </c>
      <c r="S6483" s="3">
        <v>5.2238805970150004</v>
      </c>
      <c r="T6483" s="3">
        <v>26.865671641791</v>
      </c>
      <c r="U6483" s="8">
        <v>4.477611940299</v>
      </c>
    </row>
    <row r="6484" spans="2:21" x14ac:dyDescent="0.2">
      <c r="C6484" s="92"/>
      <c r="D6484" s="87"/>
      <c r="E6484" s="1" t="s">
        <v>22</v>
      </c>
      <c r="F6484" s="2"/>
      <c r="G6484" s="59">
        <v>9</v>
      </c>
      <c r="H6484" s="71" t="str">
        <f t="shared" si="141"/>
        <v>*</v>
      </c>
      <c r="I6484" s="11">
        <v>22.222222222222001</v>
      </c>
      <c r="J6484" s="7">
        <v>0</v>
      </c>
      <c r="K6484" s="3">
        <v>22.222222222222001</v>
      </c>
      <c r="L6484" s="3">
        <v>11.111111111111001</v>
      </c>
      <c r="M6484" s="7">
        <v>0</v>
      </c>
      <c r="N6484" s="3">
        <v>33.333333333333002</v>
      </c>
      <c r="O6484" s="3">
        <v>11.111111111111001</v>
      </c>
      <c r="P6484" s="3">
        <v>11.111111111111001</v>
      </c>
      <c r="Q6484" s="7">
        <v>0</v>
      </c>
      <c r="R6484" s="3">
        <v>22.222222222222001</v>
      </c>
      <c r="S6484" s="3">
        <v>11.111111111111001</v>
      </c>
      <c r="T6484" s="3">
        <v>22.222222222222001</v>
      </c>
      <c r="U6484" s="14">
        <v>0</v>
      </c>
    </row>
    <row r="6485" spans="2:21" ht="24" x14ac:dyDescent="0.2">
      <c r="C6485" s="92"/>
      <c r="D6485" s="87"/>
      <c r="E6485" s="1" t="s">
        <v>138</v>
      </c>
      <c r="F6485" s="2"/>
      <c r="G6485" s="59">
        <v>61</v>
      </c>
      <c r="H6485" s="71" t="str">
        <f t="shared" si="141"/>
        <v xml:space="preserve"> </v>
      </c>
      <c r="I6485" s="11">
        <v>22.950819672131001</v>
      </c>
      <c r="J6485" s="3">
        <v>13.114754098361001</v>
      </c>
      <c r="K6485" s="3">
        <v>14.754098360656</v>
      </c>
      <c r="L6485" s="3">
        <v>14.754098360656</v>
      </c>
      <c r="M6485" s="3">
        <v>9.83606557377</v>
      </c>
      <c r="N6485" s="3">
        <v>32.786885245901999</v>
      </c>
      <c r="O6485" s="3">
        <v>4.918032786885</v>
      </c>
      <c r="P6485" s="3">
        <v>19.672131147540998</v>
      </c>
      <c r="Q6485" s="3">
        <v>3.2786885245900002</v>
      </c>
      <c r="R6485" s="3">
        <v>24.590163934425998</v>
      </c>
      <c r="S6485" s="3">
        <v>9.83606557377</v>
      </c>
      <c r="T6485" s="3">
        <v>16.393442622951</v>
      </c>
      <c r="U6485" s="8">
        <v>6.5573770491800003</v>
      </c>
    </row>
    <row r="6486" spans="2:21" ht="24" x14ac:dyDescent="0.2">
      <c r="C6486" s="92"/>
      <c r="D6486" s="87"/>
      <c r="E6486" s="1" t="s">
        <v>139</v>
      </c>
      <c r="F6486" s="2"/>
      <c r="G6486" s="59">
        <v>11</v>
      </c>
      <c r="H6486" s="71" t="str">
        <f t="shared" ref="H6486:H6488" si="142">IF(G6486&lt;49,"*"," ")</f>
        <v>*</v>
      </c>
      <c r="I6486" s="26">
        <v>0</v>
      </c>
      <c r="J6486" s="3">
        <v>9.0909090909089993</v>
      </c>
      <c r="K6486" s="3">
        <v>18.181818181817999</v>
      </c>
      <c r="L6486" s="7">
        <v>0</v>
      </c>
      <c r="M6486" s="7">
        <v>0</v>
      </c>
      <c r="N6486" s="3">
        <v>45.454545454544999</v>
      </c>
      <c r="O6486" s="7">
        <v>0</v>
      </c>
      <c r="P6486" s="3">
        <v>54.545454545455001</v>
      </c>
      <c r="Q6486" s="7">
        <v>0</v>
      </c>
      <c r="R6486" s="3">
        <v>9.0909090909089993</v>
      </c>
      <c r="S6486" s="7">
        <v>0</v>
      </c>
      <c r="T6486" s="3">
        <v>9.0909090909089993</v>
      </c>
      <c r="U6486" s="14">
        <v>0</v>
      </c>
    </row>
    <row r="6487" spans="2:21" ht="24" x14ac:dyDescent="0.2">
      <c r="C6487" s="92"/>
      <c r="D6487" s="87"/>
      <c r="E6487" s="1" t="s">
        <v>140</v>
      </c>
      <c r="F6487" s="2"/>
      <c r="G6487" s="59">
        <v>364</v>
      </c>
      <c r="H6487" s="71" t="str">
        <f t="shared" si="142"/>
        <v xml:space="preserve"> </v>
      </c>
      <c r="I6487" s="11">
        <v>16.758241758242001</v>
      </c>
      <c r="J6487" s="3">
        <v>7.1428571428570002</v>
      </c>
      <c r="K6487" s="3">
        <v>17.307692307692001</v>
      </c>
      <c r="L6487" s="3">
        <v>19.780219780220001</v>
      </c>
      <c r="M6487" s="3">
        <v>6.0439560439560003</v>
      </c>
      <c r="N6487" s="3">
        <v>25.274725274725</v>
      </c>
      <c r="O6487" s="3">
        <v>5.4945054945049998</v>
      </c>
      <c r="P6487" s="3">
        <v>32.417582417581997</v>
      </c>
      <c r="Q6487" s="3">
        <v>4.6703296703300001</v>
      </c>
      <c r="R6487" s="3">
        <v>25.549450549450999</v>
      </c>
      <c r="S6487" s="3">
        <v>4.6703296703300001</v>
      </c>
      <c r="T6487" s="3">
        <v>12.637362637362999</v>
      </c>
      <c r="U6487" s="8">
        <v>4.9450549450550003</v>
      </c>
    </row>
    <row r="6488" spans="2:21" ht="24" x14ac:dyDescent="0.2">
      <c r="C6488" s="93"/>
      <c r="D6488" s="88"/>
      <c r="E6488" s="27" t="s">
        <v>141</v>
      </c>
      <c r="F6488" s="30"/>
      <c r="G6488" s="60">
        <v>117</v>
      </c>
      <c r="H6488" s="72" t="str">
        <f t="shared" si="142"/>
        <v xml:space="preserve"> </v>
      </c>
      <c r="I6488" s="35">
        <v>10.25641025641</v>
      </c>
      <c r="J6488" s="16">
        <v>11.965811965812</v>
      </c>
      <c r="K6488" s="16">
        <v>17.094017094017001</v>
      </c>
      <c r="L6488" s="16">
        <v>18.803418803419</v>
      </c>
      <c r="M6488" s="16">
        <v>9.4017094017090006</v>
      </c>
      <c r="N6488" s="16">
        <v>25.641025641026001</v>
      </c>
      <c r="O6488" s="16">
        <v>11.965811965812</v>
      </c>
      <c r="P6488" s="16">
        <v>45.299145299145003</v>
      </c>
      <c r="Q6488" s="16">
        <v>7.6923076923079998</v>
      </c>
      <c r="R6488" s="16">
        <v>26.495726495726</v>
      </c>
      <c r="S6488" s="16">
        <v>2.564102564103</v>
      </c>
      <c r="T6488" s="16">
        <v>11.111111111111001</v>
      </c>
      <c r="U6488" s="36">
        <v>3.4188034188029999</v>
      </c>
    </row>
    <row r="6489" spans="2:21" x14ac:dyDescent="0.2">
      <c r="G6489" s="61"/>
      <c r="H6489" s="73"/>
    </row>
    <row r="6490" spans="2:21" x14ac:dyDescent="0.2">
      <c r="B6490" s="22" t="str">
        <f xml:space="preserve"> HYPERLINK("#'目次'!B54", "[48]")</f>
        <v>[48]</v>
      </c>
      <c r="C6490" s="17" t="s">
        <v>511</v>
      </c>
      <c r="G6490" s="61"/>
      <c r="H6490" s="73"/>
    </row>
    <row r="6491" spans="2:21" x14ac:dyDescent="0.2">
      <c r="C6491" s="46" t="s">
        <v>496</v>
      </c>
      <c r="G6491" s="61"/>
      <c r="H6491" s="73"/>
    </row>
    <row r="6492" spans="2:21" x14ac:dyDescent="0.2">
      <c r="G6492" s="61"/>
      <c r="H6492" s="73"/>
    </row>
    <row r="6493" spans="2:21" x14ac:dyDescent="0.2">
      <c r="C6493" s="17" t="s">
        <v>12</v>
      </c>
      <c r="G6493" s="61"/>
      <c r="H6493" s="73"/>
    </row>
    <row r="6494" spans="2:21" ht="60" x14ac:dyDescent="0.2">
      <c r="C6494" s="82"/>
      <c r="D6494" s="83"/>
      <c r="E6494" s="83"/>
      <c r="F6494" s="83"/>
      <c r="G6494" s="55" t="s">
        <v>13</v>
      </c>
      <c r="H6494" s="68"/>
      <c r="I6494" s="20" t="s">
        <v>512</v>
      </c>
      <c r="J6494" s="10" t="s">
        <v>513</v>
      </c>
      <c r="K6494" s="10" t="s">
        <v>514</v>
      </c>
      <c r="L6494" s="10" t="s">
        <v>515</v>
      </c>
      <c r="M6494" s="10" t="s">
        <v>516</v>
      </c>
      <c r="N6494" s="10" t="s">
        <v>517</v>
      </c>
      <c r="O6494" s="10" t="s">
        <v>32</v>
      </c>
      <c r="P6494" s="10" t="s">
        <v>347</v>
      </c>
      <c r="Q6494" s="23" t="s">
        <v>22</v>
      </c>
    </row>
    <row r="6495" spans="2:21" x14ac:dyDescent="0.2">
      <c r="C6495" s="84"/>
      <c r="D6495" s="85"/>
      <c r="E6495" s="85"/>
      <c r="F6495" s="85"/>
      <c r="G6495" s="56"/>
      <c r="H6495" s="69"/>
      <c r="I6495" s="24"/>
      <c r="J6495" s="9"/>
      <c r="K6495" s="9"/>
      <c r="L6495" s="9"/>
      <c r="M6495" s="9"/>
      <c r="N6495" s="9"/>
      <c r="O6495" s="9"/>
      <c r="P6495" s="9"/>
      <c r="Q6495" s="21"/>
    </row>
    <row r="6496" spans="2:21" x14ac:dyDescent="0.2">
      <c r="C6496" s="28"/>
      <c r="D6496" s="29"/>
      <c r="E6496" s="32" t="s">
        <v>13</v>
      </c>
      <c r="F6496" s="31"/>
      <c r="G6496" s="57">
        <v>666</v>
      </c>
      <c r="H6496" s="66" t="str">
        <f t="shared" ref="H6496:H6559" si="143">IF(G6496&lt;49,"*"," ")</f>
        <v xml:space="preserve"> </v>
      </c>
      <c r="I6496" s="15">
        <v>20.27027027027</v>
      </c>
      <c r="J6496" s="15">
        <v>8.8588588588589996</v>
      </c>
      <c r="K6496" s="15">
        <v>4.3543543543540002</v>
      </c>
      <c r="L6496" s="15">
        <v>4.0540540540540002</v>
      </c>
      <c r="M6496" s="15">
        <v>6.9069069069070004</v>
      </c>
      <c r="N6496" s="15">
        <v>13.513513513514001</v>
      </c>
      <c r="O6496" s="15">
        <v>7.2072072072070004</v>
      </c>
      <c r="P6496" s="15">
        <v>47.147147147147002</v>
      </c>
      <c r="Q6496" s="34">
        <v>9.0090090090090005</v>
      </c>
    </row>
    <row r="6497" spans="3:17" x14ac:dyDescent="0.2">
      <c r="C6497" s="89" t="s">
        <v>16</v>
      </c>
      <c r="D6497" s="86" t="s">
        <v>17</v>
      </c>
      <c r="E6497" s="6" t="s">
        <v>18</v>
      </c>
      <c r="F6497" s="5"/>
      <c r="G6497" s="58">
        <v>90</v>
      </c>
      <c r="H6497" s="70" t="str">
        <f t="shared" si="143"/>
        <v xml:space="preserve"> </v>
      </c>
      <c r="I6497" s="12">
        <v>22.222222222222001</v>
      </c>
      <c r="J6497" s="4">
        <v>11.111111111111001</v>
      </c>
      <c r="K6497" s="4">
        <v>1.1111111111109999</v>
      </c>
      <c r="L6497" s="4">
        <v>3.333333333333</v>
      </c>
      <c r="M6497" s="4">
        <v>8.8888888888889994</v>
      </c>
      <c r="N6497" s="4">
        <v>8.8888888888889994</v>
      </c>
      <c r="O6497" s="4">
        <v>5.5555555555560003</v>
      </c>
      <c r="P6497" s="4">
        <v>54.444444444444002</v>
      </c>
      <c r="Q6497" s="13">
        <v>4.4444444444439997</v>
      </c>
    </row>
    <row r="6498" spans="3:17" x14ac:dyDescent="0.2">
      <c r="C6498" s="90"/>
      <c r="D6498" s="87"/>
      <c r="E6498" s="1" t="s">
        <v>19</v>
      </c>
      <c r="F6498" s="2"/>
      <c r="G6498" s="59">
        <v>376</v>
      </c>
      <c r="H6498" s="71" t="str">
        <f t="shared" si="143"/>
        <v xml:space="preserve"> </v>
      </c>
      <c r="I6498" s="11">
        <v>18.085106382978999</v>
      </c>
      <c r="J6498" s="3">
        <v>8.7765957446809999</v>
      </c>
      <c r="K6498" s="3">
        <v>5.0531914893619998</v>
      </c>
      <c r="L6498" s="3">
        <v>4.5212765957450003</v>
      </c>
      <c r="M6498" s="3">
        <v>6.3829787234040003</v>
      </c>
      <c r="N6498" s="3">
        <v>13.563829787234001</v>
      </c>
      <c r="O6498" s="3">
        <v>7.9787234042549997</v>
      </c>
      <c r="P6498" s="3">
        <v>46.808510638298003</v>
      </c>
      <c r="Q6498" s="8">
        <v>9.574468085106</v>
      </c>
    </row>
    <row r="6499" spans="3:17" x14ac:dyDescent="0.2">
      <c r="C6499" s="90"/>
      <c r="D6499" s="87"/>
      <c r="E6499" s="1" t="s">
        <v>20</v>
      </c>
      <c r="F6499" s="2"/>
      <c r="G6499" s="59">
        <v>149</v>
      </c>
      <c r="H6499" s="71" t="str">
        <f t="shared" si="143"/>
        <v xml:space="preserve"> </v>
      </c>
      <c r="I6499" s="11">
        <v>26.845637583893001</v>
      </c>
      <c r="J6499" s="3">
        <v>8.0536912751679992</v>
      </c>
      <c r="K6499" s="3">
        <v>5.3691275167789998</v>
      </c>
      <c r="L6499" s="3">
        <v>3.355704697987</v>
      </c>
      <c r="M6499" s="3">
        <v>6.7114093959729999</v>
      </c>
      <c r="N6499" s="3">
        <v>16.778523489933001</v>
      </c>
      <c r="O6499" s="3">
        <v>8.0536912751679992</v>
      </c>
      <c r="P6499" s="3">
        <v>39.597315436241999</v>
      </c>
      <c r="Q6499" s="8">
        <v>10.738255033557</v>
      </c>
    </row>
    <row r="6500" spans="3:17" x14ac:dyDescent="0.2">
      <c r="C6500" s="90"/>
      <c r="D6500" s="87"/>
      <c r="E6500" s="1" t="s">
        <v>21</v>
      </c>
      <c r="F6500" s="2"/>
      <c r="G6500" s="59">
        <v>47</v>
      </c>
      <c r="H6500" s="71" t="str">
        <f t="shared" si="143"/>
        <v>*</v>
      </c>
      <c r="I6500" s="11">
        <v>12.765957446809001</v>
      </c>
      <c r="J6500" s="3">
        <v>8.5106382978719992</v>
      </c>
      <c r="K6500" s="3">
        <v>2.1276595744679998</v>
      </c>
      <c r="L6500" s="3">
        <v>4.2553191489359996</v>
      </c>
      <c r="M6500" s="3">
        <v>8.5106382978719992</v>
      </c>
      <c r="N6500" s="3">
        <v>10.638297872340001</v>
      </c>
      <c r="O6500" s="3">
        <v>2.1276595744679998</v>
      </c>
      <c r="P6500" s="3">
        <v>59.574468085105998</v>
      </c>
      <c r="Q6500" s="8">
        <v>6.3829787234040003</v>
      </c>
    </row>
    <row r="6501" spans="3:17" x14ac:dyDescent="0.2">
      <c r="C6501" s="90"/>
      <c r="D6501" s="87"/>
      <c r="E6501" s="1" t="s">
        <v>22</v>
      </c>
      <c r="F6501" s="2"/>
      <c r="G6501" s="59">
        <v>4</v>
      </c>
      <c r="H6501" s="71" t="str">
        <f t="shared" si="143"/>
        <v>*</v>
      </c>
      <c r="I6501" s="11">
        <v>25</v>
      </c>
      <c r="J6501" s="7">
        <v>0</v>
      </c>
      <c r="K6501" s="7">
        <v>0</v>
      </c>
      <c r="L6501" s="7">
        <v>0</v>
      </c>
      <c r="M6501" s="7">
        <v>0</v>
      </c>
      <c r="N6501" s="3">
        <v>25</v>
      </c>
      <c r="O6501" s="7">
        <v>0</v>
      </c>
      <c r="P6501" s="3">
        <v>50</v>
      </c>
      <c r="Q6501" s="8">
        <v>25</v>
      </c>
    </row>
    <row r="6502" spans="3:17" x14ac:dyDescent="0.2">
      <c r="C6502" s="91" t="s">
        <v>23</v>
      </c>
      <c r="D6502" s="86" t="s">
        <v>17</v>
      </c>
      <c r="E6502" s="6" t="s">
        <v>24</v>
      </c>
      <c r="F6502" s="5"/>
      <c r="G6502" s="58">
        <v>45</v>
      </c>
      <c r="H6502" s="70" t="str">
        <f t="shared" si="143"/>
        <v>*</v>
      </c>
      <c r="I6502" s="12">
        <v>28.888888888888999</v>
      </c>
      <c r="J6502" s="4">
        <v>20</v>
      </c>
      <c r="K6502" s="4">
        <v>2.2222222222219998</v>
      </c>
      <c r="L6502" s="4">
        <v>2.2222222222219998</v>
      </c>
      <c r="M6502" s="4">
        <v>13.333333333333</v>
      </c>
      <c r="N6502" s="4">
        <v>13.333333333333</v>
      </c>
      <c r="O6502" s="4">
        <v>11.111111111111001</v>
      </c>
      <c r="P6502" s="4">
        <v>37.777777777777999</v>
      </c>
      <c r="Q6502" s="13">
        <v>2.2222222222219998</v>
      </c>
    </row>
    <row r="6503" spans="3:17" x14ac:dyDescent="0.2">
      <c r="C6503" s="90"/>
      <c r="D6503" s="87"/>
      <c r="E6503" s="1" t="s">
        <v>25</v>
      </c>
      <c r="F6503" s="2"/>
      <c r="G6503" s="59">
        <v>19</v>
      </c>
      <c r="H6503" s="71" t="str">
        <f t="shared" si="143"/>
        <v>*</v>
      </c>
      <c r="I6503" s="11">
        <v>31.578947368421002</v>
      </c>
      <c r="J6503" s="3">
        <v>21.052631578947</v>
      </c>
      <c r="K6503" s="3">
        <v>5.2631578947369997</v>
      </c>
      <c r="L6503" s="3">
        <v>5.2631578947369997</v>
      </c>
      <c r="M6503" s="3">
        <v>5.2631578947369997</v>
      </c>
      <c r="N6503" s="3">
        <v>21.052631578947</v>
      </c>
      <c r="O6503" s="3">
        <v>5.2631578947369997</v>
      </c>
      <c r="P6503" s="3">
        <v>36.842105263157997</v>
      </c>
      <c r="Q6503" s="8">
        <v>5.2631578947369997</v>
      </c>
    </row>
    <row r="6504" spans="3:17" ht="24" x14ac:dyDescent="0.2">
      <c r="C6504" s="90"/>
      <c r="D6504" s="87"/>
      <c r="E6504" s="1" t="s">
        <v>26</v>
      </c>
      <c r="F6504" s="2"/>
      <c r="G6504" s="59">
        <v>77</v>
      </c>
      <c r="H6504" s="71" t="str">
        <f t="shared" si="143"/>
        <v xml:space="preserve"> </v>
      </c>
      <c r="I6504" s="11">
        <v>29.87012987013</v>
      </c>
      <c r="J6504" s="3">
        <v>12.987012987012999</v>
      </c>
      <c r="K6504" s="3">
        <v>3.896103896104</v>
      </c>
      <c r="L6504" s="3">
        <v>3.896103896104</v>
      </c>
      <c r="M6504" s="3">
        <v>10.38961038961</v>
      </c>
      <c r="N6504" s="3">
        <v>15.584415584416</v>
      </c>
      <c r="O6504" s="3">
        <v>9.0909090909089993</v>
      </c>
      <c r="P6504" s="3">
        <v>38.961038961039002</v>
      </c>
      <c r="Q6504" s="8">
        <v>10.38961038961</v>
      </c>
    </row>
    <row r="6505" spans="3:17" ht="24" x14ac:dyDescent="0.2">
      <c r="C6505" s="90"/>
      <c r="D6505" s="87"/>
      <c r="E6505" s="1" t="s">
        <v>27</v>
      </c>
      <c r="F6505" s="2"/>
      <c r="G6505" s="59">
        <v>26</v>
      </c>
      <c r="H6505" s="71" t="str">
        <f t="shared" si="143"/>
        <v>*</v>
      </c>
      <c r="I6505" s="11">
        <v>30.769230769231001</v>
      </c>
      <c r="J6505" s="3">
        <v>15.384615384615</v>
      </c>
      <c r="K6505" s="3">
        <v>3.8461538461539999</v>
      </c>
      <c r="L6505" s="3">
        <v>7.6923076923079998</v>
      </c>
      <c r="M6505" s="3">
        <v>19.230769230768999</v>
      </c>
      <c r="N6505" s="3">
        <v>7.6923076923079998</v>
      </c>
      <c r="O6505" s="3">
        <v>15.384615384615</v>
      </c>
      <c r="P6505" s="3">
        <v>42.307692307692001</v>
      </c>
      <c r="Q6505" s="8">
        <v>7.6923076923079998</v>
      </c>
    </row>
    <row r="6506" spans="3:17" x14ac:dyDescent="0.2">
      <c r="C6506" s="90"/>
      <c r="D6506" s="87"/>
      <c r="E6506" s="1" t="s">
        <v>28</v>
      </c>
      <c r="F6506" s="2"/>
      <c r="G6506" s="59">
        <v>23</v>
      </c>
      <c r="H6506" s="71" t="str">
        <f t="shared" si="143"/>
        <v>*</v>
      </c>
      <c r="I6506" s="11">
        <v>26.086956521739001</v>
      </c>
      <c r="J6506" s="3">
        <v>17.391304347826001</v>
      </c>
      <c r="K6506" s="7">
        <v>0</v>
      </c>
      <c r="L6506" s="7">
        <v>0</v>
      </c>
      <c r="M6506" s="7">
        <v>0</v>
      </c>
      <c r="N6506" s="3">
        <v>13.04347826087</v>
      </c>
      <c r="O6506" s="3">
        <v>17.391304347826001</v>
      </c>
      <c r="P6506" s="3">
        <v>39.130434782609001</v>
      </c>
      <c r="Q6506" s="8">
        <v>13.04347826087</v>
      </c>
    </row>
    <row r="6507" spans="3:17" x14ac:dyDescent="0.2">
      <c r="C6507" s="90"/>
      <c r="D6507" s="87"/>
      <c r="E6507" s="1" t="s">
        <v>29</v>
      </c>
      <c r="F6507" s="2"/>
      <c r="G6507" s="59">
        <v>239</v>
      </c>
      <c r="H6507" s="71" t="str">
        <f t="shared" si="143"/>
        <v xml:space="preserve"> </v>
      </c>
      <c r="I6507" s="11">
        <v>21.757322175732</v>
      </c>
      <c r="J6507" s="3">
        <v>8.7866108786609995</v>
      </c>
      <c r="K6507" s="3">
        <v>6.694560669456</v>
      </c>
      <c r="L6507" s="3">
        <v>3.7656903765690002</v>
      </c>
      <c r="M6507" s="3">
        <v>11.297071129707</v>
      </c>
      <c r="N6507" s="3">
        <v>16.73640167364</v>
      </c>
      <c r="O6507" s="3">
        <v>10.041841004184</v>
      </c>
      <c r="P6507" s="3">
        <v>41.004184100418001</v>
      </c>
      <c r="Q6507" s="8">
        <v>10.878661087866</v>
      </c>
    </row>
    <row r="6508" spans="3:17" x14ac:dyDescent="0.2">
      <c r="C6508" s="90"/>
      <c r="D6508" s="87"/>
      <c r="E6508" s="1" t="s">
        <v>30</v>
      </c>
      <c r="F6508" s="2"/>
      <c r="G6508" s="59">
        <v>297</v>
      </c>
      <c r="H6508" s="71" t="str">
        <f t="shared" si="143"/>
        <v xml:space="preserve"> </v>
      </c>
      <c r="I6508" s="11">
        <v>25.925925925925998</v>
      </c>
      <c r="J6508" s="3">
        <v>8.4175084175079995</v>
      </c>
      <c r="K6508" s="3">
        <v>5.7239057239060003</v>
      </c>
      <c r="L6508" s="3">
        <v>5.7239057239060003</v>
      </c>
      <c r="M6508" s="3">
        <v>9.7643097643099992</v>
      </c>
      <c r="N6508" s="3">
        <v>12.794612794613</v>
      </c>
      <c r="O6508" s="3">
        <v>8.0808080808079996</v>
      </c>
      <c r="P6508" s="3">
        <v>42.424242424242003</v>
      </c>
      <c r="Q6508" s="8">
        <v>8.7542087542089995</v>
      </c>
    </row>
    <row r="6509" spans="3:17" x14ac:dyDescent="0.2">
      <c r="C6509" s="90"/>
      <c r="D6509" s="87"/>
      <c r="E6509" s="1" t="s">
        <v>31</v>
      </c>
      <c r="F6509" s="2"/>
      <c r="G6509" s="59">
        <v>556</v>
      </c>
      <c r="H6509" s="71" t="str">
        <f t="shared" si="143"/>
        <v xml:space="preserve"> </v>
      </c>
      <c r="I6509" s="11">
        <v>20.143884892086</v>
      </c>
      <c r="J6509" s="3">
        <v>9.5323741007190002</v>
      </c>
      <c r="K6509" s="3">
        <v>4.8561151079140004</v>
      </c>
      <c r="L6509" s="3">
        <v>4.1366906474820002</v>
      </c>
      <c r="M6509" s="3">
        <v>7.0143884892089998</v>
      </c>
      <c r="N6509" s="3">
        <v>14.028776978417</v>
      </c>
      <c r="O6509" s="3">
        <v>6.8345323741010002</v>
      </c>
      <c r="P6509" s="3">
        <v>47.302158273381004</v>
      </c>
      <c r="Q6509" s="8">
        <v>8.8129496402880001</v>
      </c>
    </row>
    <row r="6510" spans="3:17" x14ac:dyDescent="0.2">
      <c r="C6510" s="90"/>
      <c r="D6510" s="87"/>
      <c r="E6510" s="1" t="s">
        <v>32</v>
      </c>
      <c r="F6510" s="2"/>
      <c r="G6510" s="59">
        <v>29</v>
      </c>
      <c r="H6510" s="71" t="str">
        <f t="shared" si="143"/>
        <v>*</v>
      </c>
      <c r="I6510" s="11">
        <v>6.8965517241379999</v>
      </c>
      <c r="J6510" s="3">
        <v>3.4482758620689999</v>
      </c>
      <c r="K6510" s="3">
        <v>6.8965517241379999</v>
      </c>
      <c r="L6510" s="3">
        <v>6.8965517241379999</v>
      </c>
      <c r="M6510" s="3">
        <v>3.4482758620689999</v>
      </c>
      <c r="N6510" s="3">
        <v>13.793103448276</v>
      </c>
      <c r="O6510" s="3">
        <v>13.793103448276</v>
      </c>
      <c r="P6510" s="3">
        <v>65.517241379309993</v>
      </c>
      <c r="Q6510" s="8">
        <v>3.4482758620689999</v>
      </c>
    </row>
    <row r="6511" spans="3:17" x14ac:dyDescent="0.2">
      <c r="C6511" s="90"/>
      <c r="D6511" s="87"/>
      <c r="E6511" s="1" t="s">
        <v>22</v>
      </c>
      <c r="F6511" s="2"/>
      <c r="G6511" s="59">
        <v>6</v>
      </c>
      <c r="H6511" s="71" t="str">
        <f t="shared" si="143"/>
        <v>*</v>
      </c>
      <c r="I6511" s="11">
        <v>16.666666666666998</v>
      </c>
      <c r="J6511" s="3">
        <v>16.666666666666998</v>
      </c>
      <c r="K6511" s="7">
        <v>0</v>
      </c>
      <c r="L6511" s="7">
        <v>0</v>
      </c>
      <c r="M6511" s="7">
        <v>0</v>
      </c>
      <c r="N6511" s="3">
        <v>16.666666666666998</v>
      </c>
      <c r="O6511" s="7">
        <v>0</v>
      </c>
      <c r="P6511" s="3">
        <v>50</v>
      </c>
      <c r="Q6511" s="8">
        <v>16.666666666666998</v>
      </c>
    </row>
    <row r="6512" spans="3:17" x14ac:dyDescent="0.2">
      <c r="C6512" s="91" t="s">
        <v>33</v>
      </c>
      <c r="D6512" s="86" t="s">
        <v>17</v>
      </c>
      <c r="E6512" s="6" t="s">
        <v>34</v>
      </c>
      <c r="F6512" s="5"/>
      <c r="G6512" s="58">
        <v>11</v>
      </c>
      <c r="H6512" s="70" t="str">
        <f t="shared" si="143"/>
        <v>*</v>
      </c>
      <c r="I6512" s="12">
        <v>27.272727272727</v>
      </c>
      <c r="J6512" s="25">
        <v>0</v>
      </c>
      <c r="K6512" s="4">
        <v>9.0909090909089993</v>
      </c>
      <c r="L6512" s="25">
        <v>0</v>
      </c>
      <c r="M6512" s="4">
        <v>9.0909090909089993</v>
      </c>
      <c r="N6512" s="4">
        <v>9.0909090909089993</v>
      </c>
      <c r="O6512" s="4">
        <v>18.181818181817999</v>
      </c>
      <c r="P6512" s="4">
        <v>36.363636363635997</v>
      </c>
      <c r="Q6512" s="13">
        <v>18.181818181817999</v>
      </c>
    </row>
    <row r="6513" spans="3:17" x14ac:dyDescent="0.2">
      <c r="C6513" s="90"/>
      <c r="D6513" s="87"/>
      <c r="E6513" s="1" t="s">
        <v>35</v>
      </c>
      <c r="F6513" s="2"/>
      <c r="G6513" s="59">
        <v>164</v>
      </c>
      <c r="H6513" s="71" t="str">
        <f t="shared" si="143"/>
        <v xml:space="preserve"> </v>
      </c>
      <c r="I6513" s="11">
        <v>22.560975609755999</v>
      </c>
      <c r="J6513" s="3">
        <v>10.365853658537</v>
      </c>
      <c r="K6513" s="3">
        <v>3.0487804878050002</v>
      </c>
      <c r="L6513" s="3">
        <v>4.268292682927</v>
      </c>
      <c r="M6513" s="3">
        <v>5.4878048780490003</v>
      </c>
      <c r="N6513" s="3">
        <v>11.585365853659001</v>
      </c>
      <c r="O6513" s="3">
        <v>9.7560975609760003</v>
      </c>
      <c r="P6513" s="3">
        <v>50</v>
      </c>
      <c r="Q6513" s="8">
        <v>6.7073170731709997</v>
      </c>
    </row>
    <row r="6514" spans="3:17" x14ac:dyDescent="0.2">
      <c r="C6514" s="90"/>
      <c r="D6514" s="87"/>
      <c r="E6514" s="1" t="s">
        <v>36</v>
      </c>
      <c r="F6514" s="2"/>
      <c r="G6514" s="59">
        <v>236</v>
      </c>
      <c r="H6514" s="71" t="str">
        <f t="shared" si="143"/>
        <v xml:space="preserve"> </v>
      </c>
      <c r="I6514" s="11">
        <v>25</v>
      </c>
      <c r="J6514" s="3">
        <v>9.7457627118639998</v>
      </c>
      <c r="K6514" s="3">
        <v>3.8135593220340001</v>
      </c>
      <c r="L6514" s="3">
        <v>3.8135593220340001</v>
      </c>
      <c r="M6514" s="3">
        <v>8.8983050847459992</v>
      </c>
      <c r="N6514" s="3">
        <v>12.71186440678</v>
      </c>
      <c r="O6514" s="3">
        <v>8.4745762711860007</v>
      </c>
      <c r="P6514" s="3">
        <v>38.983050847458003</v>
      </c>
      <c r="Q6514" s="8">
        <v>12.71186440678</v>
      </c>
    </row>
    <row r="6515" spans="3:17" ht="24" x14ac:dyDescent="0.2">
      <c r="C6515" s="90"/>
      <c r="D6515" s="87"/>
      <c r="E6515" s="1" t="s">
        <v>37</v>
      </c>
      <c r="F6515" s="2"/>
      <c r="G6515" s="59">
        <v>162</v>
      </c>
      <c r="H6515" s="71" t="str">
        <f t="shared" si="143"/>
        <v xml:space="preserve"> </v>
      </c>
      <c r="I6515" s="11">
        <v>19.135802469135999</v>
      </c>
      <c r="J6515" s="3">
        <v>7.4074074074069998</v>
      </c>
      <c r="K6515" s="3">
        <v>7.4074074074069998</v>
      </c>
      <c r="L6515" s="3">
        <v>6.1728395061730001</v>
      </c>
      <c r="M6515" s="3">
        <v>8.6419753086419995</v>
      </c>
      <c r="N6515" s="3">
        <v>14.814814814815</v>
      </c>
      <c r="O6515" s="3">
        <v>3.7037037037039999</v>
      </c>
      <c r="P6515" s="3">
        <v>48.148148148148003</v>
      </c>
      <c r="Q6515" s="8">
        <v>7.4074074074069998</v>
      </c>
    </row>
    <row r="6516" spans="3:17" x14ac:dyDescent="0.2">
      <c r="C6516" s="90"/>
      <c r="D6516" s="87"/>
      <c r="E6516" s="1" t="s">
        <v>38</v>
      </c>
      <c r="F6516" s="2"/>
      <c r="G6516" s="59">
        <v>87</v>
      </c>
      <c r="H6516" s="71" t="str">
        <f t="shared" si="143"/>
        <v xml:space="preserve"> </v>
      </c>
      <c r="I6516" s="11">
        <v>4.5977011494250002</v>
      </c>
      <c r="J6516" s="3">
        <v>6.8965517241379999</v>
      </c>
      <c r="K6516" s="3">
        <v>2.2988505747130001</v>
      </c>
      <c r="L6516" s="3">
        <v>1.149425287356</v>
      </c>
      <c r="M6516" s="3">
        <v>1.149425287356</v>
      </c>
      <c r="N6516" s="3">
        <v>17.241379310345</v>
      </c>
      <c r="O6516" s="3">
        <v>3.4482758620689999</v>
      </c>
      <c r="P6516" s="3">
        <v>64.367816091953998</v>
      </c>
      <c r="Q6516" s="8">
        <v>4.5977011494250002</v>
      </c>
    </row>
    <row r="6517" spans="3:17" x14ac:dyDescent="0.2">
      <c r="C6517" s="90"/>
      <c r="D6517" s="87"/>
      <c r="E6517" s="1" t="s">
        <v>22</v>
      </c>
      <c r="F6517" s="2"/>
      <c r="G6517" s="59">
        <v>6</v>
      </c>
      <c r="H6517" s="71" t="str">
        <f t="shared" si="143"/>
        <v>*</v>
      </c>
      <c r="I6517" s="11">
        <v>16.666666666666998</v>
      </c>
      <c r="J6517" s="3">
        <v>16.666666666666998</v>
      </c>
      <c r="K6517" s="7">
        <v>0</v>
      </c>
      <c r="L6517" s="7">
        <v>0</v>
      </c>
      <c r="M6517" s="7">
        <v>0</v>
      </c>
      <c r="N6517" s="3">
        <v>16.666666666666998</v>
      </c>
      <c r="O6517" s="3">
        <v>16.666666666666998</v>
      </c>
      <c r="P6517" s="3">
        <v>33.333333333333002</v>
      </c>
      <c r="Q6517" s="8">
        <v>16.666666666666998</v>
      </c>
    </row>
    <row r="6518" spans="3:17" x14ac:dyDescent="0.2">
      <c r="C6518" s="91" t="s">
        <v>39</v>
      </c>
      <c r="D6518" s="86" t="s">
        <v>17</v>
      </c>
      <c r="E6518" s="6" t="s">
        <v>40</v>
      </c>
      <c r="F6518" s="5"/>
      <c r="G6518" s="58">
        <v>55</v>
      </c>
      <c r="H6518" s="70" t="str">
        <f t="shared" si="143"/>
        <v xml:space="preserve"> </v>
      </c>
      <c r="I6518" s="12">
        <v>29.090909090909001</v>
      </c>
      <c r="J6518" s="4">
        <v>10.909090909091001</v>
      </c>
      <c r="K6518" s="4">
        <v>5.4545454545450003</v>
      </c>
      <c r="L6518" s="4">
        <v>5.4545454545450003</v>
      </c>
      <c r="M6518" s="4">
        <v>10.909090909091001</v>
      </c>
      <c r="N6518" s="4">
        <v>14.545454545455</v>
      </c>
      <c r="O6518" s="4">
        <v>3.636363636364</v>
      </c>
      <c r="P6518" s="4">
        <v>47.272727272727003</v>
      </c>
      <c r="Q6518" s="13">
        <v>9.0909090909089993</v>
      </c>
    </row>
    <row r="6519" spans="3:17" ht="24" x14ac:dyDescent="0.2">
      <c r="C6519" s="90"/>
      <c r="D6519" s="87"/>
      <c r="E6519" s="1" t="s">
        <v>41</v>
      </c>
      <c r="F6519" s="2"/>
      <c r="G6519" s="59">
        <v>255</v>
      </c>
      <c r="H6519" s="71" t="str">
        <f t="shared" si="143"/>
        <v xml:space="preserve"> </v>
      </c>
      <c r="I6519" s="11">
        <v>25.098039215686001</v>
      </c>
      <c r="J6519" s="3">
        <v>8.2352941176469994</v>
      </c>
      <c r="K6519" s="3">
        <v>5.0980392156859997</v>
      </c>
      <c r="L6519" s="3">
        <v>3.9215686274510002</v>
      </c>
      <c r="M6519" s="3">
        <v>6.2745098039220002</v>
      </c>
      <c r="N6519" s="3">
        <v>14.117647058824</v>
      </c>
      <c r="O6519" s="3">
        <v>10.588235294118</v>
      </c>
      <c r="P6519" s="3">
        <v>40.392156862744997</v>
      </c>
      <c r="Q6519" s="8">
        <v>9.4117647058819998</v>
      </c>
    </row>
    <row r="6520" spans="3:17" x14ac:dyDescent="0.2">
      <c r="C6520" s="90"/>
      <c r="D6520" s="87"/>
      <c r="E6520" s="1" t="s">
        <v>42</v>
      </c>
      <c r="F6520" s="2"/>
      <c r="G6520" s="59">
        <v>315</v>
      </c>
      <c r="H6520" s="71" t="str">
        <f t="shared" si="143"/>
        <v xml:space="preserve"> </v>
      </c>
      <c r="I6520" s="11">
        <v>14.920634920635001</v>
      </c>
      <c r="J6520" s="3">
        <v>8.5714285714289993</v>
      </c>
      <c r="K6520" s="3">
        <v>4.1269841269840004</v>
      </c>
      <c r="L6520" s="3">
        <v>4.1269841269840004</v>
      </c>
      <c r="M6520" s="3">
        <v>6.3492063492059998</v>
      </c>
      <c r="N6520" s="3">
        <v>13.650793650794</v>
      </c>
      <c r="O6520" s="3">
        <v>5.079365079365</v>
      </c>
      <c r="P6520" s="3">
        <v>52.380952380952003</v>
      </c>
      <c r="Q6520" s="8">
        <v>8.2539682539680008</v>
      </c>
    </row>
    <row r="6521" spans="3:17" x14ac:dyDescent="0.2">
      <c r="C6521" s="90"/>
      <c r="D6521" s="87"/>
      <c r="E6521" s="1" t="s">
        <v>43</v>
      </c>
      <c r="F6521" s="2"/>
      <c r="G6521" s="59">
        <v>31</v>
      </c>
      <c r="H6521" s="71" t="str">
        <f t="shared" si="143"/>
        <v>*</v>
      </c>
      <c r="I6521" s="11">
        <v>22.580645161290001</v>
      </c>
      <c r="J6521" s="3">
        <v>16.129032258064999</v>
      </c>
      <c r="K6521" s="7">
        <v>0</v>
      </c>
      <c r="L6521" s="3">
        <v>3.2258064516129998</v>
      </c>
      <c r="M6521" s="3">
        <v>12.903225806451999</v>
      </c>
      <c r="N6521" s="3">
        <v>3.2258064516129998</v>
      </c>
      <c r="O6521" s="3">
        <v>9.6774193548389995</v>
      </c>
      <c r="P6521" s="3">
        <v>48.387096774193999</v>
      </c>
      <c r="Q6521" s="8">
        <v>6.4516129032259997</v>
      </c>
    </row>
    <row r="6522" spans="3:17" x14ac:dyDescent="0.2">
      <c r="C6522" s="90"/>
      <c r="D6522" s="87"/>
      <c r="E6522" s="1" t="s">
        <v>22</v>
      </c>
      <c r="F6522" s="2"/>
      <c r="G6522" s="59">
        <v>10</v>
      </c>
      <c r="H6522" s="71" t="str">
        <f t="shared" si="143"/>
        <v>*</v>
      </c>
      <c r="I6522" s="11">
        <v>10</v>
      </c>
      <c r="J6522" s="7">
        <v>0</v>
      </c>
      <c r="K6522" s="7">
        <v>0</v>
      </c>
      <c r="L6522" s="7">
        <v>0</v>
      </c>
      <c r="M6522" s="7">
        <v>0</v>
      </c>
      <c r="N6522" s="3">
        <v>20</v>
      </c>
      <c r="O6522" s="7">
        <v>0</v>
      </c>
      <c r="P6522" s="3">
        <v>50</v>
      </c>
      <c r="Q6522" s="8">
        <v>30</v>
      </c>
    </row>
    <row r="6523" spans="3:17" x14ac:dyDescent="0.2">
      <c r="C6523" s="91" t="s">
        <v>44</v>
      </c>
      <c r="D6523" s="86" t="s">
        <v>17</v>
      </c>
      <c r="E6523" s="6" t="s">
        <v>45</v>
      </c>
      <c r="F6523" s="5"/>
      <c r="G6523" s="58">
        <v>269</v>
      </c>
      <c r="H6523" s="70" t="str">
        <f t="shared" si="143"/>
        <v xml:space="preserve"> </v>
      </c>
      <c r="I6523" s="12">
        <v>26.39405204461</v>
      </c>
      <c r="J6523" s="4">
        <v>9.2936802973979997</v>
      </c>
      <c r="K6523" s="4">
        <v>4.832713754647</v>
      </c>
      <c r="L6523" s="4">
        <v>4.4609665427509997</v>
      </c>
      <c r="M6523" s="4">
        <v>8.5501858736060008</v>
      </c>
      <c r="N6523" s="4">
        <v>15.241635687732</v>
      </c>
      <c r="O6523" s="4">
        <v>7.8066914498140001</v>
      </c>
      <c r="P6523" s="4">
        <v>41.263940520445999</v>
      </c>
      <c r="Q6523" s="13">
        <v>8.5501858736060008</v>
      </c>
    </row>
    <row r="6524" spans="3:17" x14ac:dyDescent="0.2">
      <c r="C6524" s="90"/>
      <c r="D6524" s="87"/>
      <c r="E6524" s="1" t="s">
        <v>46</v>
      </c>
      <c r="F6524" s="2"/>
      <c r="G6524" s="59">
        <v>221</v>
      </c>
      <c r="H6524" s="71" t="str">
        <f t="shared" si="143"/>
        <v xml:space="preserve"> </v>
      </c>
      <c r="I6524" s="11">
        <v>17.647058823529001</v>
      </c>
      <c r="J6524" s="3">
        <v>6.3348416289590004</v>
      </c>
      <c r="K6524" s="3">
        <v>4.524886877828</v>
      </c>
      <c r="L6524" s="3">
        <v>3.6199095022619998</v>
      </c>
      <c r="M6524" s="3">
        <v>5.4298642533940003</v>
      </c>
      <c r="N6524" s="3">
        <v>11.31221719457</v>
      </c>
      <c r="O6524" s="3">
        <v>5.8823529411760003</v>
      </c>
      <c r="P6524" s="3">
        <v>49.773755656109003</v>
      </c>
      <c r="Q6524" s="8">
        <v>10.407239819005</v>
      </c>
    </row>
    <row r="6525" spans="3:17" x14ac:dyDescent="0.2">
      <c r="C6525" s="90"/>
      <c r="D6525" s="87"/>
      <c r="E6525" s="1" t="s">
        <v>47</v>
      </c>
      <c r="F6525" s="2"/>
      <c r="G6525" s="59">
        <v>87</v>
      </c>
      <c r="H6525" s="71" t="str">
        <f t="shared" si="143"/>
        <v xml:space="preserve"> </v>
      </c>
      <c r="I6525" s="11">
        <v>14.942528735631999</v>
      </c>
      <c r="J6525" s="3">
        <v>12.64367816092</v>
      </c>
      <c r="K6525" s="3">
        <v>4.5977011494250002</v>
      </c>
      <c r="L6525" s="3">
        <v>3.4482758620689999</v>
      </c>
      <c r="M6525" s="3">
        <v>6.8965517241379999</v>
      </c>
      <c r="N6525" s="3">
        <v>17.241379310345</v>
      </c>
      <c r="O6525" s="3">
        <v>9.1954022988510005</v>
      </c>
      <c r="P6525" s="3">
        <v>48.275862068965999</v>
      </c>
      <c r="Q6525" s="8">
        <v>9.1954022988510005</v>
      </c>
    </row>
    <row r="6526" spans="3:17" x14ac:dyDescent="0.2">
      <c r="C6526" s="90"/>
      <c r="D6526" s="87"/>
      <c r="E6526" s="1" t="s">
        <v>48</v>
      </c>
      <c r="F6526" s="2"/>
      <c r="G6526" s="59">
        <v>80</v>
      </c>
      <c r="H6526" s="71" t="str">
        <f t="shared" si="143"/>
        <v xml:space="preserve"> </v>
      </c>
      <c r="I6526" s="11">
        <v>10</v>
      </c>
      <c r="J6526" s="3">
        <v>11.25</v>
      </c>
      <c r="K6526" s="3">
        <v>2.5</v>
      </c>
      <c r="L6526" s="3">
        <v>3.75</v>
      </c>
      <c r="M6526" s="3">
        <v>3.75</v>
      </c>
      <c r="N6526" s="3">
        <v>7.5</v>
      </c>
      <c r="O6526" s="3">
        <v>6.25</v>
      </c>
      <c r="P6526" s="3">
        <v>60</v>
      </c>
      <c r="Q6526" s="8">
        <v>7.5</v>
      </c>
    </row>
    <row r="6527" spans="3:17" x14ac:dyDescent="0.2">
      <c r="C6527" s="90"/>
      <c r="D6527" s="87"/>
      <c r="E6527" s="1" t="s">
        <v>22</v>
      </c>
      <c r="F6527" s="2"/>
      <c r="G6527" s="59">
        <v>9</v>
      </c>
      <c r="H6527" s="71" t="str">
        <f t="shared" si="143"/>
        <v>*</v>
      </c>
      <c r="I6527" s="11">
        <v>44.444444444444002</v>
      </c>
      <c r="J6527" s="7">
        <v>0</v>
      </c>
      <c r="K6527" s="7">
        <v>0</v>
      </c>
      <c r="L6527" s="3">
        <v>11.111111111111001</v>
      </c>
      <c r="M6527" s="3">
        <v>22.222222222222001</v>
      </c>
      <c r="N6527" s="3">
        <v>33.333333333333002</v>
      </c>
      <c r="O6527" s="3">
        <v>11.111111111111001</v>
      </c>
      <c r="P6527" s="3">
        <v>33.333333333333002</v>
      </c>
      <c r="Q6527" s="14">
        <v>0</v>
      </c>
    </row>
    <row r="6528" spans="3:17" ht="24" x14ac:dyDescent="0.2">
      <c r="C6528" s="91" t="s">
        <v>49</v>
      </c>
      <c r="D6528" s="86" t="s">
        <v>17</v>
      </c>
      <c r="E6528" s="6" t="s">
        <v>50</v>
      </c>
      <c r="F6528" s="5"/>
      <c r="G6528" s="58">
        <v>12</v>
      </c>
      <c r="H6528" s="70" t="str">
        <f t="shared" si="143"/>
        <v>*</v>
      </c>
      <c r="I6528" s="12">
        <v>25</v>
      </c>
      <c r="J6528" s="4">
        <v>16.666666666666998</v>
      </c>
      <c r="K6528" s="4">
        <v>8.333333333333</v>
      </c>
      <c r="L6528" s="4">
        <v>16.666666666666998</v>
      </c>
      <c r="M6528" s="4">
        <v>8.333333333333</v>
      </c>
      <c r="N6528" s="4">
        <v>25</v>
      </c>
      <c r="O6528" s="4">
        <v>8.333333333333</v>
      </c>
      <c r="P6528" s="4">
        <v>41.666666666666998</v>
      </c>
      <c r="Q6528" s="33">
        <v>0</v>
      </c>
    </row>
    <row r="6529" spans="3:17" ht="36" x14ac:dyDescent="0.2">
      <c r="C6529" s="90"/>
      <c r="D6529" s="87"/>
      <c r="E6529" s="1" t="s">
        <v>51</v>
      </c>
      <c r="F6529" s="2"/>
      <c r="G6529" s="59">
        <v>52</v>
      </c>
      <c r="H6529" s="71" t="str">
        <f t="shared" si="143"/>
        <v xml:space="preserve"> </v>
      </c>
      <c r="I6529" s="11">
        <v>21.153846153846001</v>
      </c>
      <c r="J6529" s="3">
        <v>7.6923076923079998</v>
      </c>
      <c r="K6529" s="3">
        <v>9.6153846153850004</v>
      </c>
      <c r="L6529" s="3">
        <v>3.8461538461539999</v>
      </c>
      <c r="M6529" s="3">
        <v>1.923076923077</v>
      </c>
      <c r="N6529" s="3">
        <v>32.692307692307999</v>
      </c>
      <c r="O6529" s="3">
        <v>15.384615384615</v>
      </c>
      <c r="P6529" s="3">
        <v>30.769230769231001</v>
      </c>
      <c r="Q6529" s="14">
        <v>0</v>
      </c>
    </row>
    <row r="6530" spans="3:17" ht="48" x14ac:dyDescent="0.2">
      <c r="C6530" s="90"/>
      <c r="D6530" s="87"/>
      <c r="E6530" s="1" t="s">
        <v>52</v>
      </c>
      <c r="F6530" s="2"/>
      <c r="G6530" s="59">
        <v>432</v>
      </c>
      <c r="H6530" s="71" t="str">
        <f t="shared" si="143"/>
        <v xml:space="preserve"> </v>
      </c>
      <c r="I6530" s="11">
        <v>24.768518518518999</v>
      </c>
      <c r="J6530" s="3">
        <v>9.2592592592590002</v>
      </c>
      <c r="K6530" s="3">
        <v>4.8611111111109997</v>
      </c>
      <c r="L6530" s="3">
        <v>4.3981481481479996</v>
      </c>
      <c r="M6530" s="3">
        <v>6.4814814814809996</v>
      </c>
      <c r="N6530" s="3">
        <v>14.583333333333</v>
      </c>
      <c r="O6530" s="3">
        <v>7.6388888888890003</v>
      </c>
      <c r="P6530" s="3">
        <v>43.518518518519002</v>
      </c>
      <c r="Q6530" s="8">
        <v>9.0277777777780006</v>
      </c>
    </row>
    <row r="6531" spans="3:17" ht="24" x14ac:dyDescent="0.2">
      <c r="C6531" s="90"/>
      <c r="D6531" s="87"/>
      <c r="E6531" s="1" t="s">
        <v>53</v>
      </c>
      <c r="F6531" s="2"/>
      <c r="G6531" s="59">
        <v>145</v>
      </c>
      <c r="H6531" s="71" t="str">
        <f t="shared" si="143"/>
        <v xml:space="preserve"> </v>
      </c>
      <c r="I6531" s="11">
        <v>23.448275862069</v>
      </c>
      <c r="J6531" s="3">
        <v>10.344827586207</v>
      </c>
      <c r="K6531" s="3">
        <v>8.2758620689659992</v>
      </c>
      <c r="L6531" s="3">
        <v>6.8965517241379999</v>
      </c>
      <c r="M6531" s="3">
        <v>4.1379310344829996</v>
      </c>
      <c r="N6531" s="3">
        <v>22.758620689655</v>
      </c>
      <c r="O6531" s="3">
        <v>8.2758620689659992</v>
      </c>
      <c r="P6531" s="3">
        <v>40.689655172414</v>
      </c>
      <c r="Q6531" s="8">
        <v>3.4482758620689999</v>
      </c>
    </row>
    <row r="6532" spans="3:17" ht="48" x14ac:dyDescent="0.2">
      <c r="C6532" s="90"/>
      <c r="D6532" s="87"/>
      <c r="E6532" s="1" t="s">
        <v>54</v>
      </c>
      <c r="F6532" s="2"/>
      <c r="G6532" s="59">
        <v>71</v>
      </c>
      <c r="H6532" s="71" t="str">
        <f t="shared" si="143"/>
        <v xml:space="preserve"> </v>
      </c>
      <c r="I6532" s="11">
        <v>30.985915492958</v>
      </c>
      <c r="J6532" s="3">
        <v>14.084507042254</v>
      </c>
      <c r="K6532" s="3">
        <v>5.6338028169010004</v>
      </c>
      <c r="L6532" s="3">
        <v>7.0422535211269999</v>
      </c>
      <c r="M6532" s="3">
        <v>5.6338028169010004</v>
      </c>
      <c r="N6532" s="3">
        <v>22.535211267606002</v>
      </c>
      <c r="O6532" s="3">
        <v>9.8591549295770005</v>
      </c>
      <c r="P6532" s="3">
        <v>39.436619718309998</v>
      </c>
      <c r="Q6532" s="8">
        <v>1.4084507042250001</v>
      </c>
    </row>
    <row r="6533" spans="3:17" ht="36" x14ac:dyDescent="0.2">
      <c r="C6533" s="90"/>
      <c r="D6533" s="87"/>
      <c r="E6533" s="1" t="s">
        <v>55</v>
      </c>
      <c r="F6533" s="2"/>
      <c r="G6533" s="59">
        <v>7</v>
      </c>
      <c r="H6533" s="71" t="str">
        <f t="shared" si="143"/>
        <v>*</v>
      </c>
      <c r="I6533" s="11">
        <v>14.285714285714</v>
      </c>
      <c r="J6533" s="7">
        <v>0</v>
      </c>
      <c r="K6533" s="3">
        <v>14.285714285714</v>
      </c>
      <c r="L6533" s="3">
        <v>14.285714285714</v>
      </c>
      <c r="M6533" s="3">
        <v>14.285714285714</v>
      </c>
      <c r="N6533" s="3">
        <v>14.285714285714</v>
      </c>
      <c r="O6533" s="3">
        <v>28.571428571428999</v>
      </c>
      <c r="P6533" s="3">
        <v>42.857142857143003</v>
      </c>
      <c r="Q6533" s="14">
        <v>0</v>
      </c>
    </row>
    <row r="6534" spans="3:17" ht="36" x14ac:dyDescent="0.2">
      <c r="C6534" s="90"/>
      <c r="D6534" s="87"/>
      <c r="E6534" s="1" t="s">
        <v>56</v>
      </c>
      <c r="F6534" s="2"/>
      <c r="G6534" s="59">
        <v>32</v>
      </c>
      <c r="H6534" s="71" t="str">
        <f t="shared" si="143"/>
        <v>*</v>
      </c>
      <c r="I6534" s="11">
        <v>25</v>
      </c>
      <c r="J6534" s="3">
        <v>9.375</v>
      </c>
      <c r="K6534" s="3">
        <v>9.375</v>
      </c>
      <c r="L6534" s="3">
        <v>3.125</v>
      </c>
      <c r="M6534" s="7">
        <v>0</v>
      </c>
      <c r="N6534" s="3">
        <v>31.25</v>
      </c>
      <c r="O6534" s="3">
        <v>9.375</v>
      </c>
      <c r="P6534" s="3">
        <v>28.125</v>
      </c>
      <c r="Q6534" s="8">
        <v>3.125</v>
      </c>
    </row>
    <row r="6535" spans="3:17" ht="36" x14ac:dyDescent="0.2">
      <c r="C6535" s="90"/>
      <c r="D6535" s="87"/>
      <c r="E6535" s="1" t="s">
        <v>57</v>
      </c>
      <c r="F6535" s="2"/>
      <c r="G6535" s="59">
        <v>25</v>
      </c>
      <c r="H6535" s="71" t="str">
        <f t="shared" si="143"/>
        <v>*</v>
      </c>
      <c r="I6535" s="11">
        <v>32</v>
      </c>
      <c r="J6535" s="3">
        <v>16</v>
      </c>
      <c r="K6535" s="3">
        <v>12</v>
      </c>
      <c r="L6535" s="3">
        <v>12</v>
      </c>
      <c r="M6535" s="3">
        <v>16</v>
      </c>
      <c r="N6535" s="3">
        <v>24</v>
      </c>
      <c r="O6535" s="3">
        <v>12</v>
      </c>
      <c r="P6535" s="3">
        <v>24</v>
      </c>
      <c r="Q6535" s="8">
        <v>4</v>
      </c>
    </row>
    <row r="6536" spans="3:17" x14ac:dyDescent="0.2">
      <c r="C6536" s="90"/>
      <c r="D6536" s="87"/>
      <c r="E6536" s="1" t="s">
        <v>58</v>
      </c>
      <c r="F6536" s="2"/>
      <c r="G6536" s="59">
        <v>189</v>
      </c>
      <c r="H6536" s="71" t="str">
        <f t="shared" si="143"/>
        <v xml:space="preserve"> </v>
      </c>
      <c r="I6536" s="11">
        <v>13.227513227513001</v>
      </c>
      <c r="J6536" s="3">
        <v>8.9947089947090006</v>
      </c>
      <c r="K6536" s="3">
        <v>3.7037037037039999</v>
      </c>
      <c r="L6536" s="3">
        <v>3.7037037037039999</v>
      </c>
      <c r="M6536" s="3">
        <v>9.5238095238099998</v>
      </c>
      <c r="N6536" s="3">
        <v>12.169312169312001</v>
      </c>
      <c r="O6536" s="3">
        <v>4.7619047619049999</v>
      </c>
      <c r="P6536" s="3">
        <v>52.380952380952003</v>
      </c>
      <c r="Q6536" s="8">
        <v>9.5238095238099998</v>
      </c>
    </row>
    <row r="6537" spans="3:17" x14ac:dyDescent="0.2">
      <c r="C6537" s="90"/>
      <c r="D6537" s="87"/>
      <c r="E6537" s="1" t="s">
        <v>22</v>
      </c>
      <c r="F6537" s="2"/>
      <c r="G6537" s="59">
        <v>25</v>
      </c>
      <c r="H6537" s="71" t="str">
        <f t="shared" si="143"/>
        <v>*</v>
      </c>
      <c r="I6537" s="11">
        <v>8</v>
      </c>
      <c r="J6537" s="3">
        <v>4</v>
      </c>
      <c r="K6537" s="7">
        <v>0</v>
      </c>
      <c r="L6537" s="7">
        <v>0</v>
      </c>
      <c r="M6537" s="7">
        <v>0</v>
      </c>
      <c r="N6537" s="3">
        <v>4</v>
      </c>
      <c r="O6537" s="3">
        <v>8</v>
      </c>
      <c r="P6537" s="3">
        <v>68</v>
      </c>
      <c r="Q6537" s="8">
        <v>12</v>
      </c>
    </row>
    <row r="6538" spans="3:17" ht="24" x14ac:dyDescent="0.2">
      <c r="C6538" s="90"/>
      <c r="D6538" s="87"/>
      <c r="E6538" s="1" t="s">
        <v>59</v>
      </c>
      <c r="F6538" s="2"/>
      <c r="G6538" s="59">
        <v>450</v>
      </c>
      <c r="H6538" s="71" t="str">
        <f t="shared" si="143"/>
        <v xml:space="preserve"> </v>
      </c>
      <c r="I6538" s="11">
        <v>24</v>
      </c>
      <c r="J6538" s="3">
        <v>8.8888888888889994</v>
      </c>
      <c r="K6538" s="3">
        <v>4.8888888888890003</v>
      </c>
      <c r="L6538" s="3">
        <v>4.4444444444439997</v>
      </c>
      <c r="M6538" s="3">
        <v>6.2222222222220003</v>
      </c>
      <c r="N6538" s="3">
        <v>14.666666666667</v>
      </c>
      <c r="O6538" s="3">
        <v>8.2222222222219994</v>
      </c>
      <c r="P6538" s="3">
        <v>43.777777777777999</v>
      </c>
      <c r="Q6538" s="8">
        <v>8.666666666667</v>
      </c>
    </row>
    <row r="6539" spans="3:17" ht="24" x14ac:dyDescent="0.2">
      <c r="C6539" s="90"/>
      <c r="D6539" s="87"/>
      <c r="E6539" s="1" t="s">
        <v>60</v>
      </c>
      <c r="F6539" s="2"/>
      <c r="G6539" s="59">
        <v>88</v>
      </c>
      <c r="H6539" s="71" t="str">
        <f t="shared" si="143"/>
        <v xml:space="preserve"> </v>
      </c>
      <c r="I6539" s="11">
        <v>30.681818181817999</v>
      </c>
      <c r="J6539" s="3">
        <v>12.5</v>
      </c>
      <c r="K6539" s="3">
        <v>6.8181818181820004</v>
      </c>
      <c r="L6539" s="3">
        <v>5.6818181818179996</v>
      </c>
      <c r="M6539" s="3">
        <v>4.5454545454549997</v>
      </c>
      <c r="N6539" s="3">
        <v>22.727272727273</v>
      </c>
      <c r="O6539" s="3">
        <v>9.0909090909089993</v>
      </c>
      <c r="P6539" s="3">
        <v>37.5</v>
      </c>
      <c r="Q6539" s="8">
        <v>2.2727272727269998</v>
      </c>
    </row>
    <row r="6540" spans="3:17" ht="24" x14ac:dyDescent="0.2">
      <c r="C6540" s="91" t="s">
        <v>61</v>
      </c>
      <c r="D6540" s="86" t="s">
        <v>17</v>
      </c>
      <c r="E6540" s="6" t="s">
        <v>62</v>
      </c>
      <c r="F6540" s="5"/>
      <c r="G6540" s="58">
        <v>14</v>
      </c>
      <c r="H6540" s="70" t="str">
        <f t="shared" si="143"/>
        <v>*</v>
      </c>
      <c r="I6540" s="12">
        <v>14.285714285714</v>
      </c>
      <c r="J6540" s="4">
        <v>7.1428571428570002</v>
      </c>
      <c r="K6540" s="4">
        <v>7.1428571428570002</v>
      </c>
      <c r="L6540" s="25">
        <v>0</v>
      </c>
      <c r="M6540" s="25">
        <v>0</v>
      </c>
      <c r="N6540" s="4">
        <v>42.857142857143003</v>
      </c>
      <c r="O6540" s="4">
        <v>14.285714285714</v>
      </c>
      <c r="P6540" s="4">
        <v>35.714285714286</v>
      </c>
      <c r="Q6540" s="33">
        <v>0</v>
      </c>
    </row>
    <row r="6541" spans="3:17" ht="24" x14ac:dyDescent="0.2">
      <c r="C6541" s="90"/>
      <c r="D6541" s="87"/>
      <c r="E6541" s="1" t="s">
        <v>63</v>
      </c>
      <c r="F6541" s="2"/>
      <c r="G6541" s="59">
        <v>13</v>
      </c>
      <c r="H6541" s="71" t="str">
        <f t="shared" si="143"/>
        <v>*</v>
      </c>
      <c r="I6541" s="11">
        <v>30.769230769231001</v>
      </c>
      <c r="J6541" s="3">
        <v>15.384615384615</v>
      </c>
      <c r="K6541" s="7">
        <v>0</v>
      </c>
      <c r="L6541" s="7">
        <v>0</v>
      </c>
      <c r="M6541" s="7">
        <v>0</v>
      </c>
      <c r="N6541" s="3">
        <v>30.769230769231001</v>
      </c>
      <c r="O6541" s="7">
        <v>0</v>
      </c>
      <c r="P6541" s="3">
        <v>46.153846153845997</v>
      </c>
      <c r="Q6541" s="14">
        <v>0</v>
      </c>
    </row>
    <row r="6542" spans="3:17" ht="36" x14ac:dyDescent="0.2">
      <c r="C6542" s="90"/>
      <c r="D6542" s="87"/>
      <c r="E6542" s="1" t="s">
        <v>64</v>
      </c>
      <c r="F6542" s="2"/>
      <c r="G6542" s="59">
        <v>8</v>
      </c>
      <c r="H6542" s="71" t="str">
        <f t="shared" si="143"/>
        <v>*</v>
      </c>
      <c r="I6542" s="11">
        <v>25</v>
      </c>
      <c r="J6542" s="3">
        <v>12.5</v>
      </c>
      <c r="K6542" s="3">
        <v>12.5</v>
      </c>
      <c r="L6542" s="7">
        <v>0</v>
      </c>
      <c r="M6542" s="3">
        <v>12.5</v>
      </c>
      <c r="N6542" s="3">
        <v>25</v>
      </c>
      <c r="O6542" s="3">
        <v>12.5</v>
      </c>
      <c r="P6542" s="3">
        <v>12.5</v>
      </c>
      <c r="Q6542" s="14">
        <v>0</v>
      </c>
    </row>
    <row r="6543" spans="3:17" ht="36" x14ac:dyDescent="0.2">
      <c r="C6543" s="90"/>
      <c r="D6543" s="87"/>
      <c r="E6543" s="1" t="s">
        <v>65</v>
      </c>
      <c r="F6543" s="2"/>
      <c r="G6543" s="59">
        <v>1</v>
      </c>
      <c r="H6543" s="71" t="str">
        <f t="shared" si="143"/>
        <v>*</v>
      </c>
      <c r="I6543" s="26">
        <v>0</v>
      </c>
      <c r="J6543" s="7">
        <v>0</v>
      </c>
      <c r="K6543" s="7">
        <v>0</v>
      </c>
      <c r="L6543" s="7">
        <v>0</v>
      </c>
      <c r="M6543" s="7">
        <v>0</v>
      </c>
      <c r="N6543" s="7">
        <v>0</v>
      </c>
      <c r="O6543" s="7">
        <v>0</v>
      </c>
      <c r="P6543" s="3">
        <v>100</v>
      </c>
      <c r="Q6543" s="14">
        <v>0</v>
      </c>
    </row>
    <row r="6544" spans="3:17" ht="36" x14ac:dyDescent="0.2">
      <c r="C6544" s="90"/>
      <c r="D6544" s="87"/>
      <c r="E6544" s="1" t="s">
        <v>66</v>
      </c>
      <c r="F6544" s="2"/>
      <c r="G6544" s="59">
        <v>18</v>
      </c>
      <c r="H6544" s="71" t="str">
        <f t="shared" si="143"/>
        <v>*</v>
      </c>
      <c r="I6544" s="11">
        <v>38.888888888888999</v>
      </c>
      <c r="J6544" s="3">
        <v>11.111111111111001</v>
      </c>
      <c r="K6544" s="7">
        <v>0</v>
      </c>
      <c r="L6544" s="3">
        <v>5.5555555555560003</v>
      </c>
      <c r="M6544" s="3">
        <v>11.111111111111001</v>
      </c>
      <c r="N6544" s="3">
        <v>16.666666666666998</v>
      </c>
      <c r="O6544" s="7">
        <v>0</v>
      </c>
      <c r="P6544" s="3">
        <v>44.444444444444002</v>
      </c>
      <c r="Q6544" s="14">
        <v>0</v>
      </c>
    </row>
    <row r="6545" spans="3:17" ht="24" x14ac:dyDescent="0.2">
      <c r="C6545" s="90"/>
      <c r="D6545" s="87"/>
      <c r="E6545" s="1" t="s">
        <v>67</v>
      </c>
      <c r="F6545" s="2"/>
      <c r="G6545" s="59">
        <v>11</v>
      </c>
      <c r="H6545" s="71" t="str">
        <f t="shared" si="143"/>
        <v>*</v>
      </c>
      <c r="I6545" s="11">
        <v>45.454545454544999</v>
      </c>
      <c r="J6545" s="3">
        <v>27.272727272727</v>
      </c>
      <c r="K6545" s="3">
        <v>9.0909090909089993</v>
      </c>
      <c r="L6545" s="3">
        <v>18.181818181817999</v>
      </c>
      <c r="M6545" s="3">
        <v>36.363636363635997</v>
      </c>
      <c r="N6545" s="3">
        <v>18.181818181817999</v>
      </c>
      <c r="O6545" s="7">
        <v>0</v>
      </c>
      <c r="P6545" s="3">
        <v>36.363636363635997</v>
      </c>
      <c r="Q6545" s="14">
        <v>0</v>
      </c>
    </row>
    <row r="6546" spans="3:17" ht="24" x14ac:dyDescent="0.2">
      <c r="C6546" s="90"/>
      <c r="D6546" s="87"/>
      <c r="E6546" s="1" t="s">
        <v>68</v>
      </c>
      <c r="F6546" s="2"/>
      <c r="G6546" s="59">
        <v>2</v>
      </c>
      <c r="H6546" s="71" t="str">
        <f t="shared" si="143"/>
        <v>*</v>
      </c>
      <c r="I6546" s="26">
        <v>0</v>
      </c>
      <c r="J6546" s="7">
        <v>0</v>
      </c>
      <c r="K6546" s="7">
        <v>0</v>
      </c>
      <c r="L6546" s="7">
        <v>0</v>
      </c>
      <c r="M6546" s="7">
        <v>0</v>
      </c>
      <c r="N6546" s="3">
        <v>50</v>
      </c>
      <c r="O6546" s="7">
        <v>0</v>
      </c>
      <c r="P6546" s="3">
        <v>50</v>
      </c>
      <c r="Q6546" s="14">
        <v>0</v>
      </c>
    </row>
    <row r="6547" spans="3:17" ht="24" x14ac:dyDescent="0.2">
      <c r="C6547" s="90"/>
      <c r="D6547" s="87"/>
      <c r="E6547" s="1" t="s">
        <v>69</v>
      </c>
      <c r="F6547" s="2"/>
      <c r="G6547" s="59">
        <v>1</v>
      </c>
      <c r="H6547" s="71" t="str">
        <f t="shared" si="143"/>
        <v>*</v>
      </c>
      <c r="I6547" s="26">
        <v>0</v>
      </c>
      <c r="J6547" s="7">
        <v>0</v>
      </c>
      <c r="K6547" s="7">
        <v>0</v>
      </c>
      <c r="L6547" s="7">
        <v>0</v>
      </c>
      <c r="M6547" s="7">
        <v>0</v>
      </c>
      <c r="N6547" s="7">
        <v>0</v>
      </c>
      <c r="O6547" s="7">
        <v>0</v>
      </c>
      <c r="P6547" s="3">
        <v>100</v>
      </c>
      <c r="Q6547" s="14">
        <v>0</v>
      </c>
    </row>
    <row r="6548" spans="3:17" ht="24" x14ac:dyDescent="0.2">
      <c r="C6548" s="90"/>
      <c r="D6548" s="87"/>
      <c r="E6548" s="1" t="s">
        <v>70</v>
      </c>
      <c r="F6548" s="2"/>
      <c r="G6548" s="59">
        <v>20</v>
      </c>
      <c r="H6548" s="71" t="str">
        <f t="shared" si="143"/>
        <v>*</v>
      </c>
      <c r="I6548" s="11">
        <v>45</v>
      </c>
      <c r="J6548" s="3">
        <v>15</v>
      </c>
      <c r="K6548" s="3">
        <v>5</v>
      </c>
      <c r="L6548" s="3">
        <v>15</v>
      </c>
      <c r="M6548" s="3">
        <v>25</v>
      </c>
      <c r="N6548" s="3">
        <v>5</v>
      </c>
      <c r="O6548" s="3">
        <v>5</v>
      </c>
      <c r="P6548" s="3">
        <v>35</v>
      </c>
      <c r="Q6548" s="8">
        <v>5</v>
      </c>
    </row>
    <row r="6549" spans="3:17" x14ac:dyDescent="0.2">
      <c r="C6549" s="90"/>
      <c r="D6549" s="87"/>
      <c r="E6549" s="1" t="s">
        <v>32</v>
      </c>
      <c r="F6549" s="2"/>
      <c r="G6549" s="59">
        <v>8</v>
      </c>
      <c r="H6549" s="71" t="str">
        <f t="shared" si="143"/>
        <v>*</v>
      </c>
      <c r="I6549" s="26">
        <v>0</v>
      </c>
      <c r="J6549" s="7">
        <v>0</v>
      </c>
      <c r="K6549" s="7">
        <v>0</v>
      </c>
      <c r="L6549" s="7">
        <v>0</v>
      </c>
      <c r="M6549" s="7">
        <v>0</v>
      </c>
      <c r="N6549" s="3">
        <v>12.5</v>
      </c>
      <c r="O6549" s="7">
        <v>0</v>
      </c>
      <c r="P6549" s="3">
        <v>62.5</v>
      </c>
      <c r="Q6549" s="8">
        <v>25</v>
      </c>
    </row>
    <row r="6550" spans="3:17" ht="24" x14ac:dyDescent="0.2">
      <c r="C6550" s="90"/>
      <c r="D6550" s="87"/>
      <c r="E6550" s="1" t="s">
        <v>71</v>
      </c>
      <c r="F6550" s="2"/>
      <c r="G6550" s="59">
        <v>72</v>
      </c>
      <c r="H6550" s="71" t="str">
        <f t="shared" si="143"/>
        <v xml:space="preserve"> </v>
      </c>
      <c r="I6550" s="11">
        <v>27.777777777777999</v>
      </c>
      <c r="J6550" s="3">
        <v>12.5</v>
      </c>
      <c r="K6550" s="3">
        <v>4.166666666667</v>
      </c>
      <c r="L6550" s="3">
        <v>5.5555555555560003</v>
      </c>
      <c r="M6550" s="3">
        <v>11.111111111111001</v>
      </c>
      <c r="N6550" s="3">
        <v>16.666666666666998</v>
      </c>
      <c r="O6550" s="3">
        <v>5.5555555555560003</v>
      </c>
      <c r="P6550" s="3">
        <v>44.444444444444002</v>
      </c>
      <c r="Q6550" s="8">
        <v>4.166666666667</v>
      </c>
    </row>
    <row r="6551" spans="3:17" ht="24" x14ac:dyDescent="0.2">
      <c r="C6551" s="90"/>
      <c r="D6551" s="87"/>
      <c r="E6551" s="1" t="s">
        <v>72</v>
      </c>
      <c r="F6551" s="2"/>
      <c r="G6551" s="59">
        <v>570</v>
      </c>
      <c r="H6551" s="71" t="str">
        <f t="shared" si="143"/>
        <v xml:space="preserve"> </v>
      </c>
      <c r="I6551" s="11">
        <v>19.649122807017999</v>
      </c>
      <c r="J6551" s="3">
        <v>8.5964912280700005</v>
      </c>
      <c r="K6551" s="3">
        <v>4.561403508772</v>
      </c>
      <c r="L6551" s="3">
        <v>3.8596491228069998</v>
      </c>
      <c r="M6551" s="3">
        <v>6.3157894736840001</v>
      </c>
      <c r="N6551" s="3">
        <v>13.333333333333</v>
      </c>
      <c r="O6551" s="3">
        <v>7.3684210526319998</v>
      </c>
      <c r="P6551" s="3">
        <v>47.894736842104997</v>
      </c>
      <c r="Q6551" s="8">
        <v>8.7719298245609991</v>
      </c>
    </row>
    <row r="6552" spans="3:17" x14ac:dyDescent="0.2">
      <c r="C6552" s="90"/>
      <c r="D6552" s="87"/>
      <c r="E6552" s="1" t="s">
        <v>22</v>
      </c>
      <c r="F6552" s="2"/>
      <c r="G6552" s="59">
        <v>24</v>
      </c>
      <c r="H6552" s="71" t="str">
        <f t="shared" si="143"/>
        <v>*</v>
      </c>
      <c r="I6552" s="11">
        <v>12.5</v>
      </c>
      <c r="J6552" s="3">
        <v>4.166666666667</v>
      </c>
      <c r="K6552" s="7">
        <v>0</v>
      </c>
      <c r="L6552" s="3">
        <v>4.166666666667</v>
      </c>
      <c r="M6552" s="3">
        <v>8.333333333333</v>
      </c>
      <c r="N6552" s="3">
        <v>8.333333333333</v>
      </c>
      <c r="O6552" s="3">
        <v>8.333333333333</v>
      </c>
      <c r="P6552" s="3">
        <v>37.5</v>
      </c>
      <c r="Q6552" s="8">
        <v>29.166666666666998</v>
      </c>
    </row>
    <row r="6553" spans="3:17" x14ac:dyDescent="0.2">
      <c r="C6553" s="91" t="s">
        <v>73</v>
      </c>
      <c r="D6553" s="86" t="s">
        <v>17</v>
      </c>
      <c r="E6553" s="6" t="s">
        <v>74</v>
      </c>
      <c r="F6553" s="5"/>
      <c r="G6553" s="58">
        <v>17</v>
      </c>
      <c r="H6553" s="70" t="str">
        <f t="shared" si="143"/>
        <v>*</v>
      </c>
      <c r="I6553" s="12">
        <v>35.294117647058997</v>
      </c>
      <c r="J6553" s="4">
        <v>35.294117647058997</v>
      </c>
      <c r="K6553" s="25">
        <v>0</v>
      </c>
      <c r="L6553" s="4">
        <v>5.8823529411760003</v>
      </c>
      <c r="M6553" s="4">
        <v>11.764705882353001</v>
      </c>
      <c r="N6553" s="4">
        <v>5.8823529411760003</v>
      </c>
      <c r="O6553" s="4">
        <v>5.8823529411760003</v>
      </c>
      <c r="P6553" s="4">
        <v>41.176470588234999</v>
      </c>
      <c r="Q6553" s="13">
        <v>5.8823529411760003</v>
      </c>
    </row>
    <row r="6554" spans="3:17" x14ac:dyDescent="0.2">
      <c r="C6554" s="90"/>
      <c r="D6554" s="87"/>
      <c r="E6554" s="1" t="s">
        <v>75</v>
      </c>
      <c r="F6554" s="2"/>
      <c r="G6554" s="59">
        <v>67</v>
      </c>
      <c r="H6554" s="71" t="str">
        <f t="shared" si="143"/>
        <v xml:space="preserve"> </v>
      </c>
      <c r="I6554" s="11">
        <v>40.298507462686999</v>
      </c>
      <c r="J6554" s="3">
        <v>11.940298507463</v>
      </c>
      <c r="K6554" s="3">
        <v>10.447761194030001</v>
      </c>
      <c r="L6554" s="3">
        <v>5.9701492537309999</v>
      </c>
      <c r="M6554" s="3">
        <v>19.402985074627001</v>
      </c>
      <c r="N6554" s="3">
        <v>8.9552238805969999</v>
      </c>
      <c r="O6554" s="3">
        <v>4.477611940299</v>
      </c>
      <c r="P6554" s="3">
        <v>32.835820895521998</v>
      </c>
      <c r="Q6554" s="8">
        <v>4.477611940299</v>
      </c>
    </row>
    <row r="6555" spans="3:17" x14ac:dyDescent="0.2">
      <c r="C6555" s="90"/>
      <c r="D6555" s="87"/>
      <c r="E6555" s="1" t="s">
        <v>76</v>
      </c>
      <c r="F6555" s="2"/>
      <c r="G6555" s="59">
        <v>4</v>
      </c>
      <c r="H6555" s="71" t="str">
        <f t="shared" si="143"/>
        <v>*</v>
      </c>
      <c r="I6555" s="11">
        <v>25</v>
      </c>
      <c r="J6555" s="3">
        <v>25</v>
      </c>
      <c r="K6555" s="7">
        <v>0</v>
      </c>
      <c r="L6555" s="7">
        <v>0</v>
      </c>
      <c r="M6555" s="7">
        <v>0</v>
      </c>
      <c r="N6555" s="7">
        <v>0</v>
      </c>
      <c r="O6555" s="7">
        <v>0</v>
      </c>
      <c r="P6555" s="7">
        <v>0</v>
      </c>
      <c r="Q6555" s="8">
        <v>75</v>
      </c>
    </row>
    <row r="6556" spans="3:17" x14ac:dyDescent="0.2">
      <c r="C6556" s="90"/>
      <c r="D6556" s="87"/>
      <c r="E6556" s="1" t="s">
        <v>77</v>
      </c>
      <c r="F6556" s="2"/>
      <c r="G6556" s="59">
        <v>12</v>
      </c>
      <c r="H6556" s="71" t="str">
        <f t="shared" si="143"/>
        <v>*</v>
      </c>
      <c r="I6556" s="11">
        <v>25</v>
      </c>
      <c r="J6556" s="7">
        <v>0</v>
      </c>
      <c r="K6556" s="7">
        <v>0</v>
      </c>
      <c r="L6556" s="7">
        <v>0</v>
      </c>
      <c r="M6556" s="7">
        <v>0</v>
      </c>
      <c r="N6556" s="3">
        <v>25</v>
      </c>
      <c r="O6556" s="3">
        <v>8.333333333333</v>
      </c>
      <c r="P6556" s="3">
        <v>41.666666666666998</v>
      </c>
      <c r="Q6556" s="8">
        <v>8.333333333333</v>
      </c>
    </row>
    <row r="6557" spans="3:17" ht="24" x14ac:dyDescent="0.2">
      <c r="C6557" s="90"/>
      <c r="D6557" s="87"/>
      <c r="E6557" s="1" t="s">
        <v>78</v>
      </c>
      <c r="F6557" s="2"/>
      <c r="G6557" s="59">
        <v>7</v>
      </c>
      <c r="H6557" s="71" t="str">
        <f t="shared" si="143"/>
        <v>*</v>
      </c>
      <c r="I6557" s="11">
        <v>42.857142857143003</v>
      </c>
      <c r="J6557" s="3">
        <v>28.571428571428999</v>
      </c>
      <c r="K6557" s="7">
        <v>0</v>
      </c>
      <c r="L6557" s="3">
        <v>28.571428571428999</v>
      </c>
      <c r="M6557" s="3">
        <v>14.285714285714</v>
      </c>
      <c r="N6557" s="3">
        <v>14.285714285714</v>
      </c>
      <c r="O6557" s="7">
        <v>0</v>
      </c>
      <c r="P6557" s="3">
        <v>28.571428571428999</v>
      </c>
      <c r="Q6557" s="8">
        <v>14.285714285714</v>
      </c>
    </row>
    <row r="6558" spans="3:17" ht="24" x14ac:dyDescent="0.2">
      <c r="C6558" s="90"/>
      <c r="D6558" s="87"/>
      <c r="E6558" s="1" t="s">
        <v>79</v>
      </c>
      <c r="F6558" s="2"/>
      <c r="G6558" s="59">
        <v>6</v>
      </c>
      <c r="H6558" s="71" t="str">
        <f t="shared" si="143"/>
        <v>*</v>
      </c>
      <c r="I6558" s="26">
        <v>0</v>
      </c>
      <c r="J6558" s="7">
        <v>0</v>
      </c>
      <c r="K6558" s="3">
        <v>16.666666666666998</v>
      </c>
      <c r="L6558" s="3">
        <v>16.666666666666998</v>
      </c>
      <c r="M6558" s="7">
        <v>0</v>
      </c>
      <c r="N6558" s="3">
        <v>16.666666666666998</v>
      </c>
      <c r="O6558" s="7">
        <v>0</v>
      </c>
      <c r="P6558" s="3">
        <v>66.666666666666998</v>
      </c>
      <c r="Q6558" s="14">
        <v>0</v>
      </c>
    </row>
    <row r="6559" spans="3:17" ht="24" x14ac:dyDescent="0.2">
      <c r="C6559" s="90"/>
      <c r="D6559" s="87"/>
      <c r="E6559" s="1" t="s">
        <v>80</v>
      </c>
      <c r="F6559" s="2"/>
      <c r="G6559" s="59">
        <v>1</v>
      </c>
      <c r="H6559" s="71" t="str">
        <f t="shared" si="143"/>
        <v>*</v>
      </c>
      <c r="I6559" s="26">
        <v>0</v>
      </c>
      <c r="J6559" s="7">
        <v>0</v>
      </c>
      <c r="K6559" s="7">
        <v>0</v>
      </c>
      <c r="L6559" s="7">
        <v>0</v>
      </c>
      <c r="M6559" s="7">
        <v>0</v>
      </c>
      <c r="N6559" s="3">
        <v>100</v>
      </c>
      <c r="O6559" s="7">
        <v>0</v>
      </c>
      <c r="P6559" s="7">
        <v>0</v>
      </c>
      <c r="Q6559" s="14">
        <v>0</v>
      </c>
    </row>
    <row r="6560" spans="3:17" ht="24" x14ac:dyDescent="0.2">
      <c r="C6560" s="90"/>
      <c r="D6560" s="87"/>
      <c r="E6560" s="1" t="s">
        <v>81</v>
      </c>
      <c r="F6560" s="2"/>
      <c r="G6560" s="59">
        <v>13</v>
      </c>
      <c r="H6560" s="71" t="str">
        <f t="shared" ref="H6560:H6623" si="144">IF(G6560&lt;49,"*"," ")</f>
        <v>*</v>
      </c>
      <c r="I6560" s="11">
        <v>23.076923076922998</v>
      </c>
      <c r="J6560" s="3">
        <v>7.6923076923079998</v>
      </c>
      <c r="K6560" s="3">
        <v>15.384615384615</v>
      </c>
      <c r="L6560" s="3">
        <v>7.6923076923079998</v>
      </c>
      <c r="M6560" s="3">
        <v>7.6923076923079998</v>
      </c>
      <c r="N6560" s="3">
        <v>23.076923076922998</v>
      </c>
      <c r="O6560" s="3">
        <v>7.6923076923079998</v>
      </c>
      <c r="P6560" s="3">
        <v>38.461538461537998</v>
      </c>
      <c r="Q6560" s="8">
        <v>15.384615384615</v>
      </c>
    </row>
    <row r="6561" spans="3:17" ht="24" x14ac:dyDescent="0.2">
      <c r="C6561" s="90"/>
      <c r="D6561" s="87"/>
      <c r="E6561" s="1" t="s">
        <v>82</v>
      </c>
      <c r="F6561" s="2"/>
      <c r="G6561" s="59">
        <v>3</v>
      </c>
      <c r="H6561" s="71" t="str">
        <f t="shared" si="144"/>
        <v>*</v>
      </c>
      <c r="I6561" s="11">
        <v>33.333333333333002</v>
      </c>
      <c r="J6561" s="3">
        <v>33.333333333333002</v>
      </c>
      <c r="K6561" s="3">
        <v>33.333333333333002</v>
      </c>
      <c r="L6561" s="3">
        <v>66.666666666666998</v>
      </c>
      <c r="M6561" s="3">
        <v>33.333333333333002</v>
      </c>
      <c r="N6561" s="7">
        <v>0</v>
      </c>
      <c r="O6561" s="7">
        <v>0</v>
      </c>
      <c r="P6561" s="3">
        <v>33.333333333333002</v>
      </c>
      <c r="Q6561" s="14">
        <v>0</v>
      </c>
    </row>
    <row r="6562" spans="3:17" x14ac:dyDescent="0.2">
      <c r="C6562" s="90"/>
      <c r="D6562" s="87"/>
      <c r="E6562" s="1" t="s">
        <v>83</v>
      </c>
      <c r="F6562" s="2"/>
      <c r="G6562" s="59">
        <v>5</v>
      </c>
      <c r="H6562" s="71" t="str">
        <f t="shared" si="144"/>
        <v>*</v>
      </c>
      <c r="I6562" s="11">
        <v>60</v>
      </c>
      <c r="J6562" s="7">
        <v>0</v>
      </c>
      <c r="K6562" s="7">
        <v>0</v>
      </c>
      <c r="L6562" s="7">
        <v>0</v>
      </c>
      <c r="M6562" s="3">
        <v>20</v>
      </c>
      <c r="N6562" s="7">
        <v>0</v>
      </c>
      <c r="O6562" s="7">
        <v>0</v>
      </c>
      <c r="P6562" s="3">
        <v>40</v>
      </c>
      <c r="Q6562" s="14">
        <v>0</v>
      </c>
    </row>
    <row r="6563" spans="3:17" ht="24" x14ac:dyDescent="0.2">
      <c r="C6563" s="90"/>
      <c r="D6563" s="87"/>
      <c r="E6563" s="1" t="s">
        <v>84</v>
      </c>
      <c r="F6563" s="2"/>
      <c r="G6563" s="59">
        <v>15</v>
      </c>
      <c r="H6563" s="71" t="str">
        <f t="shared" si="144"/>
        <v>*</v>
      </c>
      <c r="I6563" s="11">
        <v>66.666666666666998</v>
      </c>
      <c r="J6563" s="3">
        <v>20</v>
      </c>
      <c r="K6563" s="3">
        <v>13.333333333333</v>
      </c>
      <c r="L6563" s="3">
        <v>13.333333333333</v>
      </c>
      <c r="M6563" s="3">
        <v>26.666666666666998</v>
      </c>
      <c r="N6563" s="3">
        <v>20</v>
      </c>
      <c r="O6563" s="7">
        <v>0</v>
      </c>
      <c r="P6563" s="3">
        <v>26.666666666666998</v>
      </c>
      <c r="Q6563" s="14">
        <v>0</v>
      </c>
    </row>
    <row r="6564" spans="3:17" ht="24" x14ac:dyDescent="0.2">
      <c r="C6564" s="90"/>
      <c r="D6564" s="87"/>
      <c r="E6564" s="1" t="s">
        <v>85</v>
      </c>
      <c r="F6564" s="2"/>
      <c r="G6564" s="59">
        <v>2</v>
      </c>
      <c r="H6564" s="71" t="str">
        <f t="shared" si="144"/>
        <v>*</v>
      </c>
      <c r="I6564" s="26">
        <v>0</v>
      </c>
      <c r="J6564" s="7">
        <v>0</v>
      </c>
      <c r="K6564" s="7">
        <v>0</v>
      </c>
      <c r="L6564" s="7">
        <v>0</v>
      </c>
      <c r="M6564" s="7">
        <v>0</v>
      </c>
      <c r="N6564" s="7">
        <v>0</v>
      </c>
      <c r="O6564" s="7">
        <v>0</v>
      </c>
      <c r="P6564" s="3">
        <v>50</v>
      </c>
      <c r="Q6564" s="8">
        <v>50</v>
      </c>
    </row>
    <row r="6565" spans="3:17" x14ac:dyDescent="0.2">
      <c r="C6565" s="90"/>
      <c r="D6565" s="87"/>
      <c r="E6565" s="1" t="s">
        <v>32</v>
      </c>
      <c r="F6565" s="2"/>
      <c r="G6565" s="59">
        <v>6</v>
      </c>
      <c r="H6565" s="71" t="str">
        <f t="shared" si="144"/>
        <v>*</v>
      </c>
      <c r="I6565" s="11">
        <v>33.333333333333002</v>
      </c>
      <c r="J6565" s="7">
        <v>0</v>
      </c>
      <c r="K6565" s="7">
        <v>0</v>
      </c>
      <c r="L6565" s="3">
        <v>16.666666666666998</v>
      </c>
      <c r="M6565" s="3">
        <v>33.333333333333002</v>
      </c>
      <c r="N6565" s="3">
        <v>16.666666666666998</v>
      </c>
      <c r="O6565" s="3">
        <v>16.666666666666998</v>
      </c>
      <c r="P6565" s="3">
        <v>16.666666666666998</v>
      </c>
      <c r="Q6565" s="8">
        <v>16.666666666666998</v>
      </c>
    </row>
    <row r="6566" spans="3:17" ht="24" x14ac:dyDescent="0.2">
      <c r="C6566" s="90"/>
      <c r="D6566" s="87"/>
      <c r="E6566" s="1" t="s">
        <v>86</v>
      </c>
      <c r="F6566" s="2"/>
      <c r="G6566" s="59">
        <v>129</v>
      </c>
      <c r="H6566" s="71" t="str">
        <f t="shared" si="144"/>
        <v xml:space="preserve"> </v>
      </c>
      <c r="I6566" s="11">
        <v>33.333333333333002</v>
      </c>
      <c r="J6566" s="3">
        <v>10.852713178295</v>
      </c>
      <c r="K6566" s="3">
        <v>6.9767441860470001</v>
      </c>
      <c r="L6566" s="3">
        <v>5.4263565891469998</v>
      </c>
      <c r="M6566" s="3">
        <v>11.627906976744001</v>
      </c>
      <c r="N6566" s="3">
        <v>13.178294573643001</v>
      </c>
      <c r="O6566" s="3">
        <v>4.6511627906979998</v>
      </c>
      <c r="P6566" s="3">
        <v>37.209302325581</v>
      </c>
      <c r="Q6566" s="8">
        <v>8.5271317829460003</v>
      </c>
    </row>
    <row r="6567" spans="3:17" ht="24" x14ac:dyDescent="0.2">
      <c r="C6567" s="90"/>
      <c r="D6567" s="87"/>
      <c r="E6567" s="1" t="s">
        <v>87</v>
      </c>
      <c r="F6567" s="2"/>
      <c r="G6567" s="59">
        <v>54</v>
      </c>
      <c r="H6567" s="71" t="str">
        <f t="shared" si="144"/>
        <v xml:space="preserve"> </v>
      </c>
      <c r="I6567" s="11">
        <v>44.444444444444002</v>
      </c>
      <c r="J6567" s="3">
        <v>11.111111111111001</v>
      </c>
      <c r="K6567" s="3">
        <v>11.111111111111001</v>
      </c>
      <c r="L6567" s="3">
        <v>14.814814814815</v>
      </c>
      <c r="M6567" s="3">
        <v>16.666666666666998</v>
      </c>
      <c r="N6567" s="3">
        <v>9.2592592592590002</v>
      </c>
      <c r="O6567" s="3">
        <v>11.111111111111001</v>
      </c>
      <c r="P6567" s="3">
        <v>20.370370370370001</v>
      </c>
      <c r="Q6567" s="8">
        <v>7.4074074074069998</v>
      </c>
    </row>
    <row r="6568" spans="3:17" ht="24" x14ac:dyDescent="0.2">
      <c r="C6568" s="90"/>
      <c r="D6568" s="87"/>
      <c r="E6568" s="1" t="s">
        <v>88</v>
      </c>
      <c r="F6568" s="2"/>
      <c r="G6568" s="59">
        <v>455</v>
      </c>
      <c r="H6568" s="71" t="str">
        <f t="shared" si="144"/>
        <v xml:space="preserve"> </v>
      </c>
      <c r="I6568" s="11">
        <v>14.505494505494999</v>
      </c>
      <c r="J6568" s="3">
        <v>8.3516483516480005</v>
      </c>
      <c r="K6568" s="3">
        <v>2.6373626373630001</v>
      </c>
      <c r="L6568" s="3">
        <v>2.417582417582</v>
      </c>
      <c r="M6568" s="3">
        <v>4.3956043956039998</v>
      </c>
      <c r="N6568" s="3">
        <v>14.505494505494999</v>
      </c>
      <c r="O6568" s="3">
        <v>7.6923076923079998</v>
      </c>
      <c r="P6568" s="3">
        <v>54.505494505495001</v>
      </c>
      <c r="Q6568" s="8">
        <v>7.032967032967</v>
      </c>
    </row>
    <row r="6569" spans="3:17" x14ac:dyDescent="0.2">
      <c r="C6569" s="90"/>
      <c r="D6569" s="87"/>
      <c r="E6569" s="1" t="s">
        <v>22</v>
      </c>
      <c r="F6569" s="2"/>
      <c r="G6569" s="59">
        <v>28</v>
      </c>
      <c r="H6569" s="71" t="str">
        <f t="shared" si="144"/>
        <v>*</v>
      </c>
      <c r="I6569" s="11">
        <v>7.1428571428570002</v>
      </c>
      <c r="J6569" s="3">
        <v>3.5714285714290002</v>
      </c>
      <c r="K6569" s="3">
        <v>7.1428571428570002</v>
      </c>
      <c r="L6569" s="3">
        <v>3.5714285714290002</v>
      </c>
      <c r="M6569" s="3">
        <v>7.1428571428570002</v>
      </c>
      <c r="N6569" s="3">
        <v>7.1428571428570002</v>
      </c>
      <c r="O6569" s="3">
        <v>3.5714285714290002</v>
      </c>
      <c r="P6569" s="3">
        <v>25</v>
      </c>
      <c r="Q6569" s="8">
        <v>46.428571428570997</v>
      </c>
    </row>
    <row r="6570" spans="3:17" ht="24" x14ac:dyDescent="0.2">
      <c r="C6570" s="91" t="s">
        <v>89</v>
      </c>
      <c r="D6570" s="86" t="s">
        <v>17</v>
      </c>
      <c r="E6570" s="6" t="s">
        <v>90</v>
      </c>
      <c r="F6570" s="5"/>
      <c r="G6570" s="58">
        <v>4</v>
      </c>
      <c r="H6570" s="70" t="str">
        <f t="shared" si="144"/>
        <v>*</v>
      </c>
      <c r="I6570" s="45">
        <v>0</v>
      </c>
      <c r="J6570" s="25">
        <v>0</v>
      </c>
      <c r="K6570" s="4">
        <v>25</v>
      </c>
      <c r="L6570" s="4">
        <v>25</v>
      </c>
      <c r="M6570" s="25">
        <v>0</v>
      </c>
      <c r="N6570" s="25">
        <v>0</v>
      </c>
      <c r="O6570" s="4">
        <v>25</v>
      </c>
      <c r="P6570" s="4">
        <v>50</v>
      </c>
      <c r="Q6570" s="33">
        <v>0</v>
      </c>
    </row>
    <row r="6571" spans="3:17" ht="48" x14ac:dyDescent="0.2">
      <c r="C6571" s="90"/>
      <c r="D6571" s="87"/>
      <c r="E6571" s="1" t="s">
        <v>91</v>
      </c>
      <c r="F6571" s="2"/>
      <c r="G6571" s="59">
        <v>3</v>
      </c>
      <c r="H6571" s="71" t="str">
        <f t="shared" si="144"/>
        <v>*</v>
      </c>
      <c r="I6571" s="11">
        <v>33.333333333333002</v>
      </c>
      <c r="J6571" s="7">
        <v>0</v>
      </c>
      <c r="K6571" s="3">
        <v>33.333333333333002</v>
      </c>
      <c r="L6571" s="7">
        <v>0</v>
      </c>
      <c r="M6571" s="7">
        <v>0</v>
      </c>
      <c r="N6571" s="3">
        <v>66.666666666666998</v>
      </c>
      <c r="O6571" s="7">
        <v>0</v>
      </c>
      <c r="P6571" s="7">
        <v>0</v>
      </c>
      <c r="Q6571" s="14">
        <v>0</v>
      </c>
    </row>
    <row r="6572" spans="3:17" ht="36" x14ac:dyDescent="0.2">
      <c r="C6572" s="90"/>
      <c r="D6572" s="87"/>
      <c r="E6572" s="1" t="s">
        <v>92</v>
      </c>
      <c r="F6572" s="2"/>
      <c r="G6572" s="59">
        <v>6</v>
      </c>
      <c r="H6572" s="71" t="str">
        <f t="shared" si="144"/>
        <v>*</v>
      </c>
      <c r="I6572" s="26">
        <v>0</v>
      </c>
      <c r="J6572" s="7">
        <v>0</v>
      </c>
      <c r="K6572" s="3">
        <v>16.666666666666998</v>
      </c>
      <c r="L6572" s="7">
        <v>0</v>
      </c>
      <c r="M6572" s="7">
        <v>0</v>
      </c>
      <c r="N6572" s="3">
        <v>50</v>
      </c>
      <c r="O6572" s="7">
        <v>0</v>
      </c>
      <c r="P6572" s="3">
        <v>50</v>
      </c>
      <c r="Q6572" s="14">
        <v>0</v>
      </c>
    </row>
    <row r="6573" spans="3:17" ht="48" x14ac:dyDescent="0.2">
      <c r="C6573" s="90"/>
      <c r="D6573" s="87"/>
      <c r="E6573" s="1" t="s">
        <v>93</v>
      </c>
      <c r="F6573" s="2"/>
      <c r="G6573" s="59">
        <v>27</v>
      </c>
      <c r="H6573" s="71" t="str">
        <f t="shared" si="144"/>
        <v>*</v>
      </c>
      <c r="I6573" s="11">
        <v>11.111111111111001</v>
      </c>
      <c r="J6573" s="3">
        <v>3.7037037037039999</v>
      </c>
      <c r="K6573" s="3">
        <v>14.814814814815</v>
      </c>
      <c r="L6573" s="7">
        <v>0</v>
      </c>
      <c r="M6573" s="3">
        <v>7.4074074074069998</v>
      </c>
      <c r="N6573" s="3">
        <v>22.222222222222001</v>
      </c>
      <c r="O6573" s="3">
        <v>7.4074074074069998</v>
      </c>
      <c r="P6573" s="3">
        <v>29.629629629629999</v>
      </c>
      <c r="Q6573" s="8">
        <v>22.222222222222001</v>
      </c>
    </row>
    <row r="6574" spans="3:17" x14ac:dyDescent="0.2">
      <c r="C6574" s="90"/>
      <c r="D6574" s="87"/>
      <c r="E6574" s="1" t="s">
        <v>94</v>
      </c>
      <c r="F6574" s="2"/>
      <c r="G6574" s="59">
        <v>1</v>
      </c>
      <c r="H6574" s="71" t="str">
        <f t="shared" si="144"/>
        <v>*</v>
      </c>
      <c r="I6574" s="26">
        <v>0</v>
      </c>
      <c r="J6574" s="7">
        <v>0</v>
      </c>
      <c r="K6574" s="7">
        <v>0</v>
      </c>
      <c r="L6574" s="7">
        <v>0</v>
      </c>
      <c r="M6574" s="7">
        <v>0</v>
      </c>
      <c r="N6574" s="7">
        <v>0</v>
      </c>
      <c r="O6574" s="7">
        <v>0</v>
      </c>
      <c r="P6574" s="3">
        <v>100</v>
      </c>
      <c r="Q6574" s="14">
        <v>0</v>
      </c>
    </row>
    <row r="6575" spans="3:17" x14ac:dyDescent="0.2">
      <c r="C6575" s="90"/>
      <c r="D6575" s="87"/>
      <c r="E6575" s="1" t="s">
        <v>95</v>
      </c>
      <c r="F6575" s="2"/>
      <c r="G6575" s="59">
        <v>1</v>
      </c>
      <c r="H6575" s="71" t="str">
        <f t="shared" si="144"/>
        <v>*</v>
      </c>
      <c r="I6575" s="26">
        <v>0</v>
      </c>
      <c r="J6575" s="7">
        <v>0</v>
      </c>
      <c r="K6575" s="7">
        <v>0</v>
      </c>
      <c r="L6575" s="7">
        <v>0</v>
      </c>
      <c r="M6575" s="7">
        <v>0</v>
      </c>
      <c r="N6575" s="7">
        <v>0</v>
      </c>
      <c r="O6575" s="7">
        <v>0</v>
      </c>
      <c r="P6575" s="3">
        <v>100</v>
      </c>
      <c r="Q6575" s="14">
        <v>0</v>
      </c>
    </row>
    <row r="6576" spans="3:17" x14ac:dyDescent="0.2">
      <c r="C6576" s="90"/>
      <c r="D6576" s="87"/>
      <c r="E6576" s="1" t="s">
        <v>32</v>
      </c>
      <c r="F6576" s="2"/>
      <c r="G6576" s="59">
        <v>7</v>
      </c>
      <c r="H6576" s="71" t="str">
        <f t="shared" si="144"/>
        <v>*</v>
      </c>
      <c r="I6576" s="11">
        <v>42.857142857143003</v>
      </c>
      <c r="J6576" s="3">
        <v>14.285714285714</v>
      </c>
      <c r="K6576" s="7">
        <v>0</v>
      </c>
      <c r="L6576" s="7">
        <v>0</v>
      </c>
      <c r="M6576" s="3">
        <v>14.285714285714</v>
      </c>
      <c r="N6576" s="3">
        <v>28.571428571428999</v>
      </c>
      <c r="O6576" s="3">
        <v>14.285714285714</v>
      </c>
      <c r="P6576" s="3">
        <v>14.285714285714</v>
      </c>
      <c r="Q6576" s="14">
        <v>0</v>
      </c>
    </row>
    <row r="6577" spans="3:17" ht="24" x14ac:dyDescent="0.2">
      <c r="C6577" s="90"/>
      <c r="D6577" s="87"/>
      <c r="E6577" s="1" t="s">
        <v>96</v>
      </c>
      <c r="F6577" s="2"/>
      <c r="G6577" s="59">
        <v>47</v>
      </c>
      <c r="H6577" s="71" t="str">
        <f t="shared" si="144"/>
        <v>*</v>
      </c>
      <c r="I6577" s="11">
        <v>14.893617021277</v>
      </c>
      <c r="J6577" s="3">
        <v>4.2553191489359996</v>
      </c>
      <c r="K6577" s="3">
        <v>12.765957446809001</v>
      </c>
      <c r="L6577" s="3">
        <v>2.1276595744679998</v>
      </c>
      <c r="M6577" s="3">
        <v>6.3829787234040003</v>
      </c>
      <c r="N6577" s="3">
        <v>23.404255319149001</v>
      </c>
      <c r="O6577" s="3">
        <v>8.5106382978719992</v>
      </c>
      <c r="P6577" s="3">
        <v>34.042553191488999</v>
      </c>
      <c r="Q6577" s="8">
        <v>12.765957446809001</v>
      </c>
    </row>
    <row r="6578" spans="3:17" ht="24" x14ac:dyDescent="0.2">
      <c r="C6578" s="90"/>
      <c r="D6578" s="87"/>
      <c r="E6578" s="1" t="s">
        <v>87</v>
      </c>
      <c r="F6578" s="2"/>
      <c r="G6578" s="59">
        <v>58</v>
      </c>
      <c r="H6578" s="71" t="str">
        <f t="shared" si="144"/>
        <v xml:space="preserve"> </v>
      </c>
      <c r="I6578" s="11">
        <v>34.482758620689999</v>
      </c>
      <c r="J6578" s="3">
        <v>12.068965517241001</v>
      </c>
      <c r="K6578" s="3">
        <v>8.6206896551720007</v>
      </c>
      <c r="L6578" s="3">
        <v>10.344827586207</v>
      </c>
      <c r="M6578" s="3">
        <v>10.344827586207</v>
      </c>
      <c r="N6578" s="3">
        <v>20.689655172414</v>
      </c>
      <c r="O6578" s="3">
        <v>8.6206896551720007</v>
      </c>
      <c r="P6578" s="3">
        <v>34.482758620689999</v>
      </c>
      <c r="Q6578" s="8">
        <v>5.1724137931029999</v>
      </c>
    </row>
    <row r="6579" spans="3:17" ht="24" x14ac:dyDescent="0.2">
      <c r="C6579" s="90"/>
      <c r="D6579" s="87"/>
      <c r="E6579" s="1" t="s">
        <v>88</v>
      </c>
      <c r="F6579" s="2"/>
      <c r="G6579" s="59">
        <v>532</v>
      </c>
      <c r="H6579" s="71" t="str">
        <f t="shared" si="144"/>
        <v xml:space="preserve"> </v>
      </c>
      <c r="I6579" s="11">
        <v>18.609022556391</v>
      </c>
      <c r="J6579" s="3">
        <v>8.8345864661649998</v>
      </c>
      <c r="K6579" s="3">
        <v>3.0075187969920001</v>
      </c>
      <c r="L6579" s="3">
        <v>3.5714285714290002</v>
      </c>
      <c r="M6579" s="3">
        <v>6.9548872180450001</v>
      </c>
      <c r="N6579" s="3">
        <v>12.406015037594001</v>
      </c>
      <c r="O6579" s="3">
        <v>6.766917293233</v>
      </c>
      <c r="P6579" s="3">
        <v>50.751879699248001</v>
      </c>
      <c r="Q6579" s="8">
        <v>8.2706766917289993</v>
      </c>
    </row>
    <row r="6580" spans="3:17" x14ac:dyDescent="0.2">
      <c r="C6580" s="90"/>
      <c r="D6580" s="87"/>
      <c r="E6580" s="1" t="s">
        <v>22</v>
      </c>
      <c r="F6580" s="2"/>
      <c r="G6580" s="59">
        <v>29</v>
      </c>
      <c r="H6580" s="71" t="str">
        <f t="shared" si="144"/>
        <v>*</v>
      </c>
      <c r="I6580" s="11">
        <v>31.034482758620999</v>
      </c>
      <c r="J6580" s="3">
        <v>10.344827586207</v>
      </c>
      <c r="K6580" s="3">
        <v>6.8965517241379999</v>
      </c>
      <c r="L6580" s="3">
        <v>3.4482758620689999</v>
      </c>
      <c r="M6580" s="7">
        <v>0</v>
      </c>
      <c r="N6580" s="3">
        <v>3.4482758620689999</v>
      </c>
      <c r="O6580" s="3">
        <v>10.344827586207</v>
      </c>
      <c r="P6580" s="3">
        <v>27.586206896552</v>
      </c>
      <c r="Q6580" s="8">
        <v>24.137931034483</v>
      </c>
    </row>
    <row r="6581" spans="3:17" x14ac:dyDescent="0.2">
      <c r="C6581" s="91" t="s">
        <v>97</v>
      </c>
      <c r="D6581" s="86" t="s">
        <v>17</v>
      </c>
      <c r="E6581" s="6" t="s">
        <v>98</v>
      </c>
      <c r="F6581" s="5"/>
      <c r="G6581" s="58">
        <v>8</v>
      </c>
      <c r="H6581" s="70" t="str">
        <f t="shared" si="144"/>
        <v>*</v>
      </c>
      <c r="I6581" s="12">
        <v>12.5</v>
      </c>
      <c r="J6581" s="25">
        <v>0</v>
      </c>
      <c r="K6581" s="25">
        <v>0</v>
      </c>
      <c r="L6581" s="25">
        <v>0</v>
      </c>
      <c r="M6581" s="25">
        <v>0</v>
      </c>
      <c r="N6581" s="4">
        <v>12.5</v>
      </c>
      <c r="O6581" s="4">
        <v>12.5</v>
      </c>
      <c r="P6581" s="4">
        <v>50</v>
      </c>
      <c r="Q6581" s="13">
        <v>12.5</v>
      </c>
    </row>
    <row r="6582" spans="3:17" x14ac:dyDescent="0.2">
      <c r="C6582" s="90"/>
      <c r="D6582" s="87"/>
      <c r="E6582" s="1" t="s">
        <v>99</v>
      </c>
      <c r="F6582" s="2"/>
      <c r="G6582" s="59">
        <v>42</v>
      </c>
      <c r="H6582" s="71" t="str">
        <f t="shared" si="144"/>
        <v>*</v>
      </c>
      <c r="I6582" s="11">
        <v>35.714285714286</v>
      </c>
      <c r="J6582" s="3">
        <v>16.666666666666998</v>
      </c>
      <c r="K6582" s="3">
        <v>2.3809523809519999</v>
      </c>
      <c r="L6582" s="3">
        <v>11.904761904761999</v>
      </c>
      <c r="M6582" s="3">
        <v>14.285714285714</v>
      </c>
      <c r="N6582" s="3">
        <v>7.1428571428570002</v>
      </c>
      <c r="O6582" s="3">
        <v>11.904761904761999</v>
      </c>
      <c r="P6582" s="3">
        <v>38.095238095238003</v>
      </c>
      <c r="Q6582" s="8">
        <v>4.7619047619049999</v>
      </c>
    </row>
    <row r="6583" spans="3:17" x14ac:dyDescent="0.2">
      <c r="C6583" s="90"/>
      <c r="D6583" s="87"/>
      <c r="E6583" s="1" t="s">
        <v>100</v>
      </c>
      <c r="F6583" s="2"/>
      <c r="G6583" s="59">
        <v>102</v>
      </c>
      <c r="H6583" s="71" t="str">
        <f t="shared" si="144"/>
        <v xml:space="preserve"> </v>
      </c>
      <c r="I6583" s="11">
        <v>26.470588235293999</v>
      </c>
      <c r="J6583" s="3">
        <v>8.8235294117649996</v>
      </c>
      <c r="K6583" s="3">
        <v>4.9019607843140003</v>
      </c>
      <c r="L6583" s="3">
        <v>3.9215686274510002</v>
      </c>
      <c r="M6583" s="3">
        <v>11.764705882353001</v>
      </c>
      <c r="N6583" s="3">
        <v>17.647058823529001</v>
      </c>
      <c r="O6583" s="3">
        <v>3.9215686274510002</v>
      </c>
      <c r="P6583" s="3">
        <v>44.117647058823998</v>
      </c>
      <c r="Q6583" s="8">
        <v>6.8627450980390003</v>
      </c>
    </row>
    <row r="6584" spans="3:17" x14ac:dyDescent="0.2">
      <c r="C6584" s="90"/>
      <c r="D6584" s="87"/>
      <c r="E6584" s="1" t="s">
        <v>101</v>
      </c>
      <c r="F6584" s="2"/>
      <c r="G6584" s="59">
        <v>481</v>
      </c>
      <c r="H6584" s="71" t="str">
        <f t="shared" si="144"/>
        <v xml:space="preserve"> </v>
      </c>
      <c r="I6584" s="11">
        <v>17.255717255716998</v>
      </c>
      <c r="J6584" s="3">
        <v>8.1081081081080004</v>
      </c>
      <c r="K6584" s="3">
        <v>4.5738045738049999</v>
      </c>
      <c r="L6584" s="3">
        <v>3.5343035343040001</v>
      </c>
      <c r="M6584" s="3">
        <v>5.8212058212060001</v>
      </c>
      <c r="N6584" s="3">
        <v>13.513513513514001</v>
      </c>
      <c r="O6584" s="3">
        <v>7.276507276507</v>
      </c>
      <c r="P6584" s="3">
        <v>49.896049896050002</v>
      </c>
      <c r="Q6584" s="8">
        <v>8.7318087318090001</v>
      </c>
    </row>
    <row r="6585" spans="3:17" x14ac:dyDescent="0.2">
      <c r="C6585" s="90"/>
      <c r="D6585" s="87"/>
      <c r="E6585" s="1" t="s">
        <v>22</v>
      </c>
      <c r="F6585" s="2"/>
      <c r="G6585" s="59">
        <v>33</v>
      </c>
      <c r="H6585" s="71" t="str">
        <f t="shared" si="144"/>
        <v>*</v>
      </c>
      <c r="I6585" s="11">
        <v>27.272727272727</v>
      </c>
      <c r="J6585" s="3">
        <v>12.121212121212</v>
      </c>
      <c r="K6585" s="3">
        <v>3.0303030303030001</v>
      </c>
      <c r="L6585" s="3">
        <v>3.0303030303030001</v>
      </c>
      <c r="M6585" s="7">
        <v>0</v>
      </c>
      <c r="N6585" s="3">
        <v>9.0909090909089993</v>
      </c>
      <c r="O6585" s="3">
        <v>9.0909090909089993</v>
      </c>
      <c r="P6585" s="3">
        <v>27.272727272727</v>
      </c>
      <c r="Q6585" s="8">
        <v>24.242424242424001</v>
      </c>
    </row>
    <row r="6586" spans="3:17" x14ac:dyDescent="0.2">
      <c r="C6586" s="91" t="s">
        <v>102</v>
      </c>
      <c r="D6586" s="86" t="s">
        <v>17</v>
      </c>
      <c r="E6586" s="6" t="s">
        <v>103</v>
      </c>
      <c r="F6586" s="5"/>
      <c r="G6586" s="58">
        <v>116</v>
      </c>
      <c r="H6586" s="70" t="str">
        <f t="shared" si="144"/>
        <v xml:space="preserve"> </v>
      </c>
      <c r="I6586" s="12">
        <v>23.275862068965999</v>
      </c>
      <c r="J6586" s="4">
        <v>7.7586206896550003</v>
      </c>
      <c r="K6586" s="4">
        <v>2.586206896552</v>
      </c>
      <c r="L6586" s="4">
        <v>5.1724137931029999</v>
      </c>
      <c r="M6586" s="4">
        <v>4.3103448275860003</v>
      </c>
      <c r="N6586" s="4">
        <v>14.655172413793</v>
      </c>
      <c r="O6586" s="4">
        <v>6.0344827586210004</v>
      </c>
      <c r="P6586" s="4">
        <v>50</v>
      </c>
      <c r="Q6586" s="13">
        <v>6.0344827586210004</v>
      </c>
    </row>
    <row r="6587" spans="3:17" x14ac:dyDescent="0.2">
      <c r="C6587" s="90"/>
      <c r="D6587" s="87"/>
      <c r="E6587" s="1" t="s">
        <v>104</v>
      </c>
      <c r="F6587" s="2"/>
      <c r="G6587" s="59">
        <v>289</v>
      </c>
      <c r="H6587" s="71" t="str">
        <f t="shared" si="144"/>
        <v xml:space="preserve"> </v>
      </c>
      <c r="I6587" s="11">
        <v>24.221453287197001</v>
      </c>
      <c r="J6587" s="3">
        <v>12.456747404844</v>
      </c>
      <c r="K6587" s="3">
        <v>6.2283737024220001</v>
      </c>
      <c r="L6587" s="3">
        <v>5.5363321799309997</v>
      </c>
      <c r="M6587" s="3">
        <v>7.612456747405</v>
      </c>
      <c r="N6587" s="3">
        <v>15.22491349481</v>
      </c>
      <c r="O6587" s="3">
        <v>7.612456747405</v>
      </c>
      <c r="P6587" s="3">
        <v>43.252595155709002</v>
      </c>
      <c r="Q6587" s="8">
        <v>6.2283737024220001</v>
      </c>
    </row>
    <row r="6588" spans="3:17" x14ac:dyDescent="0.2">
      <c r="C6588" s="90"/>
      <c r="D6588" s="87"/>
      <c r="E6588" s="1" t="s">
        <v>105</v>
      </c>
      <c r="F6588" s="2"/>
      <c r="G6588" s="59">
        <v>195</v>
      </c>
      <c r="H6588" s="71" t="str">
        <f t="shared" si="144"/>
        <v xml:space="preserve"> </v>
      </c>
      <c r="I6588" s="11">
        <v>17.435897435897001</v>
      </c>
      <c r="J6588" s="3">
        <v>6.666666666667</v>
      </c>
      <c r="K6588" s="3">
        <v>4.1025641025640001</v>
      </c>
      <c r="L6588" s="3">
        <v>1.538461538462</v>
      </c>
      <c r="M6588" s="3">
        <v>8.2051282051280001</v>
      </c>
      <c r="N6588" s="3">
        <v>12.820512820513001</v>
      </c>
      <c r="O6588" s="3">
        <v>6.1538461538459996</v>
      </c>
      <c r="P6588" s="3">
        <v>47.692307692307999</v>
      </c>
      <c r="Q6588" s="8">
        <v>11.794871794872</v>
      </c>
    </row>
    <row r="6589" spans="3:17" x14ac:dyDescent="0.2">
      <c r="C6589" s="90"/>
      <c r="D6589" s="87"/>
      <c r="E6589" s="1" t="s">
        <v>106</v>
      </c>
      <c r="F6589" s="2"/>
      <c r="G6589" s="59">
        <v>42</v>
      </c>
      <c r="H6589" s="71" t="str">
        <f t="shared" si="144"/>
        <v>*</v>
      </c>
      <c r="I6589" s="11">
        <v>4.7619047619049999</v>
      </c>
      <c r="J6589" s="3">
        <v>2.3809523809519999</v>
      </c>
      <c r="K6589" s="7">
        <v>0</v>
      </c>
      <c r="L6589" s="3">
        <v>2.3809523809519999</v>
      </c>
      <c r="M6589" s="3">
        <v>2.3809523809519999</v>
      </c>
      <c r="N6589" s="3">
        <v>4.7619047619049999</v>
      </c>
      <c r="O6589" s="3">
        <v>9.5238095238099998</v>
      </c>
      <c r="P6589" s="3">
        <v>69.047619047618994</v>
      </c>
      <c r="Q6589" s="8">
        <v>9.5238095238099998</v>
      </c>
    </row>
    <row r="6590" spans="3:17" x14ac:dyDescent="0.2">
      <c r="C6590" s="90"/>
      <c r="D6590" s="87"/>
      <c r="E6590" s="1" t="s">
        <v>22</v>
      </c>
      <c r="F6590" s="2"/>
      <c r="G6590" s="59">
        <v>24</v>
      </c>
      <c r="H6590" s="71" t="str">
        <f t="shared" si="144"/>
        <v>*</v>
      </c>
      <c r="I6590" s="11">
        <v>8.333333333333</v>
      </c>
      <c r="J6590" s="7">
        <v>0</v>
      </c>
      <c r="K6590" s="7">
        <v>0</v>
      </c>
      <c r="L6590" s="3">
        <v>4.166666666667</v>
      </c>
      <c r="M6590" s="3">
        <v>8.333333333333</v>
      </c>
      <c r="N6590" s="3">
        <v>8.333333333333</v>
      </c>
      <c r="O6590" s="3">
        <v>12.5</v>
      </c>
      <c r="P6590" s="3">
        <v>37.5</v>
      </c>
      <c r="Q6590" s="8">
        <v>33.333333333333002</v>
      </c>
    </row>
    <row r="6591" spans="3:17" x14ac:dyDescent="0.2">
      <c r="C6591" s="90"/>
      <c r="D6591" s="87"/>
      <c r="E6591" s="1" t="s">
        <v>107</v>
      </c>
      <c r="F6591" s="2"/>
      <c r="G6591" s="59">
        <v>405</v>
      </c>
      <c r="H6591" s="71" t="str">
        <f t="shared" si="144"/>
        <v xml:space="preserve"> </v>
      </c>
      <c r="I6591" s="11">
        <v>23.950617283951001</v>
      </c>
      <c r="J6591" s="3">
        <v>11.111111111111001</v>
      </c>
      <c r="K6591" s="3">
        <v>5.1851851851850004</v>
      </c>
      <c r="L6591" s="3">
        <v>5.4320987654320003</v>
      </c>
      <c r="M6591" s="3">
        <v>6.666666666667</v>
      </c>
      <c r="N6591" s="3">
        <v>15.061728395062</v>
      </c>
      <c r="O6591" s="3">
        <v>7.1604938271599998</v>
      </c>
      <c r="P6591" s="3">
        <v>45.185185185184999</v>
      </c>
      <c r="Q6591" s="8">
        <v>6.1728395061730001</v>
      </c>
    </row>
    <row r="6592" spans="3:17" x14ac:dyDescent="0.2">
      <c r="C6592" s="90"/>
      <c r="D6592" s="87"/>
      <c r="E6592" s="1" t="s">
        <v>108</v>
      </c>
      <c r="F6592" s="2"/>
      <c r="G6592" s="59">
        <v>237</v>
      </c>
      <c r="H6592" s="71" t="str">
        <f t="shared" si="144"/>
        <v xml:space="preserve"> </v>
      </c>
      <c r="I6592" s="11">
        <v>15.189873417722</v>
      </c>
      <c r="J6592" s="3">
        <v>5.907172995781</v>
      </c>
      <c r="K6592" s="3">
        <v>3.3755274261600001</v>
      </c>
      <c r="L6592" s="3">
        <v>1.6877637130800001</v>
      </c>
      <c r="M6592" s="3">
        <v>7.1729957805910001</v>
      </c>
      <c r="N6592" s="3">
        <v>11.392405063290999</v>
      </c>
      <c r="O6592" s="3">
        <v>6.7510548523210003</v>
      </c>
      <c r="P6592" s="3">
        <v>51.476793248945</v>
      </c>
      <c r="Q6592" s="8">
        <v>11.392405063290999</v>
      </c>
    </row>
    <row r="6593" spans="3:17" x14ac:dyDescent="0.2">
      <c r="C6593" s="91" t="s">
        <v>109</v>
      </c>
      <c r="D6593" s="86" t="s">
        <v>17</v>
      </c>
      <c r="E6593" s="6" t="s">
        <v>110</v>
      </c>
      <c r="F6593" s="5"/>
      <c r="G6593" s="58">
        <v>113</v>
      </c>
      <c r="H6593" s="70" t="str">
        <f t="shared" si="144"/>
        <v xml:space="preserve"> </v>
      </c>
      <c r="I6593" s="12">
        <v>34.513274336282997</v>
      </c>
      <c r="J6593" s="4">
        <v>8.8495575221239999</v>
      </c>
      <c r="K6593" s="4">
        <v>4.424778761062</v>
      </c>
      <c r="L6593" s="4">
        <v>8.8495575221239999</v>
      </c>
      <c r="M6593" s="4">
        <v>8.8495575221239999</v>
      </c>
      <c r="N6593" s="4">
        <v>13.274336283186001</v>
      </c>
      <c r="O6593" s="4">
        <v>6.194690265487</v>
      </c>
      <c r="P6593" s="4">
        <v>44.247787610619</v>
      </c>
      <c r="Q6593" s="13">
        <v>6.194690265487</v>
      </c>
    </row>
    <row r="6594" spans="3:17" ht="24" x14ac:dyDescent="0.2">
      <c r="C6594" s="90"/>
      <c r="D6594" s="87"/>
      <c r="E6594" s="1" t="s">
        <v>111</v>
      </c>
      <c r="F6594" s="2"/>
      <c r="G6594" s="59">
        <v>39</v>
      </c>
      <c r="H6594" s="71" t="str">
        <f t="shared" si="144"/>
        <v>*</v>
      </c>
      <c r="I6594" s="11">
        <v>38.461538461537998</v>
      </c>
      <c r="J6594" s="3">
        <v>12.820512820513001</v>
      </c>
      <c r="K6594" s="3">
        <v>10.25641025641</v>
      </c>
      <c r="L6594" s="3">
        <v>10.25641025641</v>
      </c>
      <c r="M6594" s="3">
        <v>10.25641025641</v>
      </c>
      <c r="N6594" s="3">
        <v>28.205128205127998</v>
      </c>
      <c r="O6594" s="3">
        <v>5.1282051282049999</v>
      </c>
      <c r="P6594" s="3">
        <v>30.769230769231001</v>
      </c>
      <c r="Q6594" s="8">
        <v>2.564102564103</v>
      </c>
    </row>
    <row r="6595" spans="3:17" ht="24" x14ac:dyDescent="0.2">
      <c r="C6595" s="90"/>
      <c r="D6595" s="87"/>
      <c r="E6595" s="1" t="s">
        <v>112</v>
      </c>
      <c r="F6595" s="2"/>
      <c r="G6595" s="59">
        <v>126</v>
      </c>
      <c r="H6595" s="71" t="str">
        <f t="shared" si="144"/>
        <v xml:space="preserve"> </v>
      </c>
      <c r="I6595" s="11">
        <v>24.603174603174999</v>
      </c>
      <c r="J6595" s="3">
        <v>9.5238095238099998</v>
      </c>
      <c r="K6595" s="3">
        <v>9.5238095238099998</v>
      </c>
      <c r="L6595" s="3">
        <v>8.7301587301589993</v>
      </c>
      <c r="M6595" s="3">
        <v>8.7301587301589993</v>
      </c>
      <c r="N6595" s="3">
        <v>24.603174603174999</v>
      </c>
      <c r="O6595" s="3">
        <v>9.5238095238099998</v>
      </c>
      <c r="P6595" s="3">
        <v>41.269841269841002</v>
      </c>
      <c r="Q6595" s="14">
        <v>0</v>
      </c>
    </row>
    <row r="6596" spans="3:17" x14ac:dyDescent="0.2">
      <c r="C6596" s="90"/>
      <c r="D6596" s="87"/>
      <c r="E6596" s="1" t="s">
        <v>113</v>
      </c>
      <c r="F6596" s="2"/>
      <c r="G6596" s="59">
        <v>124</v>
      </c>
      <c r="H6596" s="71" t="str">
        <f t="shared" si="144"/>
        <v xml:space="preserve"> </v>
      </c>
      <c r="I6596" s="11">
        <v>21.774193548387</v>
      </c>
      <c r="J6596" s="3">
        <v>14.516129032258</v>
      </c>
      <c r="K6596" s="3">
        <v>4.8387096774189997</v>
      </c>
      <c r="L6596" s="3">
        <v>7.2580645161290001</v>
      </c>
      <c r="M6596" s="3">
        <v>7.2580645161290001</v>
      </c>
      <c r="N6596" s="3">
        <v>16.129032258064999</v>
      </c>
      <c r="O6596" s="3">
        <v>8.8709677419350008</v>
      </c>
      <c r="P6596" s="3">
        <v>43.548387096774</v>
      </c>
      <c r="Q6596" s="8">
        <v>4.0322580645160002</v>
      </c>
    </row>
    <row r="6597" spans="3:17" x14ac:dyDescent="0.2">
      <c r="C6597" s="90"/>
      <c r="D6597" s="87"/>
      <c r="E6597" s="1" t="s">
        <v>114</v>
      </c>
      <c r="F6597" s="2"/>
      <c r="G6597" s="59">
        <v>218</v>
      </c>
      <c r="H6597" s="71" t="str">
        <f t="shared" si="144"/>
        <v xml:space="preserve"> </v>
      </c>
      <c r="I6597" s="11">
        <v>24.770642201834999</v>
      </c>
      <c r="J6597" s="3">
        <v>13.761467889907999</v>
      </c>
      <c r="K6597" s="3">
        <v>4.5871559633030001</v>
      </c>
      <c r="L6597" s="3">
        <v>5.5045871559629997</v>
      </c>
      <c r="M6597" s="3">
        <v>8.2568807339449997</v>
      </c>
      <c r="N6597" s="3">
        <v>14.220183486239</v>
      </c>
      <c r="O6597" s="3">
        <v>6.8807339449539997</v>
      </c>
      <c r="P6597" s="3">
        <v>44.954128440367001</v>
      </c>
      <c r="Q6597" s="8">
        <v>5.5045871559629997</v>
      </c>
    </row>
    <row r="6598" spans="3:17" ht="24" x14ac:dyDescent="0.2">
      <c r="C6598" s="90"/>
      <c r="D6598" s="87"/>
      <c r="E6598" s="1" t="s">
        <v>115</v>
      </c>
      <c r="F6598" s="2"/>
      <c r="G6598" s="59">
        <v>145</v>
      </c>
      <c r="H6598" s="71" t="str">
        <f t="shared" si="144"/>
        <v xml:space="preserve"> </v>
      </c>
      <c r="I6598" s="11">
        <v>31.034482758620999</v>
      </c>
      <c r="J6598" s="3">
        <v>11.724137931034001</v>
      </c>
      <c r="K6598" s="3">
        <v>4.8275862068970001</v>
      </c>
      <c r="L6598" s="3">
        <v>4.8275862068970001</v>
      </c>
      <c r="M6598" s="3">
        <v>6.8965517241379999</v>
      </c>
      <c r="N6598" s="3">
        <v>15.862068965517</v>
      </c>
      <c r="O6598" s="3">
        <v>8.2758620689659992</v>
      </c>
      <c r="P6598" s="3">
        <v>37.931034482759003</v>
      </c>
      <c r="Q6598" s="8">
        <v>6.2068965517240002</v>
      </c>
    </row>
    <row r="6599" spans="3:17" ht="24" x14ac:dyDescent="0.2">
      <c r="C6599" s="90"/>
      <c r="D6599" s="87"/>
      <c r="E6599" s="1" t="s">
        <v>116</v>
      </c>
      <c r="F6599" s="2"/>
      <c r="G6599" s="59">
        <v>192</v>
      </c>
      <c r="H6599" s="71" t="str">
        <f t="shared" si="144"/>
        <v xml:space="preserve"> </v>
      </c>
      <c r="I6599" s="11">
        <v>23.958333333333002</v>
      </c>
      <c r="J6599" s="3">
        <v>12.5</v>
      </c>
      <c r="K6599" s="3">
        <v>6.25</v>
      </c>
      <c r="L6599" s="3">
        <v>5.208333333333</v>
      </c>
      <c r="M6599" s="3">
        <v>7.8125</v>
      </c>
      <c r="N6599" s="3">
        <v>14.583333333333</v>
      </c>
      <c r="O6599" s="3">
        <v>4.6875</v>
      </c>
      <c r="P6599" s="3">
        <v>46.354166666666998</v>
      </c>
      <c r="Q6599" s="8">
        <v>5.729166666667</v>
      </c>
    </row>
    <row r="6600" spans="3:17" ht="24" x14ac:dyDescent="0.2">
      <c r="C6600" s="90"/>
      <c r="D6600" s="87"/>
      <c r="E6600" s="1" t="s">
        <v>117</v>
      </c>
      <c r="F6600" s="2"/>
      <c r="G6600" s="59">
        <v>12</v>
      </c>
      <c r="H6600" s="71" t="str">
        <f t="shared" si="144"/>
        <v>*</v>
      </c>
      <c r="I6600" s="11">
        <v>41.666666666666998</v>
      </c>
      <c r="J6600" s="3">
        <v>41.666666666666998</v>
      </c>
      <c r="K6600" s="3">
        <v>16.666666666666998</v>
      </c>
      <c r="L6600" s="3">
        <v>25</v>
      </c>
      <c r="M6600" s="3">
        <v>33.333333333333002</v>
      </c>
      <c r="N6600" s="3">
        <v>8.333333333333</v>
      </c>
      <c r="O6600" s="7">
        <v>0</v>
      </c>
      <c r="P6600" s="3">
        <v>41.666666666666998</v>
      </c>
      <c r="Q6600" s="14">
        <v>0</v>
      </c>
    </row>
    <row r="6601" spans="3:17" x14ac:dyDescent="0.2">
      <c r="C6601" s="90"/>
      <c r="D6601" s="87"/>
      <c r="E6601" s="1" t="s">
        <v>118</v>
      </c>
      <c r="F6601" s="2"/>
      <c r="G6601" s="59">
        <v>129</v>
      </c>
      <c r="H6601" s="71" t="str">
        <f t="shared" si="144"/>
        <v xml:space="preserve"> </v>
      </c>
      <c r="I6601" s="11">
        <v>22.480620155038999</v>
      </c>
      <c r="J6601" s="3">
        <v>13.178294573643001</v>
      </c>
      <c r="K6601" s="3">
        <v>4.6511627906979998</v>
      </c>
      <c r="L6601" s="3">
        <v>3.1007751937979999</v>
      </c>
      <c r="M6601" s="3">
        <v>3.1007751937979999</v>
      </c>
      <c r="N6601" s="3">
        <v>18.604651162791001</v>
      </c>
      <c r="O6601" s="3">
        <v>9.3023255813949994</v>
      </c>
      <c r="P6601" s="3">
        <v>43.410852713178002</v>
      </c>
      <c r="Q6601" s="8">
        <v>6.9767441860470001</v>
      </c>
    </row>
    <row r="6602" spans="3:17" x14ac:dyDescent="0.2">
      <c r="C6602" s="90"/>
      <c r="D6602" s="87"/>
      <c r="E6602" s="1" t="s">
        <v>119</v>
      </c>
      <c r="F6602" s="2"/>
      <c r="G6602" s="59">
        <v>84</v>
      </c>
      <c r="H6602" s="71" t="str">
        <f t="shared" si="144"/>
        <v xml:space="preserve"> </v>
      </c>
      <c r="I6602" s="11">
        <v>30.952380952380999</v>
      </c>
      <c r="J6602" s="3">
        <v>16.666666666666998</v>
      </c>
      <c r="K6602" s="3">
        <v>2.3809523809519999</v>
      </c>
      <c r="L6602" s="3">
        <v>7.1428571428570002</v>
      </c>
      <c r="M6602" s="3">
        <v>8.333333333333</v>
      </c>
      <c r="N6602" s="3">
        <v>15.47619047619</v>
      </c>
      <c r="O6602" s="3">
        <v>7.1428571428570002</v>
      </c>
      <c r="P6602" s="3">
        <v>36.904761904761997</v>
      </c>
      <c r="Q6602" s="8">
        <v>8.333333333333</v>
      </c>
    </row>
    <row r="6603" spans="3:17" x14ac:dyDescent="0.2">
      <c r="C6603" s="90"/>
      <c r="D6603" s="87"/>
      <c r="E6603" s="1" t="s">
        <v>120</v>
      </c>
      <c r="F6603" s="2"/>
      <c r="G6603" s="59">
        <v>105</v>
      </c>
      <c r="H6603" s="71" t="str">
        <f t="shared" si="144"/>
        <v xml:space="preserve"> </v>
      </c>
      <c r="I6603" s="11">
        <v>34.285714285714</v>
      </c>
      <c r="J6603" s="3">
        <v>13.333333333333</v>
      </c>
      <c r="K6603" s="3">
        <v>4.7619047619049999</v>
      </c>
      <c r="L6603" s="3">
        <v>8.5714285714289993</v>
      </c>
      <c r="M6603" s="3">
        <v>9.5238095238099998</v>
      </c>
      <c r="N6603" s="3">
        <v>12.380952380951999</v>
      </c>
      <c r="O6603" s="3">
        <v>5.7142857142860004</v>
      </c>
      <c r="P6603" s="3">
        <v>42.857142857143003</v>
      </c>
      <c r="Q6603" s="8">
        <v>6.666666666667</v>
      </c>
    </row>
    <row r="6604" spans="3:17" x14ac:dyDescent="0.2">
      <c r="C6604" s="90"/>
      <c r="D6604" s="87"/>
      <c r="E6604" s="1" t="s">
        <v>121</v>
      </c>
      <c r="F6604" s="2"/>
      <c r="G6604" s="59">
        <v>228</v>
      </c>
      <c r="H6604" s="71" t="str">
        <f t="shared" si="144"/>
        <v xml:space="preserve"> </v>
      </c>
      <c r="I6604" s="11">
        <v>24.561403508771999</v>
      </c>
      <c r="J6604" s="3">
        <v>13.157894736842</v>
      </c>
      <c r="K6604" s="3">
        <v>5.7017543859649997</v>
      </c>
      <c r="L6604" s="3">
        <v>4.3859649122809996</v>
      </c>
      <c r="M6604" s="3">
        <v>7.0175438596489998</v>
      </c>
      <c r="N6604" s="3">
        <v>14.473684210526001</v>
      </c>
      <c r="O6604" s="3">
        <v>6.5789473684209998</v>
      </c>
      <c r="P6604" s="3">
        <v>43.859649122806999</v>
      </c>
      <c r="Q6604" s="8">
        <v>7.0175438596489998</v>
      </c>
    </row>
    <row r="6605" spans="3:17" x14ac:dyDescent="0.2">
      <c r="C6605" s="90"/>
      <c r="D6605" s="87"/>
      <c r="E6605" s="1" t="s">
        <v>122</v>
      </c>
      <c r="F6605" s="2"/>
      <c r="G6605" s="59">
        <v>21</v>
      </c>
      <c r="H6605" s="71" t="str">
        <f t="shared" si="144"/>
        <v>*</v>
      </c>
      <c r="I6605" s="11">
        <v>19.047619047619001</v>
      </c>
      <c r="J6605" s="3">
        <v>4.7619047619049999</v>
      </c>
      <c r="K6605" s="7">
        <v>0</v>
      </c>
      <c r="L6605" s="7">
        <v>0</v>
      </c>
      <c r="M6605" s="3">
        <v>4.7619047619049999</v>
      </c>
      <c r="N6605" s="3">
        <v>4.7619047619049999</v>
      </c>
      <c r="O6605" s="3">
        <v>9.5238095238099998</v>
      </c>
      <c r="P6605" s="3">
        <v>52.380952380952003</v>
      </c>
      <c r="Q6605" s="8">
        <v>14.285714285714</v>
      </c>
    </row>
    <row r="6606" spans="3:17" x14ac:dyDescent="0.2">
      <c r="C6606" s="90"/>
      <c r="D6606" s="87"/>
      <c r="E6606" s="1" t="s">
        <v>32</v>
      </c>
      <c r="F6606" s="2"/>
      <c r="G6606" s="59">
        <v>4</v>
      </c>
      <c r="H6606" s="71" t="str">
        <f t="shared" si="144"/>
        <v>*</v>
      </c>
      <c r="I6606" s="11">
        <v>50</v>
      </c>
      <c r="J6606" s="7">
        <v>0</v>
      </c>
      <c r="K6606" s="7">
        <v>0</v>
      </c>
      <c r="L6606" s="3">
        <v>25</v>
      </c>
      <c r="M6606" s="3">
        <v>25</v>
      </c>
      <c r="N6606" s="7">
        <v>0</v>
      </c>
      <c r="O6606" s="3">
        <v>50</v>
      </c>
      <c r="P6606" s="3">
        <v>25</v>
      </c>
      <c r="Q6606" s="14">
        <v>0</v>
      </c>
    </row>
    <row r="6607" spans="3:17" x14ac:dyDescent="0.2">
      <c r="C6607" s="90"/>
      <c r="D6607" s="87"/>
      <c r="E6607" s="1" t="s">
        <v>22</v>
      </c>
      <c r="F6607" s="2"/>
      <c r="G6607" s="59">
        <v>3</v>
      </c>
      <c r="H6607" s="71" t="str">
        <f t="shared" si="144"/>
        <v>*</v>
      </c>
      <c r="I6607" s="11">
        <v>33.333333333333002</v>
      </c>
      <c r="J6607" s="7">
        <v>0</v>
      </c>
      <c r="K6607" s="7">
        <v>0</v>
      </c>
      <c r="L6607" s="7">
        <v>0</v>
      </c>
      <c r="M6607" s="7">
        <v>0</v>
      </c>
      <c r="N6607" s="3">
        <v>33.333333333333002</v>
      </c>
      <c r="O6607" s="7">
        <v>0</v>
      </c>
      <c r="P6607" s="3">
        <v>66.666666666666998</v>
      </c>
      <c r="Q6607" s="14">
        <v>0</v>
      </c>
    </row>
    <row r="6608" spans="3:17" ht="24" x14ac:dyDescent="0.2">
      <c r="C6608" s="91" t="s">
        <v>123</v>
      </c>
      <c r="D6608" s="86" t="s">
        <v>17</v>
      </c>
      <c r="E6608" s="6" t="s">
        <v>124</v>
      </c>
      <c r="F6608" s="5"/>
      <c r="G6608" s="58">
        <v>10</v>
      </c>
      <c r="H6608" s="70" t="str">
        <f t="shared" si="144"/>
        <v>*</v>
      </c>
      <c r="I6608" s="12">
        <v>10</v>
      </c>
      <c r="J6608" s="25">
        <v>0</v>
      </c>
      <c r="K6608" s="4">
        <v>10</v>
      </c>
      <c r="L6608" s="25">
        <v>0</v>
      </c>
      <c r="M6608" s="25">
        <v>0</v>
      </c>
      <c r="N6608" s="4">
        <v>20</v>
      </c>
      <c r="O6608" s="4">
        <v>10</v>
      </c>
      <c r="P6608" s="4">
        <v>70</v>
      </c>
      <c r="Q6608" s="33">
        <v>0</v>
      </c>
    </row>
    <row r="6609" spans="3:17" ht="24" x14ac:dyDescent="0.2">
      <c r="C6609" s="92"/>
      <c r="D6609" s="87"/>
      <c r="E6609" s="1" t="s">
        <v>125</v>
      </c>
      <c r="F6609" s="2"/>
      <c r="G6609" s="59">
        <v>53</v>
      </c>
      <c r="H6609" s="71" t="str">
        <f t="shared" si="144"/>
        <v xml:space="preserve"> </v>
      </c>
      <c r="I6609" s="11">
        <v>24.528301886792001</v>
      </c>
      <c r="J6609" s="3">
        <v>5.660377358491</v>
      </c>
      <c r="K6609" s="3">
        <v>3.7735849056599999</v>
      </c>
      <c r="L6609" s="3">
        <v>1.88679245283</v>
      </c>
      <c r="M6609" s="3">
        <v>7.547169811321</v>
      </c>
      <c r="N6609" s="3">
        <v>18.867924528302002</v>
      </c>
      <c r="O6609" s="3">
        <v>3.7735849056599999</v>
      </c>
      <c r="P6609" s="3">
        <v>47.169811320755002</v>
      </c>
      <c r="Q6609" s="8">
        <v>9.4339622641510008</v>
      </c>
    </row>
    <row r="6610" spans="3:17" ht="24" x14ac:dyDescent="0.2">
      <c r="C6610" s="92"/>
      <c r="D6610" s="87"/>
      <c r="E6610" s="1" t="s">
        <v>126</v>
      </c>
      <c r="F6610" s="2"/>
      <c r="G6610" s="59">
        <v>5</v>
      </c>
      <c r="H6610" s="71" t="str">
        <f t="shared" si="144"/>
        <v>*</v>
      </c>
      <c r="I6610" s="11">
        <v>20</v>
      </c>
      <c r="J6610" s="3">
        <v>20</v>
      </c>
      <c r="K6610" s="3">
        <v>40</v>
      </c>
      <c r="L6610" s="3">
        <v>20</v>
      </c>
      <c r="M6610" s="3">
        <v>20</v>
      </c>
      <c r="N6610" s="3">
        <v>20</v>
      </c>
      <c r="O6610" s="7">
        <v>0</v>
      </c>
      <c r="P6610" s="7">
        <v>0</v>
      </c>
      <c r="Q6610" s="8">
        <v>20</v>
      </c>
    </row>
    <row r="6611" spans="3:17" ht="24" x14ac:dyDescent="0.2">
      <c r="C6611" s="92"/>
      <c r="D6611" s="87"/>
      <c r="E6611" s="1" t="s">
        <v>127</v>
      </c>
      <c r="F6611" s="2"/>
      <c r="G6611" s="59">
        <v>8</v>
      </c>
      <c r="H6611" s="71" t="str">
        <f t="shared" si="144"/>
        <v>*</v>
      </c>
      <c r="I6611" s="11">
        <v>37.5</v>
      </c>
      <c r="J6611" s="3">
        <v>25</v>
      </c>
      <c r="K6611" s="3">
        <v>25</v>
      </c>
      <c r="L6611" s="3">
        <v>37.5</v>
      </c>
      <c r="M6611" s="3">
        <v>37.5</v>
      </c>
      <c r="N6611" s="3">
        <v>12.5</v>
      </c>
      <c r="O6611" s="7">
        <v>0</v>
      </c>
      <c r="P6611" s="3">
        <v>25</v>
      </c>
      <c r="Q6611" s="8">
        <v>12.5</v>
      </c>
    </row>
    <row r="6612" spans="3:17" ht="24" x14ac:dyDescent="0.2">
      <c r="C6612" s="92"/>
      <c r="D6612" s="87"/>
      <c r="E6612" s="1" t="s">
        <v>128</v>
      </c>
      <c r="F6612" s="2"/>
      <c r="G6612" s="59">
        <v>368</v>
      </c>
      <c r="H6612" s="71" t="str">
        <f t="shared" si="144"/>
        <v xml:space="preserve"> </v>
      </c>
      <c r="I6612" s="11">
        <v>24.184782608696</v>
      </c>
      <c r="J6612" s="3">
        <v>11.95652173913</v>
      </c>
      <c r="K6612" s="3">
        <v>5.7065217391300003</v>
      </c>
      <c r="L6612" s="3">
        <v>5.7065217391300003</v>
      </c>
      <c r="M6612" s="3">
        <v>8.4239130434780005</v>
      </c>
      <c r="N6612" s="3">
        <v>16.847826086956999</v>
      </c>
      <c r="O6612" s="3">
        <v>7.880434782609</v>
      </c>
      <c r="P6612" s="3">
        <v>39.673913043478002</v>
      </c>
      <c r="Q6612" s="8">
        <v>7.880434782609</v>
      </c>
    </row>
    <row r="6613" spans="3:17" ht="24" x14ac:dyDescent="0.2">
      <c r="C6613" s="92"/>
      <c r="D6613" s="87"/>
      <c r="E6613" s="1" t="s">
        <v>129</v>
      </c>
      <c r="F6613" s="2"/>
      <c r="G6613" s="59">
        <v>253</v>
      </c>
      <c r="H6613" s="71" t="str">
        <f t="shared" si="144"/>
        <v xml:space="preserve"> </v>
      </c>
      <c r="I6613" s="11">
        <v>29.644268774703999</v>
      </c>
      <c r="J6613" s="3">
        <v>10.276679841897</v>
      </c>
      <c r="K6613" s="3">
        <v>4.3478260869570002</v>
      </c>
      <c r="L6613" s="3">
        <v>4.7430830039530001</v>
      </c>
      <c r="M6613" s="3">
        <v>7.5098814229249999</v>
      </c>
      <c r="N6613" s="3">
        <v>16.205533596837999</v>
      </c>
      <c r="O6613" s="3">
        <v>7.5098814229249999</v>
      </c>
      <c r="P6613" s="3">
        <v>38.339920948616999</v>
      </c>
      <c r="Q6613" s="8">
        <v>7.9051383399209998</v>
      </c>
    </row>
    <row r="6614" spans="3:17" ht="24" x14ac:dyDescent="0.2">
      <c r="C6614" s="92"/>
      <c r="D6614" s="87"/>
      <c r="E6614" s="1" t="s">
        <v>130</v>
      </c>
      <c r="F6614" s="2"/>
      <c r="G6614" s="59">
        <v>225</v>
      </c>
      <c r="H6614" s="71" t="str">
        <f t="shared" si="144"/>
        <v xml:space="preserve"> </v>
      </c>
      <c r="I6614" s="11">
        <v>24.444444444443999</v>
      </c>
      <c r="J6614" s="3">
        <v>9.7777777777780006</v>
      </c>
      <c r="K6614" s="3">
        <v>4.4444444444439997</v>
      </c>
      <c r="L6614" s="3">
        <v>4</v>
      </c>
      <c r="M6614" s="3">
        <v>8.8888888888889994</v>
      </c>
      <c r="N6614" s="3">
        <v>18.222222222222001</v>
      </c>
      <c r="O6614" s="3">
        <v>8.4444444444440006</v>
      </c>
      <c r="P6614" s="3">
        <v>41.777777777777999</v>
      </c>
      <c r="Q6614" s="8">
        <v>5.7777777777779997</v>
      </c>
    </row>
    <row r="6615" spans="3:17" x14ac:dyDescent="0.2">
      <c r="C6615" s="92"/>
      <c r="D6615" s="87"/>
      <c r="E6615" s="1" t="s">
        <v>131</v>
      </c>
      <c r="F6615" s="2"/>
      <c r="G6615" s="59">
        <v>83</v>
      </c>
      <c r="H6615" s="71" t="str">
        <f t="shared" si="144"/>
        <v xml:space="preserve"> </v>
      </c>
      <c r="I6615" s="11">
        <v>24.096385542168999</v>
      </c>
      <c r="J6615" s="3">
        <v>9.638554216867</v>
      </c>
      <c r="K6615" s="3">
        <v>3.6144578313250002</v>
      </c>
      <c r="L6615" s="3">
        <v>4.819277108434</v>
      </c>
      <c r="M6615" s="3">
        <v>4.819277108434</v>
      </c>
      <c r="N6615" s="3">
        <v>12.048192771084</v>
      </c>
      <c r="O6615" s="3">
        <v>6.0240963855420002</v>
      </c>
      <c r="P6615" s="3">
        <v>49.397590361445999</v>
      </c>
      <c r="Q6615" s="8">
        <v>3.6144578313250002</v>
      </c>
    </row>
    <row r="6616" spans="3:17" ht="24" x14ac:dyDescent="0.2">
      <c r="C6616" s="92"/>
      <c r="D6616" s="87"/>
      <c r="E6616" s="1" t="s">
        <v>132</v>
      </c>
      <c r="F6616" s="2"/>
      <c r="G6616" s="59">
        <v>54</v>
      </c>
      <c r="H6616" s="71" t="str">
        <f t="shared" si="144"/>
        <v xml:space="preserve"> </v>
      </c>
      <c r="I6616" s="11">
        <v>20.370370370370001</v>
      </c>
      <c r="J6616" s="3">
        <v>7.4074074074069998</v>
      </c>
      <c r="K6616" s="3">
        <v>1.851851851852</v>
      </c>
      <c r="L6616" s="3">
        <v>3.7037037037039999</v>
      </c>
      <c r="M6616" s="3">
        <v>12.962962962962999</v>
      </c>
      <c r="N6616" s="3">
        <v>20.370370370370001</v>
      </c>
      <c r="O6616" s="3">
        <v>5.5555555555560003</v>
      </c>
      <c r="P6616" s="3">
        <v>44.444444444444002</v>
      </c>
      <c r="Q6616" s="8">
        <v>11.111111111111001</v>
      </c>
    </row>
    <row r="6617" spans="3:17" ht="24" x14ac:dyDescent="0.2">
      <c r="C6617" s="92"/>
      <c r="D6617" s="87"/>
      <c r="E6617" s="1" t="s">
        <v>133</v>
      </c>
      <c r="F6617" s="2"/>
      <c r="G6617" s="59">
        <v>61</v>
      </c>
      <c r="H6617" s="71" t="str">
        <f t="shared" si="144"/>
        <v xml:space="preserve"> </v>
      </c>
      <c r="I6617" s="11">
        <v>9.83606557377</v>
      </c>
      <c r="J6617" s="3">
        <v>13.114754098361001</v>
      </c>
      <c r="K6617" s="3">
        <v>3.2786885245900002</v>
      </c>
      <c r="L6617" s="3">
        <v>3.2786885245900002</v>
      </c>
      <c r="M6617" s="3">
        <v>3.2786885245900002</v>
      </c>
      <c r="N6617" s="3">
        <v>14.754098360656</v>
      </c>
      <c r="O6617" s="3">
        <v>3.2786885245900002</v>
      </c>
      <c r="P6617" s="3">
        <v>54.098360655737999</v>
      </c>
      <c r="Q6617" s="8">
        <v>14.754098360656</v>
      </c>
    </row>
    <row r="6618" spans="3:17" ht="24" x14ac:dyDescent="0.2">
      <c r="C6618" s="92"/>
      <c r="D6618" s="87"/>
      <c r="E6618" s="1" t="s">
        <v>134</v>
      </c>
      <c r="F6618" s="2"/>
      <c r="G6618" s="59">
        <v>8</v>
      </c>
      <c r="H6618" s="71" t="str">
        <f t="shared" si="144"/>
        <v>*</v>
      </c>
      <c r="I6618" s="11">
        <v>12.5</v>
      </c>
      <c r="J6618" s="3">
        <v>12.5</v>
      </c>
      <c r="K6618" s="7">
        <v>0</v>
      </c>
      <c r="L6618" s="7">
        <v>0</v>
      </c>
      <c r="M6618" s="7">
        <v>0</v>
      </c>
      <c r="N6618" s="7">
        <v>0</v>
      </c>
      <c r="O6618" s="3">
        <v>12.5</v>
      </c>
      <c r="P6618" s="3">
        <v>62.5</v>
      </c>
      <c r="Q6618" s="8">
        <v>12.5</v>
      </c>
    </row>
    <row r="6619" spans="3:17" ht="24" x14ac:dyDescent="0.2">
      <c r="C6619" s="92"/>
      <c r="D6619" s="87"/>
      <c r="E6619" s="1" t="s">
        <v>135</v>
      </c>
      <c r="F6619" s="2"/>
      <c r="G6619" s="59">
        <v>111</v>
      </c>
      <c r="H6619" s="71" t="str">
        <f t="shared" si="144"/>
        <v xml:space="preserve"> </v>
      </c>
      <c r="I6619" s="11">
        <v>27.027027027027</v>
      </c>
      <c r="J6619" s="3">
        <v>9.0090090090090005</v>
      </c>
      <c r="K6619" s="3">
        <v>6.3063063063060003</v>
      </c>
      <c r="L6619" s="3">
        <v>7.2072072072070004</v>
      </c>
      <c r="M6619" s="3">
        <v>10.810810810811001</v>
      </c>
      <c r="N6619" s="3">
        <v>22.522522522523001</v>
      </c>
      <c r="O6619" s="3">
        <v>9.9099099099100005</v>
      </c>
      <c r="P6619" s="3">
        <v>39.639639639640002</v>
      </c>
      <c r="Q6619" s="8">
        <v>6.3063063063060003</v>
      </c>
    </row>
    <row r="6620" spans="3:17" x14ac:dyDescent="0.2">
      <c r="C6620" s="92"/>
      <c r="D6620" s="87"/>
      <c r="E6620" s="1" t="s">
        <v>136</v>
      </c>
      <c r="F6620" s="2"/>
      <c r="G6620" s="59">
        <v>18</v>
      </c>
      <c r="H6620" s="71" t="str">
        <f t="shared" si="144"/>
        <v>*</v>
      </c>
      <c r="I6620" s="26">
        <v>0</v>
      </c>
      <c r="J6620" s="3">
        <v>5.5555555555560003</v>
      </c>
      <c r="K6620" s="3">
        <v>5.5555555555560003</v>
      </c>
      <c r="L6620" s="3">
        <v>5.5555555555560003</v>
      </c>
      <c r="M6620" s="7">
        <v>0</v>
      </c>
      <c r="N6620" s="3">
        <v>16.666666666666998</v>
      </c>
      <c r="O6620" s="3">
        <v>11.111111111111001</v>
      </c>
      <c r="P6620" s="3">
        <v>38.888888888888999</v>
      </c>
      <c r="Q6620" s="8">
        <v>22.222222222222001</v>
      </c>
    </row>
    <row r="6621" spans="3:17" x14ac:dyDescent="0.2">
      <c r="C6621" s="92"/>
      <c r="D6621" s="87"/>
      <c r="E6621" s="1" t="s">
        <v>137</v>
      </c>
      <c r="F6621" s="2"/>
      <c r="G6621" s="59">
        <v>134</v>
      </c>
      <c r="H6621" s="71" t="str">
        <f t="shared" si="144"/>
        <v xml:space="preserve"> </v>
      </c>
      <c r="I6621" s="11">
        <v>12.686567164178999</v>
      </c>
      <c r="J6621" s="3">
        <v>7.4626865671639999</v>
      </c>
      <c r="K6621" s="3">
        <v>2.985074626866</v>
      </c>
      <c r="L6621" s="3">
        <v>2.985074626866</v>
      </c>
      <c r="M6621" s="3">
        <v>4.477611940299</v>
      </c>
      <c r="N6621" s="3">
        <v>8.9552238805969999</v>
      </c>
      <c r="O6621" s="3">
        <v>5.2238805970150004</v>
      </c>
      <c r="P6621" s="3">
        <v>59.701492537313001</v>
      </c>
      <c r="Q6621" s="8">
        <v>8.9552238805969999</v>
      </c>
    </row>
    <row r="6622" spans="3:17" x14ac:dyDescent="0.2">
      <c r="C6622" s="92"/>
      <c r="D6622" s="87"/>
      <c r="E6622" s="1" t="s">
        <v>22</v>
      </c>
      <c r="F6622" s="2"/>
      <c r="G6622" s="59">
        <v>9</v>
      </c>
      <c r="H6622" s="71" t="str">
        <f t="shared" si="144"/>
        <v>*</v>
      </c>
      <c r="I6622" s="11">
        <v>11.111111111111001</v>
      </c>
      <c r="J6622" s="7">
        <v>0</v>
      </c>
      <c r="K6622" s="3">
        <v>11.111111111111001</v>
      </c>
      <c r="L6622" s="7">
        <v>0</v>
      </c>
      <c r="M6622" s="3">
        <v>11.111111111111001</v>
      </c>
      <c r="N6622" s="3">
        <v>11.111111111111001</v>
      </c>
      <c r="O6622" s="3">
        <v>11.111111111111001</v>
      </c>
      <c r="P6622" s="3">
        <v>33.333333333333002</v>
      </c>
      <c r="Q6622" s="8">
        <v>44.444444444444002</v>
      </c>
    </row>
    <row r="6623" spans="3:17" ht="24" x14ac:dyDescent="0.2">
      <c r="C6623" s="92"/>
      <c r="D6623" s="87"/>
      <c r="E6623" s="1" t="s">
        <v>138</v>
      </c>
      <c r="F6623" s="2"/>
      <c r="G6623" s="59">
        <v>61</v>
      </c>
      <c r="H6623" s="71" t="str">
        <f t="shared" si="144"/>
        <v xml:space="preserve"> </v>
      </c>
      <c r="I6623" s="11">
        <v>22.950819672131001</v>
      </c>
      <c r="J6623" s="3">
        <v>4.918032786885</v>
      </c>
      <c r="K6623" s="3">
        <v>4.918032786885</v>
      </c>
      <c r="L6623" s="3">
        <v>1.6393442622950001</v>
      </c>
      <c r="M6623" s="3">
        <v>6.5573770491800003</v>
      </c>
      <c r="N6623" s="3">
        <v>19.672131147540998</v>
      </c>
      <c r="O6623" s="3">
        <v>4.918032786885</v>
      </c>
      <c r="P6623" s="3">
        <v>49.180327868851997</v>
      </c>
      <c r="Q6623" s="8">
        <v>8.1967213114750006</v>
      </c>
    </row>
    <row r="6624" spans="3:17" ht="24" x14ac:dyDescent="0.2">
      <c r="C6624" s="92"/>
      <c r="D6624" s="87"/>
      <c r="E6624" s="1" t="s">
        <v>139</v>
      </c>
      <c r="F6624" s="2"/>
      <c r="G6624" s="59">
        <v>11</v>
      </c>
      <c r="H6624" s="71" t="str">
        <f t="shared" ref="H6624:H6626" si="145">IF(G6624&lt;49,"*"," ")</f>
        <v>*</v>
      </c>
      <c r="I6624" s="11">
        <v>36.363636363635997</v>
      </c>
      <c r="J6624" s="3">
        <v>27.272727272727</v>
      </c>
      <c r="K6624" s="3">
        <v>27.272727272727</v>
      </c>
      <c r="L6624" s="3">
        <v>27.272727272727</v>
      </c>
      <c r="M6624" s="3">
        <v>36.363636363635997</v>
      </c>
      <c r="N6624" s="3">
        <v>18.181818181817999</v>
      </c>
      <c r="O6624" s="7">
        <v>0</v>
      </c>
      <c r="P6624" s="3">
        <v>18.181818181817999</v>
      </c>
      <c r="Q6624" s="8">
        <v>9.0909090909089993</v>
      </c>
    </row>
    <row r="6625" spans="2:17" ht="24" x14ac:dyDescent="0.2">
      <c r="C6625" s="92"/>
      <c r="D6625" s="87"/>
      <c r="E6625" s="1" t="s">
        <v>140</v>
      </c>
      <c r="F6625" s="2"/>
      <c r="G6625" s="59">
        <v>364</v>
      </c>
      <c r="H6625" s="71" t="str">
        <f t="shared" si="145"/>
        <v xml:space="preserve"> </v>
      </c>
      <c r="I6625" s="11">
        <v>26.098901098900999</v>
      </c>
      <c r="J6625" s="3">
        <v>9.8901098901100006</v>
      </c>
      <c r="K6625" s="3">
        <v>3.8461538461539999</v>
      </c>
      <c r="L6625" s="3">
        <v>4.3956043956039998</v>
      </c>
      <c r="M6625" s="3">
        <v>7.6923076923079998</v>
      </c>
      <c r="N6625" s="3">
        <v>16.208791208790998</v>
      </c>
      <c r="O6625" s="3">
        <v>8.5164835164839996</v>
      </c>
      <c r="P6625" s="3">
        <v>40.934065934065998</v>
      </c>
      <c r="Q6625" s="8">
        <v>7.1428571428570002</v>
      </c>
    </row>
    <row r="6626" spans="2:17" ht="24" x14ac:dyDescent="0.2">
      <c r="C6626" s="93"/>
      <c r="D6626" s="88"/>
      <c r="E6626" s="27" t="s">
        <v>141</v>
      </c>
      <c r="F6626" s="30"/>
      <c r="G6626" s="60">
        <v>117</v>
      </c>
      <c r="H6626" s="72" t="str">
        <f t="shared" si="145"/>
        <v xml:space="preserve"> </v>
      </c>
      <c r="I6626" s="35">
        <v>13.675213675214</v>
      </c>
      <c r="J6626" s="16">
        <v>9.4017094017090006</v>
      </c>
      <c r="K6626" s="16">
        <v>2.564102564103</v>
      </c>
      <c r="L6626" s="16">
        <v>2.564102564103</v>
      </c>
      <c r="M6626" s="16">
        <v>7.6923076923079998</v>
      </c>
      <c r="N6626" s="16">
        <v>16.239316239316</v>
      </c>
      <c r="O6626" s="16">
        <v>4.2735042735039999</v>
      </c>
      <c r="P6626" s="16">
        <v>52.136752136752001</v>
      </c>
      <c r="Q6626" s="36">
        <v>11.965811965812</v>
      </c>
    </row>
    <row r="6627" spans="2:17" x14ac:dyDescent="0.2">
      <c r="G6627" s="61"/>
      <c r="H6627" s="73"/>
    </row>
    <row r="6628" spans="2:17" x14ac:dyDescent="0.2">
      <c r="B6628" s="22" t="str">
        <f xml:space="preserve"> HYPERLINK("#'目次'!B55", "[49]")</f>
        <v>[49]</v>
      </c>
      <c r="C6628" s="17" t="s">
        <v>520</v>
      </c>
      <c r="G6628" s="61"/>
      <c r="H6628" s="73"/>
    </row>
    <row r="6629" spans="2:17" x14ac:dyDescent="0.2">
      <c r="G6629" s="61"/>
      <c r="H6629" s="73"/>
    </row>
    <row r="6630" spans="2:17" x14ac:dyDescent="0.2">
      <c r="G6630" s="61"/>
      <c r="H6630" s="73"/>
    </row>
    <row r="6631" spans="2:17" x14ac:dyDescent="0.2">
      <c r="C6631" s="17" t="s">
        <v>12</v>
      </c>
      <c r="G6631" s="61"/>
      <c r="H6631" s="73"/>
    </row>
    <row r="6632" spans="2:17" ht="24" x14ac:dyDescent="0.2">
      <c r="C6632" s="82"/>
      <c r="D6632" s="83"/>
      <c r="E6632" s="83"/>
      <c r="F6632" s="83"/>
      <c r="G6632" s="55" t="s">
        <v>13</v>
      </c>
      <c r="H6632" s="68"/>
      <c r="I6632" s="20" t="s">
        <v>521</v>
      </c>
      <c r="J6632" s="10" t="s">
        <v>522</v>
      </c>
      <c r="K6632" s="10" t="s">
        <v>523</v>
      </c>
      <c r="L6632" s="10" t="s">
        <v>524</v>
      </c>
      <c r="M6632" s="10" t="s">
        <v>525</v>
      </c>
      <c r="N6632" s="10" t="s">
        <v>526</v>
      </c>
      <c r="O6632" s="10" t="s">
        <v>527</v>
      </c>
      <c r="P6632" s="10" t="s">
        <v>528</v>
      </c>
      <c r="Q6632" s="23" t="s">
        <v>22</v>
      </c>
    </row>
    <row r="6633" spans="2:17" x14ac:dyDescent="0.2">
      <c r="C6633" s="84"/>
      <c r="D6633" s="85"/>
      <c r="E6633" s="85"/>
      <c r="F6633" s="85"/>
      <c r="G6633" s="56"/>
      <c r="H6633" s="69"/>
      <c r="I6633" s="24"/>
      <c r="J6633" s="9"/>
      <c r="K6633" s="9"/>
      <c r="L6633" s="9"/>
      <c r="M6633" s="9"/>
      <c r="N6633" s="9"/>
      <c r="O6633" s="9"/>
      <c r="P6633" s="9"/>
      <c r="Q6633" s="21"/>
    </row>
    <row r="6634" spans="2:17" x14ac:dyDescent="0.2">
      <c r="C6634" s="28"/>
      <c r="D6634" s="29"/>
      <c r="E6634" s="32" t="s">
        <v>13</v>
      </c>
      <c r="F6634" s="31"/>
      <c r="G6634" s="57">
        <v>2435</v>
      </c>
      <c r="H6634" s="66" t="str">
        <f t="shared" ref="H6634:H6697" si="146">IF(G6634&lt;49,"*"," ")</f>
        <v xml:space="preserve"> </v>
      </c>
      <c r="I6634" s="15">
        <v>1.5195071868579999</v>
      </c>
      <c r="J6634" s="15">
        <v>10.759753593429</v>
      </c>
      <c r="K6634" s="15">
        <v>18.234086242299998</v>
      </c>
      <c r="L6634" s="15">
        <v>16.550308008213999</v>
      </c>
      <c r="M6634" s="15">
        <v>18.398357289528001</v>
      </c>
      <c r="N6634" s="15">
        <v>8.8295687885009997</v>
      </c>
      <c r="O6634" s="15">
        <v>3.2854209445590001</v>
      </c>
      <c r="P6634" s="15">
        <v>17.659137577001999</v>
      </c>
      <c r="Q6634" s="34">
        <v>4.7638603696099997</v>
      </c>
    </row>
    <row r="6635" spans="2:17" x14ac:dyDescent="0.2">
      <c r="C6635" s="89" t="s">
        <v>16</v>
      </c>
      <c r="D6635" s="86" t="s">
        <v>17</v>
      </c>
      <c r="E6635" s="6" t="s">
        <v>18</v>
      </c>
      <c r="F6635" s="5"/>
      <c r="G6635" s="58">
        <v>344</v>
      </c>
      <c r="H6635" s="70" t="str">
        <f t="shared" si="146"/>
        <v xml:space="preserve"> </v>
      </c>
      <c r="I6635" s="12">
        <v>1.4534883720930001</v>
      </c>
      <c r="J6635" s="4">
        <v>11.627906976744001</v>
      </c>
      <c r="K6635" s="4">
        <v>22.965116279069999</v>
      </c>
      <c r="L6635" s="4">
        <v>18.313953488372</v>
      </c>
      <c r="M6635" s="4">
        <v>15.116279069767</v>
      </c>
      <c r="N6635" s="4">
        <v>8.1395348837209998</v>
      </c>
      <c r="O6635" s="4">
        <v>2.3255813953489999</v>
      </c>
      <c r="P6635" s="4">
        <v>15.988372093023001</v>
      </c>
      <c r="Q6635" s="13">
        <v>4.0697674418599998</v>
      </c>
    </row>
    <row r="6636" spans="2:17" x14ac:dyDescent="0.2">
      <c r="C6636" s="90"/>
      <c r="D6636" s="87"/>
      <c r="E6636" s="1" t="s">
        <v>19</v>
      </c>
      <c r="F6636" s="2"/>
      <c r="G6636" s="59">
        <v>1502</v>
      </c>
      <c r="H6636" s="71" t="str">
        <f t="shared" si="146"/>
        <v xml:space="preserve"> </v>
      </c>
      <c r="I6636" s="11">
        <v>1.664447403462</v>
      </c>
      <c r="J6636" s="3">
        <v>11.38482023968</v>
      </c>
      <c r="K6636" s="3">
        <v>17.709720372835999</v>
      </c>
      <c r="L6636" s="3">
        <v>17.709720372835999</v>
      </c>
      <c r="M6636" s="3">
        <v>19.107856191743998</v>
      </c>
      <c r="N6636" s="3">
        <v>9.0545938748339996</v>
      </c>
      <c r="O6636" s="3">
        <v>3.2623169107860002</v>
      </c>
      <c r="P6636" s="3">
        <v>15.446071904128001</v>
      </c>
      <c r="Q6636" s="8">
        <v>4.6604527296939997</v>
      </c>
    </row>
    <row r="6637" spans="2:17" x14ac:dyDescent="0.2">
      <c r="C6637" s="90"/>
      <c r="D6637" s="87"/>
      <c r="E6637" s="1" t="s">
        <v>20</v>
      </c>
      <c r="F6637" s="2"/>
      <c r="G6637" s="59">
        <v>465</v>
      </c>
      <c r="H6637" s="71" t="str">
        <f t="shared" si="146"/>
        <v xml:space="preserve"> </v>
      </c>
      <c r="I6637" s="11">
        <v>0.860215053763</v>
      </c>
      <c r="J6637" s="3">
        <v>8.8172043010749999</v>
      </c>
      <c r="K6637" s="3">
        <v>18.709677419355</v>
      </c>
      <c r="L6637" s="3">
        <v>13.548387096774</v>
      </c>
      <c r="M6637" s="3">
        <v>18.924731182795998</v>
      </c>
      <c r="N6637" s="3">
        <v>8.6021505376339995</v>
      </c>
      <c r="O6637" s="3">
        <v>4.3010752688169998</v>
      </c>
      <c r="P6637" s="3">
        <v>20.860215053763</v>
      </c>
      <c r="Q6637" s="8">
        <v>5.3763440860219998</v>
      </c>
    </row>
    <row r="6638" spans="2:17" x14ac:dyDescent="0.2">
      <c r="C6638" s="90"/>
      <c r="D6638" s="87"/>
      <c r="E6638" s="1" t="s">
        <v>21</v>
      </c>
      <c r="F6638" s="2"/>
      <c r="G6638" s="59">
        <v>107</v>
      </c>
      <c r="H6638" s="71" t="str">
        <f t="shared" si="146"/>
        <v xml:space="preserve"> </v>
      </c>
      <c r="I6638" s="11">
        <v>2.8037383177569999</v>
      </c>
      <c r="J6638" s="3">
        <v>8.4112149532709992</v>
      </c>
      <c r="K6638" s="3">
        <v>9.3457943925230005</v>
      </c>
      <c r="L6638" s="3">
        <v>9.3457943925230005</v>
      </c>
      <c r="M6638" s="3">
        <v>15.887850467290001</v>
      </c>
      <c r="N6638" s="3">
        <v>8.4112149532709992</v>
      </c>
      <c r="O6638" s="3">
        <v>1.869158878505</v>
      </c>
      <c r="P6638" s="3">
        <v>38.317757009346003</v>
      </c>
      <c r="Q6638" s="8">
        <v>5.6074766355139998</v>
      </c>
    </row>
    <row r="6639" spans="2:17" x14ac:dyDescent="0.2">
      <c r="C6639" s="90"/>
      <c r="D6639" s="87"/>
      <c r="E6639" s="1" t="s">
        <v>22</v>
      </c>
      <c r="F6639" s="2"/>
      <c r="G6639" s="59">
        <v>17</v>
      </c>
      <c r="H6639" s="71" t="str">
        <f t="shared" si="146"/>
        <v>*</v>
      </c>
      <c r="I6639" s="26">
        <v>0</v>
      </c>
      <c r="J6639" s="3">
        <v>5.8823529411760003</v>
      </c>
      <c r="K6639" s="3">
        <v>11.764705882353001</v>
      </c>
      <c r="L6639" s="3">
        <v>5.8823529411760003</v>
      </c>
      <c r="M6639" s="3">
        <v>23.529411764706001</v>
      </c>
      <c r="N6639" s="3">
        <v>11.764705882353001</v>
      </c>
      <c r="O6639" s="3">
        <v>5.8823529411760003</v>
      </c>
      <c r="P6639" s="3">
        <v>29.411764705882</v>
      </c>
      <c r="Q6639" s="8">
        <v>5.8823529411760003</v>
      </c>
    </row>
    <row r="6640" spans="2:17" x14ac:dyDescent="0.2">
      <c r="C6640" s="91" t="s">
        <v>23</v>
      </c>
      <c r="D6640" s="86" t="s">
        <v>17</v>
      </c>
      <c r="E6640" s="6" t="s">
        <v>24</v>
      </c>
      <c r="F6640" s="5"/>
      <c r="G6640" s="58">
        <v>383</v>
      </c>
      <c r="H6640" s="70" t="str">
        <f t="shared" si="146"/>
        <v xml:space="preserve"> </v>
      </c>
      <c r="I6640" s="12">
        <v>2.8720626631849999</v>
      </c>
      <c r="J6640" s="4">
        <v>14.099216710183001</v>
      </c>
      <c r="K6640" s="4">
        <v>27.154046997388999</v>
      </c>
      <c r="L6640" s="4">
        <v>22.715404699739</v>
      </c>
      <c r="M6640" s="4">
        <v>17.754569190601</v>
      </c>
      <c r="N6640" s="4">
        <v>4.9608355091379996</v>
      </c>
      <c r="O6640" s="4">
        <v>1.305483028721</v>
      </c>
      <c r="P6640" s="4">
        <v>5.4830287206269999</v>
      </c>
      <c r="Q6640" s="13">
        <v>3.6553524804180002</v>
      </c>
    </row>
    <row r="6641" spans="3:17" x14ac:dyDescent="0.2">
      <c r="C6641" s="90"/>
      <c r="D6641" s="87"/>
      <c r="E6641" s="1" t="s">
        <v>25</v>
      </c>
      <c r="F6641" s="2"/>
      <c r="G6641" s="59">
        <v>333</v>
      </c>
      <c r="H6641" s="71" t="str">
        <f t="shared" si="146"/>
        <v xml:space="preserve"> </v>
      </c>
      <c r="I6641" s="11">
        <v>3.3033033033030001</v>
      </c>
      <c r="J6641" s="3">
        <v>23.123123123123001</v>
      </c>
      <c r="K6641" s="3">
        <v>27.027027027027</v>
      </c>
      <c r="L6641" s="3">
        <v>20.720720720721001</v>
      </c>
      <c r="M6641" s="3">
        <v>15.315315315315001</v>
      </c>
      <c r="N6641" s="3">
        <v>3.3033033033030001</v>
      </c>
      <c r="O6641" s="3">
        <v>1.201201201201</v>
      </c>
      <c r="P6641" s="3">
        <v>2.1021021021020001</v>
      </c>
      <c r="Q6641" s="8">
        <v>3.9039039039040002</v>
      </c>
    </row>
    <row r="6642" spans="3:17" ht="24" x14ac:dyDescent="0.2">
      <c r="C6642" s="90"/>
      <c r="D6642" s="87"/>
      <c r="E6642" s="1" t="s">
        <v>26</v>
      </c>
      <c r="F6642" s="2"/>
      <c r="G6642" s="59">
        <v>464</v>
      </c>
      <c r="H6642" s="71" t="str">
        <f t="shared" si="146"/>
        <v xml:space="preserve"> </v>
      </c>
      <c r="I6642" s="11">
        <v>1.7241379310339999</v>
      </c>
      <c r="J6642" s="3">
        <v>14.224137931034001</v>
      </c>
      <c r="K6642" s="3">
        <v>22.844827586207</v>
      </c>
      <c r="L6642" s="3">
        <v>18.534482758620999</v>
      </c>
      <c r="M6642" s="3">
        <v>18.965517241379001</v>
      </c>
      <c r="N6642" s="3">
        <v>8.4051724137930002</v>
      </c>
      <c r="O6642" s="3">
        <v>3.8793103448280002</v>
      </c>
      <c r="P6642" s="3">
        <v>6.8965517241379999</v>
      </c>
      <c r="Q6642" s="8">
        <v>4.5258620689660001</v>
      </c>
    </row>
    <row r="6643" spans="3:17" ht="24" x14ac:dyDescent="0.2">
      <c r="C6643" s="90"/>
      <c r="D6643" s="87"/>
      <c r="E6643" s="1" t="s">
        <v>27</v>
      </c>
      <c r="F6643" s="2"/>
      <c r="G6643" s="59">
        <v>163</v>
      </c>
      <c r="H6643" s="71" t="str">
        <f t="shared" si="146"/>
        <v xml:space="preserve"> </v>
      </c>
      <c r="I6643" s="11">
        <v>1.2269938650309999</v>
      </c>
      <c r="J6643" s="3">
        <v>12.269938650306999</v>
      </c>
      <c r="K6643" s="3">
        <v>22.699386503067</v>
      </c>
      <c r="L6643" s="3">
        <v>20.858895705521</v>
      </c>
      <c r="M6643" s="3">
        <v>17.177914110429001</v>
      </c>
      <c r="N6643" s="3">
        <v>7.3619631901840004</v>
      </c>
      <c r="O6643" s="3">
        <v>3.0674846625769998</v>
      </c>
      <c r="P6643" s="3">
        <v>6.7484662576690004</v>
      </c>
      <c r="Q6643" s="8">
        <v>8.5889570552149994</v>
      </c>
    </row>
    <row r="6644" spans="3:17" x14ac:dyDescent="0.2">
      <c r="C6644" s="90"/>
      <c r="D6644" s="87"/>
      <c r="E6644" s="1" t="s">
        <v>28</v>
      </c>
      <c r="F6644" s="2"/>
      <c r="G6644" s="59">
        <v>161</v>
      </c>
      <c r="H6644" s="71" t="str">
        <f t="shared" si="146"/>
        <v xml:space="preserve"> </v>
      </c>
      <c r="I6644" s="11">
        <v>1.8633540372670001</v>
      </c>
      <c r="J6644" s="3">
        <v>12.422360248446999</v>
      </c>
      <c r="K6644" s="3">
        <v>21.11801242236</v>
      </c>
      <c r="L6644" s="3">
        <v>18.633540372671</v>
      </c>
      <c r="M6644" s="3">
        <v>22.360248447204999</v>
      </c>
      <c r="N6644" s="3">
        <v>6.2111801242239997</v>
      </c>
      <c r="O6644" s="3">
        <v>1.242236024845</v>
      </c>
      <c r="P6644" s="3">
        <v>8.074534161491</v>
      </c>
      <c r="Q6644" s="8">
        <v>8.074534161491</v>
      </c>
    </row>
    <row r="6645" spans="3:17" x14ac:dyDescent="0.2">
      <c r="C6645" s="90"/>
      <c r="D6645" s="87"/>
      <c r="E6645" s="1" t="s">
        <v>29</v>
      </c>
      <c r="F6645" s="2"/>
      <c r="G6645" s="59">
        <v>1174</v>
      </c>
      <c r="H6645" s="71" t="str">
        <f t="shared" si="146"/>
        <v xml:space="preserve"> </v>
      </c>
      <c r="I6645" s="11">
        <v>1.7035775127770001</v>
      </c>
      <c r="J6645" s="3">
        <v>12.010221465077001</v>
      </c>
      <c r="K6645" s="3">
        <v>21.720613287905</v>
      </c>
      <c r="L6645" s="3">
        <v>18.228279386712</v>
      </c>
      <c r="M6645" s="3">
        <v>18.313458262350998</v>
      </c>
      <c r="N6645" s="3">
        <v>9.1141396933559999</v>
      </c>
      <c r="O6645" s="3">
        <v>2.7257240204430002</v>
      </c>
      <c r="P6645" s="3">
        <v>10.562180579215999</v>
      </c>
      <c r="Q6645" s="8">
        <v>5.6218057921640003</v>
      </c>
    </row>
    <row r="6646" spans="3:17" x14ac:dyDescent="0.2">
      <c r="C6646" s="90"/>
      <c r="D6646" s="87"/>
      <c r="E6646" s="1" t="s">
        <v>30</v>
      </c>
      <c r="F6646" s="2"/>
      <c r="G6646" s="59">
        <v>1349</v>
      </c>
      <c r="H6646" s="71" t="str">
        <f t="shared" si="146"/>
        <v xml:space="preserve"> </v>
      </c>
      <c r="I6646" s="11">
        <v>1.3343217197920001</v>
      </c>
      <c r="J6646" s="3">
        <v>12.898443291327</v>
      </c>
      <c r="K6646" s="3">
        <v>20.459599703483999</v>
      </c>
      <c r="L6646" s="3">
        <v>18.013343217197999</v>
      </c>
      <c r="M6646" s="3">
        <v>19.125277983692001</v>
      </c>
      <c r="N6646" s="3">
        <v>9.2661230541140007</v>
      </c>
      <c r="O6646" s="3">
        <v>2.6686434395849998</v>
      </c>
      <c r="P6646" s="3">
        <v>11.934766493699</v>
      </c>
      <c r="Q6646" s="8">
        <v>4.2994810971090001</v>
      </c>
    </row>
    <row r="6647" spans="3:17" x14ac:dyDescent="0.2">
      <c r="C6647" s="90"/>
      <c r="D6647" s="87"/>
      <c r="E6647" s="1" t="s">
        <v>31</v>
      </c>
      <c r="F6647" s="2"/>
      <c r="G6647" s="59">
        <v>2034</v>
      </c>
      <c r="H6647" s="71" t="str">
        <f t="shared" si="146"/>
        <v xml:space="preserve"> </v>
      </c>
      <c r="I6647" s="11">
        <v>1.425762045231</v>
      </c>
      <c r="J6647" s="3">
        <v>10.619469026549</v>
      </c>
      <c r="K6647" s="3">
        <v>18.977384464109999</v>
      </c>
      <c r="L6647" s="3">
        <v>17.01081612586</v>
      </c>
      <c r="M6647" s="3">
        <v>18.534906588003999</v>
      </c>
      <c r="N6647" s="3">
        <v>9.0462143559489991</v>
      </c>
      <c r="O6647" s="3">
        <v>3.3431661750249999</v>
      </c>
      <c r="P6647" s="3">
        <v>17.01081612586</v>
      </c>
      <c r="Q6647" s="8">
        <v>4.0314650934119998</v>
      </c>
    </row>
    <row r="6648" spans="3:17" x14ac:dyDescent="0.2">
      <c r="C6648" s="90"/>
      <c r="D6648" s="87"/>
      <c r="E6648" s="1" t="s">
        <v>32</v>
      </c>
      <c r="F6648" s="2"/>
      <c r="G6648" s="59">
        <v>68</v>
      </c>
      <c r="H6648" s="71" t="str">
        <f t="shared" si="146"/>
        <v xml:space="preserve"> </v>
      </c>
      <c r="I6648" s="11">
        <v>2.9411764705880001</v>
      </c>
      <c r="J6648" s="3">
        <v>8.8235294117649996</v>
      </c>
      <c r="K6648" s="3">
        <v>13.235294117646999</v>
      </c>
      <c r="L6648" s="3">
        <v>8.8235294117649996</v>
      </c>
      <c r="M6648" s="3">
        <v>13.235294117646999</v>
      </c>
      <c r="N6648" s="3">
        <v>4.4117647058819998</v>
      </c>
      <c r="O6648" s="3">
        <v>1.4705882352940001</v>
      </c>
      <c r="P6648" s="3">
        <v>36.764705882352999</v>
      </c>
      <c r="Q6648" s="8">
        <v>10.294117647059</v>
      </c>
    </row>
    <row r="6649" spans="3:17" x14ac:dyDescent="0.2">
      <c r="C6649" s="90"/>
      <c r="D6649" s="87"/>
      <c r="E6649" s="1" t="s">
        <v>22</v>
      </c>
      <c r="F6649" s="2"/>
      <c r="G6649" s="59">
        <v>17</v>
      </c>
      <c r="H6649" s="71" t="str">
        <f t="shared" si="146"/>
        <v>*</v>
      </c>
      <c r="I6649" s="26">
        <v>0</v>
      </c>
      <c r="J6649" s="3">
        <v>5.8823529411760003</v>
      </c>
      <c r="K6649" s="3">
        <v>5.8823529411760003</v>
      </c>
      <c r="L6649" s="3">
        <v>5.8823529411760003</v>
      </c>
      <c r="M6649" s="3">
        <v>17.647058823529001</v>
      </c>
      <c r="N6649" s="3">
        <v>11.764705882353001</v>
      </c>
      <c r="O6649" s="3">
        <v>11.764705882353001</v>
      </c>
      <c r="P6649" s="3">
        <v>35.294117647058997</v>
      </c>
      <c r="Q6649" s="8">
        <v>5.8823529411760003</v>
      </c>
    </row>
    <row r="6650" spans="3:17" x14ac:dyDescent="0.2">
      <c r="C6650" s="91" t="s">
        <v>33</v>
      </c>
      <c r="D6650" s="86" t="s">
        <v>17</v>
      </c>
      <c r="E6650" s="6" t="s">
        <v>34</v>
      </c>
      <c r="F6650" s="5"/>
      <c r="G6650" s="58">
        <v>120</v>
      </c>
      <c r="H6650" s="70" t="str">
        <f t="shared" si="146"/>
        <v xml:space="preserve"> </v>
      </c>
      <c r="I6650" s="12">
        <v>6.666666666667</v>
      </c>
      <c r="J6650" s="4">
        <v>15</v>
      </c>
      <c r="K6650" s="4">
        <v>25.833333333333002</v>
      </c>
      <c r="L6650" s="4">
        <v>21.666666666666998</v>
      </c>
      <c r="M6650" s="4">
        <v>13.333333333333</v>
      </c>
      <c r="N6650" s="4">
        <v>7.5</v>
      </c>
      <c r="O6650" s="4">
        <v>0.83333333333299997</v>
      </c>
      <c r="P6650" s="4">
        <v>5.833333333333</v>
      </c>
      <c r="Q6650" s="13">
        <v>3.333333333333</v>
      </c>
    </row>
    <row r="6651" spans="3:17" x14ac:dyDescent="0.2">
      <c r="C6651" s="90"/>
      <c r="D6651" s="87"/>
      <c r="E6651" s="1" t="s">
        <v>35</v>
      </c>
      <c r="F6651" s="2"/>
      <c r="G6651" s="59">
        <v>932</v>
      </c>
      <c r="H6651" s="71" t="str">
        <f t="shared" si="146"/>
        <v xml:space="preserve"> </v>
      </c>
      <c r="I6651" s="11">
        <v>1.502145922747</v>
      </c>
      <c r="J6651" s="3">
        <v>15.021459227468</v>
      </c>
      <c r="K6651" s="3">
        <v>20.171673819742001</v>
      </c>
      <c r="L6651" s="3">
        <v>18.562231759656999</v>
      </c>
      <c r="M6651" s="3">
        <v>19.206008583690998</v>
      </c>
      <c r="N6651" s="3">
        <v>8.3690987124460001</v>
      </c>
      <c r="O6651" s="3">
        <v>2.896995708155</v>
      </c>
      <c r="P6651" s="3">
        <v>9.3347639484980007</v>
      </c>
      <c r="Q6651" s="8">
        <v>4.9356223175969998</v>
      </c>
    </row>
    <row r="6652" spans="3:17" x14ac:dyDescent="0.2">
      <c r="C6652" s="90"/>
      <c r="D6652" s="87"/>
      <c r="E6652" s="1" t="s">
        <v>36</v>
      </c>
      <c r="F6652" s="2"/>
      <c r="G6652" s="59">
        <v>854</v>
      </c>
      <c r="H6652" s="71" t="str">
        <f t="shared" si="146"/>
        <v xml:space="preserve"> </v>
      </c>
      <c r="I6652" s="11">
        <v>1.288056206089</v>
      </c>
      <c r="J6652" s="3">
        <v>8.7822014051519997</v>
      </c>
      <c r="K6652" s="3">
        <v>18.735362997658001</v>
      </c>
      <c r="L6652" s="3">
        <v>18.852459016392999</v>
      </c>
      <c r="M6652" s="3">
        <v>19.906323185011999</v>
      </c>
      <c r="N6652" s="3">
        <v>9.83606557377</v>
      </c>
      <c r="O6652" s="3">
        <v>3.512880562061</v>
      </c>
      <c r="P6652" s="3">
        <v>14.285714285714</v>
      </c>
      <c r="Q6652" s="8">
        <v>4.8009367681499997</v>
      </c>
    </row>
    <row r="6653" spans="3:17" ht="24" x14ac:dyDescent="0.2">
      <c r="C6653" s="90"/>
      <c r="D6653" s="87"/>
      <c r="E6653" s="1" t="s">
        <v>37</v>
      </c>
      <c r="F6653" s="2"/>
      <c r="G6653" s="59">
        <v>356</v>
      </c>
      <c r="H6653" s="71" t="str">
        <f t="shared" si="146"/>
        <v xml:space="preserve"> </v>
      </c>
      <c r="I6653" s="11">
        <v>0.56179775280900002</v>
      </c>
      <c r="J6653" s="3">
        <v>6.1797752808990003</v>
      </c>
      <c r="K6653" s="3">
        <v>13.483146067416</v>
      </c>
      <c r="L6653" s="3">
        <v>9.5505617977529997</v>
      </c>
      <c r="M6653" s="3">
        <v>17.415730337079001</v>
      </c>
      <c r="N6653" s="3">
        <v>9.8314606741570003</v>
      </c>
      <c r="O6653" s="3">
        <v>3.651685393258</v>
      </c>
      <c r="P6653" s="3">
        <v>35.955056179774999</v>
      </c>
      <c r="Q6653" s="8">
        <v>3.3707865168539999</v>
      </c>
    </row>
    <row r="6654" spans="3:17" x14ac:dyDescent="0.2">
      <c r="C6654" s="90"/>
      <c r="D6654" s="87"/>
      <c r="E6654" s="1" t="s">
        <v>38</v>
      </c>
      <c r="F6654" s="2"/>
      <c r="G6654" s="59">
        <v>157</v>
      </c>
      <c r="H6654" s="71" t="str">
        <f t="shared" si="146"/>
        <v xml:space="preserve"> </v>
      </c>
      <c r="I6654" s="11">
        <v>1.2738853503180001</v>
      </c>
      <c r="J6654" s="3">
        <v>4.4585987261150004</v>
      </c>
      <c r="K6654" s="3">
        <v>10.191082802547999</v>
      </c>
      <c r="L6654" s="3">
        <v>4.4585987261150004</v>
      </c>
      <c r="M6654" s="3">
        <v>10.828025477707</v>
      </c>
      <c r="N6654" s="3">
        <v>4.4585987261150004</v>
      </c>
      <c r="O6654" s="3">
        <v>5.0955414012739997</v>
      </c>
      <c r="P6654" s="3">
        <v>52.229299363057002</v>
      </c>
      <c r="Q6654" s="8">
        <v>7.0063694267520003</v>
      </c>
    </row>
    <row r="6655" spans="3:17" x14ac:dyDescent="0.2">
      <c r="C6655" s="90"/>
      <c r="D6655" s="87"/>
      <c r="E6655" s="1" t="s">
        <v>22</v>
      </c>
      <c r="F6655" s="2"/>
      <c r="G6655" s="59">
        <v>16</v>
      </c>
      <c r="H6655" s="71" t="str">
        <f t="shared" si="146"/>
        <v>*</v>
      </c>
      <c r="I6655" s="26">
        <v>0</v>
      </c>
      <c r="J6655" s="7">
        <v>0</v>
      </c>
      <c r="K6655" s="3">
        <v>6.25</v>
      </c>
      <c r="L6655" s="3">
        <v>12.5</v>
      </c>
      <c r="M6655" s="3">
        <v>25</v>
      </c>
      <c r="N6655" s="3">
        <v>12.5</v>
      </c>
      <c r="O6655" s="3">
        <v>6.25</v>
      </c>
      <c r="P6655" s="3">
        <v>25</v>
      </c>
      <c r="Q6655" s="8">
        <v>12.5</v>
      </c>
    </row>
    <row r="6656" spans="3:17" x14ac:dyDescent="0.2">
      <c r="C6656" s="91" t="s">
        <v>39</v>
      </c>
      <c r="D6656" s="86" t="s">
        <v>17</v>
      </c>
      <c r="E6656" s="6" t="s">
        <v>40</v>
      </c>
      <c r="F6656" s="5"/>
      <c r="G6656" s="58">
        <v>350</v>
      </c>
      <c r="H6656" s="70" t="str">
        <f t="shared" si="146"/>
        <v xml:space="preserve"> </v>
      </c>
      <c r="I6656" s="12">
        <v>3.1428571428569998</v>
      </c>
      <c r="J6656" s="4">
        <v>13.428571428571001</v>
      </c>
      <c r="K6656" s="4">
        <v>22.857142857143</v>
      </c>
      <c r="L6656" s="4">
        <v>23.428571428571001</v>
      </c>
      <c r="M6656" s="4">
        <v>14.857142857143</v>
      </c>
      <c r="N6656" s="4">
        <v>7.1428571428570002</v>
      </c>
      <c r="O6656" s="4">
        <v>1.142857142857</v>
      </c>
      <c r="P6656" s="4">
        <v>9.4285714285710007</v>
      </c>
      <c r="Q6656" s="13">
        <v>4.5714285714290002</v>
      </c>
    </row>
    <row r="6657" spans="3:17" ht="24" x14ac:dyDescent="0.2">
      <c r="C6657" s="90"/>
      <c r="D6657" s="87"/>
      <c r="E6657" s="1" t="s">
        <v>41</v>
      </c>
      <c r="F6657" s="2"/>
      <c r="G6657" s="59">
        <v>1147</v>
      </c>
      <c r="H6657" s="71" t="str">
        <f t="shared" si="146"/>
        <v xml:space="preserve"> </v>
      </c>
      <c r="I6657" s="11">
        <v>1.04620749782</v>
      </c>
      <c r="J6657" s="3">
        <v>11.595466434176</v>
      </c>
      <c r="K6657" s="3">
        <v>19.529206625981001</v>
      </c>
      <c r="L6657" s="3">
        <v>17.95989537925</v>
      </c>
      <c r="M6657" s="3">
        <v>21.272885789015</v>
      </c>
      <c r="N6657" s="3">
        <v>9.7646033129899994</v>
      </c>
      <c r="O6657" s="3">
        <v>3.05143853531</v>
      </c>
      <c r="P6657" s="3">
        <v>11.857018308631</v>
      </c>
      <c r="Q6657" s="8">
        <v>3.9232781168269999</v>
      </c>
    </row>
    <row r="6658" spans="3:17" x14ac:dyDescent="0.2">
      <c r="C6658" s="90"/>
      <c r="D6658" s="87"/>
      <c r="E6658" s="1" t="s">
        <v>42</v>
      </c>
      <c r="F6658" s="2"/>
      <c r="G6658" s="59">
        <v>816</v>
      </c>
      <c r="H6658" s="71" t="str">
        <f t="shared" si="146"/>
        <v xml:space="preserve"> </v>
      </c>
      <c r="I6658" s="11">
        <v>1.7156862745100001</v>
      </c>
      <c r="J6658" s="3">
        <v>8.333333333333</v>
      </c>
      <c r="K6658" s="3">
        <v>15.563725490195999</v>
      </c>
      <c r="L6658" s="3">
        <v>12.254901960784</v>
      </c>
      <c r="M6658" s="3">
        <v>15.931372549020001</v>
      </c>
      <c r="N6658" s="3">
        <v>8.7009803921569997</v>
      </c>
      <c r="O6658" s="3">
        <v>4.4117647058819998</v>
      </c>
      <c r="P6658" s="3">
        <v>27.941176470588001</v>
      </c>
      <c r="Q6658" s="8">
        <v>5.147058823529</v>
      </c>
    </row>
    <row r="6659" spans="3:17" x14ac:dyDescent="0.2">
      <c r="C6659" s="90"/>
      <c r="D6659" s="87"/>
      <c r="E6659" s="1" t="s">
        <v>43</v>
      </c>
      <c r="F6659" s="2"/>
      <c r="G6659" s="59">
        <v>78</v>
      </c>
      <c r="H6659" s="71" t="str">
        <f t="shared" si="146"/>
        <v xml:space="preserve"> </v>
      </c>
      <c r="I6659" s="26">
        <v>0</v>
      </c>
      <c r="J6659" s="3">
        <v>12.820512820513001</v>
      </c>
      <c r="K6659" s="3">
        <v>11.538461538462</v>
      </c>
      <c r="L6659" s="3">
        <v>12.820512820513001</v>
      </c>
      <c r="M6659" s="3">
        <v>15.384615384615</v>
      </c>
      <c r="N6659" s="3">
        <v>6.4102564102560002</v>
      </c>
      <c r="O6659" s="3">
        <v>5.1282051282049999</v>
      </c>
      <c r="P6659" s="3">
        <v>32.051282051282001</v>
      </c>
      <c r="Q6659" s="8">
        <v>3.8461538461539999</v>
      </c>
    </row>
    <row r="6660" spans="3:17" x14ac:dyDescent="0.2">
      <c r="C6660" s="90"/>
      <c r="D6660" s="87"/>
      <c r="E6660" s="1" t="s">
        <v>22</v>
      </c>
      <c r="F6660" s="2"/>
      <c r="G6660" s="59">
        <v>44</v>
      </c>
      <c r="H6660" s="71" t="str">
        <f t="shared" si="146"/>
        <v>*</v>
      </c>
      <c r="I6660" s="26">
        <v>0</v>
      </c>
      <c r="J6660" s="3">
        <v>9.0909090909089993</v>
      </c>
      <c r="K6660" s="3">
        <v>9.0909090909089993</v>
      </c>
      <c r="L6660" s="3">
        <v>11.363636363635999</v>
      </c>
      <c r="M6660" s="3">
        <v>22.727272727273</v>
      </c>
      <c r="N6660" s="3">
        <v>4.5454545454549997</v>
      </c>
      <c r="O6660" s="3">
        <v>2.2727272727269998</v>
      </c>
      <c r="P6660" s="3">
        <v>18.181818181817999</v>
      </c>
      <c r="Q6660" s="8">
        <v>22.727272727273</v>
      </c>
    </row>
    <row r="6661" spans="3:17" x14ac:dyDescent="0.2">
      <c r="C6661" s="91" t="s">
        <v>44</v>
      </c>
      <c r="D6661" s="86" t="s">
        <v>17</v>
      </c>
      <c r="E6661" s="6" t="s">
        <v>45</v>
      </c>
      <c r="F6661" s="5"/>
      <c r="G6661" s="58">
        <v>1358</v>
      </c>
      <c r="H6661" s="70" t="str">
        <f t="shared" si="146"/>
        <v xml:space="preserve"> </v>
      </c>
      <c r="I6661" s="12">
        <v>2.0618556701030002</v>
      </c>
      <c r="J6661" s="4">
        <v>14.138438880707</v>
      </c>
      <c r="K6661" s="4">
        <v>20.397643593520002</v>
      </c>
      <c r="L6661" s="4">
        <v>19.440353460971998</v>
      </c>
      <c r="M6661" s="4">
        <v>18.188512518408999</v>
      </c>
      <c r="N6661" s="4">
        <v>8.5419734904270008</v>
      </c>
      <c r="O6661" s="4">
        <v>2.2827687776140002</v>
      </c>
      <c r="P6661" s="4">
        <v>11.782032400588999</v>
      </c>
      <c r="Q6661" s="13">
        <v>3.1664212076579998</v>
      </c>
    </row>
    <row r="6662" spans="3:17" x14ac:dyDescent="0.2">
      <c r="C6662" s="90"/>
      <c r="D6662" s="87"/>
      <c r="E6662" s="1" t="s">
        <v>46</v>
      </c>
      <c r="F6662" s="2"/>
      <c r="G6662" s="59">
        <v>735</v>
      </c>
      <c r="H6662" s="71" t="str">
        <f t="shared" si="146"/>
        <v xml:space="preserve"> </v>
      </c>
      <c r="I6662" s="11">
        <v>0.68027210884400002</v>
      </c>
      <c r="J6662" s="3">
        <v>6.9387755102039996</v>
      </c>
      <c r="K6662" s="3">
        <v>17.959183673468999</v>
      </c>
      <c r="L6662" s="3">
        <v>15.510204081633001</v>
      </c>
      <c r="M6662" s="3">
        <v>20.272108843537001</v>
      </c>
      <c r="N6662" s="3">
        <v>9.1156462585030003</v>
      </c>
      <c r="O6662" s="3">
        <v>4.625850340136</v>
      </c>
      <c r="P6662" s="3">
        <v>18.367346938775999</v>
      </c>
      <c r="Q6662" s="8">
        <v>6.5306122448980002</v>
      </c>
    </row>
    <row r="6663" spans="3:17" x14ac:dyDescent="0.2">
      <c r="C6663" s="90"/>
      <c r="D6663" s="87"/>
      <c r="E6663" s="1" t="s">
        <v>47</v>
      </c>
      <c r="F6663" s="2"/>
      <c r="G6663" s="59">
        <v>177</v>
      </c>
      <c r="H6663" s="71" t="str">
        <f t="shared" si="146"/>
        <v xml:space="preserve"> </v>
      </c>
      <c r="I6663" s="11">
        <v>0.56497175141199996</v>
      </c>
      <c r="J6663" s="3">
        <v>4.5197740112989999</v>
      </c>
      <c r="K6663" s="3">
        <v>10.734463276835999</v>
      </c>
      <c r="L6663" s="3">
        <v>9.6045197740110009</v>
      </c>
      <c r="M6663" s="3">
        <v>19.209039548023</v>
      </c>
      <c r="N6663" s="3">
        <v>14.124293785311</v>
      </c>
      <c r="O6663" s="3">
        <v>5.6497175141240001</v>
      </c>
      <c r="P6663" s="3">
        <v>33.333333333333002</v>
      </c>
      <c r="Q6663" s="8">
        <v>2.25988700565</v>
      </c>
    </row>
    <row r="6664" spans="3:17" x14ac:dyDescent="0.2">
      <c r="C6664" s="90"/>
      <c r="D6664" s="87"/>
      <c r="E6664" s="1" t="s">
        <v>48</v>
      </c>
      <c r="F6664" s="2"/>
      <c r="G6664" s="59">
        <v>128</v>
      </c>
      <c r="H6664" s="71" t="str">
        <f t="shared" si="146"/>
        <v xml:space="preserve"> </v>
      </c>
      <c r="I6664" s="11">
        <v>1.5625</v>
      </c>
      <c r="J6664" s="3">
        <v>6.25</v>
      </c>
      <c r="K6664" s="3">
        <v>9.375</v>
      </c>
      <c r="L6664" s="3">
        <v>3.125</v>
      </c>
      <c r="M6664" s="3">
        <v>7.03125</v>
      </c>
      <c r="N6664" s="3">
        <v>5.46875</v>
      </c>
      <c r="O6664" s="3">
        <v>3.125</v>
      </c>
      <c r="P6664" s="3">
        <v>53.90625</v>
      </c>
      <c r="Q6664" s="8">
        <v>10.15625</v>
      </c>
    </row>
    <row r="6665" spans="3:17" x14ac:dyDescent="0.2">
      <c r="C6665" s="90"/>
      <c r="D6665" s="87"/>
      <c r="E6665" s="1" t="s">
        <v>22</v>
      </c>
      <c r="F6665" s="2"/>
      <c r="G6665" s="59">
        <v>37</v>
      </c>
      <c r="H6665" s="71" t="str">
        <f t="shared" si="146"/>
        <v>*</v>
      </c>
      <c r="I6665" s="11">
        <v>2.7027027027030002</v>
      </c>
      <c r="J6665" s="3">
        <v>8.1081081081080004</v>
      </c>
      <c r="K6665" s="3">
        <v>10.810810810811001</v>
      </c>
      <c r="L6665" s="3">
        <v>10.810810810811001</v>
      </c>
      <c r="M6665" s="3">
        <v>24.324324324323999</v>
      </c>
      <c r="N6665" s="7">
        <v>0</v>
      </c>
      <c r="O6665" s="3">
        <v>2.7027027027030002</v>
      </c>
      <c r="P6665" s="3">
        <v>18.918918918919001</v>
      </c>
      <c r="Q6665" s="8">
        <v>21.621621621622001</v>
      </c>
    </row>
    <row r="6666" spans="3:17" ht="24" x14ac:dyDescent="0.2">
      <c r="C6666" s="91" t="s">
        <v>49</v>
      </c>
      <c r="D6666" s="86" t="s">
        <v>17</v>
      </c>
      <c r="E6666" s="6" t="s">
        <v>50</v>
      </c>
      <c r="F6666" s="5"/>
      <c r="G6666" s="58">
        <v>141</v>
      </c>
      <c r="H6666" s="70" t="str">
        <f t="shared" si="146"/>
        <v xml:space="preserve"> </v>
      </c>
      <c r="I6666" s="12">
        <v>4.9645390070920001</v>
      </c>
      <c r="J6666" s="4">
        <v>17.021276595745</v>
      </c>
      <c r="K6666" s="4">
        <v>21.985815602837</v>
      </c>
      <c r="L6666" s="4">
        <v>22.695035460993001</v>
      </c>
      <c r="M6666" s="4">
        <v>19.148936170212998</v>
      </c>
      <c r="N6666" s="4">
        <v>4.9645390070920001</v>
      </c>
      <c r="O6666" s="25">
        <v>0</v>
      </c>
      <c r="P6666" s="4">
        <v>6.3829787234040003</v>
      </c>
      <c r="Q6666" s="13">
        <v>2.8368794326239999</v>
      </c>
    </row>
    <row r="6667" spans="3:17" ht="36" x14ac:dyDescent="0.2">
      <c r="C6667" s="90"/>
      <c r="D6667" s="87"/>
      <c r="E6667" s="1" t="s">
        <v>51</v>
      </c>
      <c r="F6667" s="2"/>
      <c r="G6667" s="59">
        <v>349</v>
      </c>
      <c r="H6667" s="71" t="str">
        <f t="shared" si="146"/>
        <v xml:space="preserve"> </v>
      </c>
      <c r="I6667" s="11">
        <v>2.292263610315</v>
      </c>
      <c r="J6667" s="3">
        <v>14.899713467049001</v>
      </c>
      <c r="K6667" s="3">
        <v>21.776504297993998</v>
      </c>
      <c r="L6667" s="3">
        <v>22.922636103152001</v>
      </c>
      <c r="M6667" s="3">
        <v>17.765042979943001</v>
      </c>
      <c r="N6667" s="3">
        <v>7.1633237822350004</v>
      </c>
      <c r="O6667" s="3">
        <v>2.292263610315</v>
      </c>
      <c r="P6667" s="3">
        <v>9.7421203438399999</v>
      </c>
      <c r="Q6667" s="8">
        <v>1.1461318051580001</v>
      </c>
    </row>
    <row r="6668" spans="3:17" ht="48" x14ac:dyDescent="0.2">
      <c r="C6668" s="90"/>
      <c r="D6668" s="87"/>
      <c r="E6668" s="1" t="s">
        <v>52</v>
      </c>
      <c r="F6668" s="2"/>
      <c r="G6668" s="59">
        <v>1860</v>
      </c>
      <c r="H6668" s="71" t="str">
        <f t="shared" si="146"/>
        <v xml:space="preserve"> </v>
      </c>
      <c r="I6668" s="11">
        <v>1.559139784946</v>
      </c>
      <c r="J6668" s="3">
        <v>12.258064516129</v>
      </c>
      <c r="K6668" s="3">
        <v>20.161290322580999</v>
      </c>
      <c r="L6668" s="3">
        <v>18.010752688172001</v>
      </c>
      <c r="M6668" s="3">
        <v>20.645161290322999</v>
      </c>
      <c r="N6668" s="3">
        <v>8.7634408602150007</v>
      </c>
      <c r="O6668" s="3">
        <v>3.064516129032</v>
      </c>
      <c r="P6668" s="3">
        <v>12.688172043011001</v>
      </c>
      <c r="Q6668" s="8">
        <v>2.8494623655910001</v>
      </c>
    </row>
    <row r="6669" spans="3:17" ht="24" x14ac:dyDescent="0.2">
      <c r="C6669" s="90"/>
      <c r="D6669" s="87"/>
      <c r="E6669" s="1" t="s">
        <v>53</v>
      </c>
      <c r="F6669" s="2"/>
      <c r="G6669" s="59">
        <v>719</v>
      </c>
      <c r="H6669" s="71" t="str">
        <f t="shared" si="146"/>
        <v xml:space="preserve"> </v>
      </c>
      <c r="I6669" s="11">
        <v>1.808066759388</v>
      </c>
      <c r="J6669" s="3">
        <v>12.100139082058</v>
      </c>
      <c r="K6669" s="3">
        <v>21.140472878998999</v>
      </c>
      <c r="L6669" s="3">
        <v>21.557719054242</v>
      </c>
      <c r="M6669" s="3">
        <v>20.584144645340999</v>
      </c>
      <c r="N6669" s="3">
        <v>8.4840055632820004</v>
      </c>
      <c r="O6669" s="3">
        <v>2.6425591098750001</v>
      </c>
      <c r="P6669" s="3">
        <v>10.431154381084999</v>
      </c>
      <c r="Q6669" s="8">
        <v>1.25173852573</v>
      </c>
    </row>
    <row r="6670" spans="3:17" ht="48" x14ac:dyDescent="0.2">
      <c r="C6670" s="90"/>
      <c r="D6670" s="87"/>
      <c r="E6670" s="1" t="s">
        <v>54</v>
      </c>
      <c r="F6670" s="2"/>
      <c r="G6670" s="59">
        <v>404</v>
      </c>
      <c r="H6670" s="71" t="str">
        <f t="shared" si="146"/>
        <v xml:space="preserve"> </v>
      </c>
      <c r="I6670" s="11">
        <v>1.9801980198019999</v>
      </c>
      <c r="J6670" s="3">
        <v>14.851485148515</v>
      </c>
      <c r="K6670" s="3">
        <v>24.009900990098998</v>
      </c>
      <c r="L6670" s="3">
        <v>22.772277227722999</v>
      </c>
      <c r="M6670" s="3">
        <v>18.564356435644001</v>
      </c>
      <c r="N6670" s="3">
        <v>8.4158415841580005</v>
      </c>
      <c r="O6670" s="3">
        <v>1.9801980198019999</v>
      </c>
      <c r="P6670" s="3">
        <v>6.683168316832</v>
      </c>
      <c r="Q6670" s="8">
        <v>0.74257425742600003</v>
      </c>
    </row>
    <row r="6671" spans="3:17" ht="36" x14ac:dyDescent="0.2">
      <c r="C6671" s="90"/>
      <c r="D6671" s="87"/>
      <c r="E6671" s="1" t="s">
        <v>55</v>
      </c>
      <c r="F6671" s="2"/>
      <c r="G6671" s="59">
        <v>41</v>
      </c>
      <c r="H6671" s="71" t="str">
        <f t="shared" si="146"/>
        <v>*</v>
      </c>
      <c r="I6671" s="11">
        <v>2.4390243902440001</v>
      </c>
      <c r="J6671" s="3">
        <v>14.634146341463</v>
      </c>
      <c r="K6671" s="3">
        <v>26.829268292683</v>
      </c>
      <c r="L6671" s="3">
        <v>12.195121951220001</v>
      </c>
      <c r="M6671" s="3">
        <v>21.951219512194999</v>
      </c>
      <c r="N6671" s="3">
        <v>9.7560975609760003</v>
      </c>
      <c r="O6671" s="7">
        <v>0</v>
      </c>
      <c r="P6671" s="3">
        <v>9.7560975609760003</v>
      </c>
      <c r="Q6671" s="8">
        <v>2.4390243902440001</v>
      </c>
    </row>
    <row r="6672" spans="3:17" ht="36" x14ac:dyDescent="0.2">
      <c r="C6672" s="90"/>
      <c r="D6672" s="87"/>
      <c r="E6672" s="1" t="s">
        <v>56</v>
      </c>
      <c r="F6672" s="2"/>
      <c r="G6672" s="59">
        <v>168</v>
      </c>
      <c r="H6672" s="71" t="str">
        <f t="shared" si="146"/>
        <v xml:space="preserve"> </v>
      </c>
      <c r="I6672" s="11">
        <v>1.785714285714</v>
      </c>
      <c r="J6672" s="3">
        <v>7.7380952380950001</v>
      </c>
      <c r="K6672" s="3">
        <v>21.428571428571001</v>
      </c>
      <c r="L6672" s="3">
        <v>26.785714285714</v>
      </c>
      <c r="M6672" s="3">
        <v>21.428571428571001</v>
      </c>
      <c r="N6672" s="3">
        <v>6.5476190476190004</v>
      </c>
      <c r="O6672" s="3">
        <v>2.9761904761900002</v>
      </c>
      <c r="P6672" s="3">
        <v>10.119047619048001</v>
      </c>
      <c r="Q6672" s="8">
        <v>1.190476190476</v>
      </c>
    </row>
    <row r="6673" spans="3:17" ht="36" x14ac:dyDescent="0.2">
      <c r="C6673" s="90"/>
      <c r="D6673" s="87"/>
      <c r="E6673" s="1" t="s">
        <v>57</v>
      </c>
      <c r="F6673" s="2"/>
      <c r="G6673" s="59">
        <v>146</v>
      </c>
      <c r="H6673" s="71" t="str">
        <f t="shared" si="146"/>
        <v xml:space="preserve"> </v>
      </c>
      <c r="I6673" s="11">
        <v>0.68493150684899995</v>
      </c>
      <c r="J6673" s="3">
        <v>13.698630136986001</v>
      </c>
      <c r="K6673" s="3">
        <v>20.547945205478999</v>
      </c>
      <c r="L6673" s="3">
        <v>21.917808219177999</v>
      </c>
      <c r="M6673" s="3">
        <v>20.547945205478999</v>
      </c>
      <c r="N6673" s="3">
        <v>10.273972602740001</v>
      </c>
      <c r="O6673" s="3">
        <v>3.4246575342469998</v>
      </c>
      <c r="P6673" s="3">
        <v>8.2191780821920002</v>
      </c>
      <c r="Q6673" s="8">
        <v>0.68493150684899995</v>
      </c>
    </row>
    <row r="6674" spans="3:17" x14ac:dyDescent="0.2">
      <c r="C6674" s="90"/>
      <c r="D6674" s="87"/>
      <c r="E6674" s="1" t="s">
        <v>58</v>
      </c>
      <c r="F6674" s="2"/>
      <c r="G6674" s="59">
        <v>364</v>
      </c>
      <c r="H6674" s="71" t="str">
        <f t="shared" si="146"/>
        <v xml:space="preserve"> </v>
      </c>
      <c r="I6674" s="11">
        <v>1.098901098901</v>
      </c>
      <c r="J6674" s="3">
        <v>4.6703296703300001</v>
      </c>
      <c r="K6674" s="3">
        <v>10.439560439559999</v>
      </c>
      <c r="L6674" s="3">
        <v>9.8901098901100006</v>
      </c>
      <c r="M6674" s="3">
        <v>9.8901098901100006</v>
      </c>
      <c r="N6674" s="3">
        <v>10.989010989011</v>
      </c>
      <c r="O6674" s="3">
        <v>4.1208791208789997</v>
      </c>
      <c r="P6674" s="3">
        <v>40.109890109890003</v>
      </c>
      <c r="Q6674" s="8">
        <v>8.7912087912089998</v>
      </c>
    </row>
    <row r="6675" spans="3:17" x14ac:dyDescent="0.2">
      <c r="C6675" s="90"/>
      <c r="D6675" s="87"/>
      <c r="E6675" s="1" t="s">
        <v>22</v>
      </c>
      <c r="F6675" s="2"/>
      <c r="G6675" s="59">
        <v>134</v>
      </c>
      <c r="H6675" s="71" t="str">
        <f t="shared" si="146"/>
        <v xml:space="preserve"> </v>
      </c>
      <c r="I6675" s="11">
        <v>1.492537313433</v>
      </c>
      <c r="J6675" s="3">
        <v>5.9701492537309999</v>
      </c>
      <c r="K6675" s="3">
        <v>14.925373134328</v>
      </c>
      <c r="L6675" s="3">
        <v>11.194029850746</v>
      </c>
      <c r="M6675" s="3">
        <v>12.686567164178999</v>
      </c>
      <c r="N6675" s="3">
        <v>4.477611940299</v>
      </c>
      <c r="O6675" s="3">
        <v>3.731343283582</v>
      </c>
      <c r="P6675" s="3">
        <v>23.134328358209</v>
      </c>
      <c r="Q6675" s="8">
        <v>22.388059701492999</v>
      </c>
    </row>
    <row r="6676" spans="3:17" ht="24" x14ac:dyDescent="0.2">
      <c r="C6676" s="90"/>
      <c r="D6676" s="87"/>
      <c r="E6676" s="1" t="s">
        <v>59</v>
      </c>
      <c r="F6676" s="2"/>
      <c r="G6676" s="59">
        <v>1920</v>
      </c>
      <c r="H6676" s="71" t="str">
        <f t="shared" si="146"/>
        <v xml:space="preserve"> </v>
      </c>
      <c r="I6676" s="11">
        <v>1.5625</v>
      </c>
      <c r="J6676" s="3">
        <v>12.1875</v>
      </c>
      <c r="K6676" s="3">
        <v>19.947916666666998</v>
      </c>
      <c r="L6676" s="3">
        <v>18.125</v>
      </c>
      <c r="M6676" s="3">
        <v>20.46875</v>
      </c>
      <c r="N6676" s="3">
        <v>8.75</v>
      </c>
      <c r="O6676" s="3">
        <v>3.072916666667</v>
      </c>
      <c r="P6676" s="3">
        <v>13.072916666667</v>
      </c>
      <c r="Q6676" s="8">
        <v>2.8125</v>
      </c>
    </row>
    <row r="6677" spans="3:17" ht="24" x14ac:dyDescent="0.2">
      <c r="C6677" s="90"/>
      <c r="D6677" s="87"/>
      <c r="E6677" s="1" t="s">
        <v>60</v>
      </c>
      <c r="F6677" s="2"/>
      <c r="G6677" s="59">
        <v>479</v>
      </c>
      <c r="H6677" s="71" t="str">
        <f t="shared" si="146"/>
        <v xml:space="preserve"> </v>
      </c>
      <c r="I6677" s="11">
        <v>2.0876826722340001</v>
      </c>
      <c r="J6677" s="3">
        <v>13.56993736952</v>
      </c>
      <c r="K6677" s="3">
        <v>23.590814196242</v>
      </c>
      <c r="L6677" s="3">
        <v>22.129436325678</v>
      </c>
      <c r="M6677" s="3">
        <v>19.206680584550998</v>
      </c>
      <c r="N6677" s="3">
        <v>8.3507306889350001</v>
      </c>
      <c r="O6677" s="3">
        <v>2.2964509394569999</v>
      </c>
      <c r="P6677" s="3">
        <v>7.7244258872650002</v>
      </c>
      <c r="Q6677" s="8">
        <v>1.043841336117</v>
      </c>
    </row>
    <row r="6678" spans="3:17" ht="24" x14ac:dyDescent="0.2">
      <c r="C6678" s="91" t="s">
        <v>61</v>
      </c>
      <c r="D6678" s="86" t="s">
        <v>17</v>
      </c>
      <c r="E6678" s="6" t="s">
        <v>62</v>
      </c>
      <c r="F6678" s="5"/>
      <c r="G6678" s="58">
        <v>354</v>
      </c>
      <c r="H6678" s="70" t="str">
        <f t="shared" si="146"/>
        <v xml:space="preserve"> </v>
      </c>
      <c r="I6678" s="12">
        <v>2.542372881356</v>
      </c>
      <c r="J6678" s="4">
        <v>16.384180790959999</v>
      </c>
      <c r="K6678" s="4">
        <v>27.683615819208999</v>
      </c>
      <c r="L6678" s="4">
        <v>28.813559322033999</v>
      </c>
      <c r="M6678" s="4">
        <v>17.231638418079001</v>
      </c>
      <c r="N6678" s="4">
        <v>2.542372881356</v>
      </c>
      <c r="O6678" s="4">
        <v>1.129943502825</v>
      </c>
      <c r="P6678" s="4">
        <v>2.25988700565</v>
      </c>
      <c r="Q6678" s="13">
        <v>1.412429378531</v>
      </c>
    </row>
    <row r="6679" spans="3:17" ht="24" x14ac:dyDescent="0.2">
      <c r="C6679" s="90"/>
      <c r="D6679" s="87"/>
      <c r="E6679" s="1" t="s">
        <v>63</v>
      </c>
      <c r="F6679" s="2"/>
      <c r="G6679" s="59">
        <v>645</v>
      </c>
      <c r="H6679" s="71" t="str">
        <f t="shared" si="146"/>
        <v xml:space="preserve"> </v>
      </c>
      <c r="I6679" s="11">
        <v>3.8759689922480001</v>
      </c>
      <c r="J6679" s="3">
        <v>26.201550387596999</v>
      </c>
      <c r="K6679" s="3">
        <v>29.302325581394999</v>
      </c>
      <c r="L6679" s="3">
        <v>20.775193798450001</v>
      </c>
      <c r="M6679" s="3">
        <v>12.403100775194</v>
      </c>
      <c r="N6679" s="3">
        <v>2.945736434109</v>
      </c>
      <c r="O6679" s="3">
        <v>1.2403100775189999</v>
      </c>
      <c r="P6679" s="3">
        <v>0.93023255814000005</v>
      </c>
      <c r="Q6679" s="8">
        <v>2.3255813953489999</v>
      </c>
    </row>
    <row r="6680" spans="3:17" ht="36" x14ac:dyDescent="0.2">
      <c r="C6680" s="90"/>
      <c r="D6680" s="87"/>
      <c r="E6680" s="1" t="s">
        <v>64</v>
      </c>
      <c r="F6680" s="2"/>
      <c r="G6680" s="59">
        <v>166</v>
      </c>
      <c r="H6680" s="71" t="str">
        <f t="shared" si="146"/>
        <v xml:space="preserve"> </v>
      </c>
      <c r="I6680" s="11">
        <v>6.0240963855420002</v>
      </c>
      <c r="J6680" s="3">
        <v>18.674698795181001</v>
      </c>
      <c r="K6680" s="3">
        <v>21.084337349398002</v>
      </c>
      <c r="L6680" s="3">
        <v>21.686746987951999</v>
      </c>
      <c r="M6680" s="3">
        <v>17.469879518071998</v>
      </c>
      <c r="N6680" s="3">
        <v>5.4216867469879997</v>
      </c>
      <c r="O6680" s="3">
        <v>1.204819277108</v>
      </c>
      <c r="P6680" s="3">
        <v>4.2168674698800004</v>
      </c>
      <c r="Q6680" s="8">
        <v>4.2168674698800004</v>
      </c>
    </row>
    <row r="6681" spans="3:17" ht="36" x14ac:dyDescent="0.2">
      <c r="C6681" s="90"/>
      <c r="D6681" s="87"/>
      <c r="E6681" s="1" t="s">
        <v>65</v>
      </c>
      <c r="F6681" s="2"/>
      <c r="G6681" s="59">
        <v>110</v>
      </c>
      <c r="H6681" s="71" t="str">
        <f t="shared" si="146"/>
        <v xml:space="preserve"> </v>
      </c>
      <c r="I6681" s="11">
        <v>1.818181818182</v>
      </c>
      <c r="J6681" s="3">
        <v>25.454545454544999</v>
      </c>
      <c r="K6681" s="3">
        <v>27.272727272727</v>
      </c>
      <c r="L6681" s="3">
        <v>26.363636363636001</v>
      </c>
      <c r="M6681" s="3">
        <v>11.818181818182</v>
      </c>
      <c r="N6681" s="3">
        <v>4.5454545454549997</v>
      </c>
      <c r="O6681" s="3">
        <v>1.818181818182</v>
      </c>
      <c r="P6681" s="3">
        <v>0.90909090909099999</v>
      </c>
      <c r="Q6681" s="14">
        <v>0</v>
      </c>
    </row>
    <row r="6682" spans="3:17" ht="36" x14ac:dyDescent="0.2">
      <c r="C6682" s="90"/>
      <c r="D6682" s="87"/>
      <c r="E6682" s="1" t="s">
        <v>66</v>
      </c>
      <c r="F6682" s="2"/>
      <c r="G6682" s="59">
        <v>239</v>
      </c>
      <c r="H6682" s="71" t="str">
        <f t="shared" si="146"/>
        <v xml:space="preserve"> </v>
      </c>
      <c r="I6682" s="11">
        <v>1.2552301255230001</v>
      </c>
      <c r="J6682" s="3">
        <v>11.715481171547999</v>
      </c>
      <c r="K6682" s="3">
        <v>25.104602510460001</v>
      </c>
      <c r="L6682" s="3">
        <v>22.175732217573</v>
      </c>
      <c r="M6682" s="3">
        <v>24.686192468619002</v>
      </c>
      <c r="N6682" s="3">
        <v>9.6234309623430008</v>
      </c>
      <c r="O6682" s="3">
        <v>2.092050209205</v>
      </c>
      <c r="P6682" s="3">
        <v>1.2552301255230001</v>
      </c>
      <c r="Q6682" s="8">
        <v>2.092050209205</v>
      </c>
    </row>
    <row r="6683" spans="3:17" ht="24" x14ac:dyDescent="0.2">
      <c r="C6683" s="90"/>
      <c r="D6683" s="87"/>
      <c r="E6683" s="1" t="s">
        <v>67</v>
      </c>
      <c r="F6683" s="2"/>
      <c r="G6683" s="59">
        <v>143</v>
      </c>
      <c r="H6683" s="71" t="str">
        <f t="shared" si="146"/>
        <v xml:space="preserve"> </v>
      </c>
      <c r="I6683" s="11">
        <v>1.398601398601</v>
      </c>
      <c r="J6683" s="3">
        <v>18.181818181817999</v>
      </c>
      <c r="K6683" s="3">
        <v>20.979020979021001</v>
      </c>
      <c r="L6683" s="3">
        <v>20.979020979021001</v>
      </c>
      <c r="M6683" s="3">
        <v>23.776223776224001</v>
      </c>
      <c r="N6683" s="3">
        <v>5.594405594406</v>
      </c>
      <c r="O6683" s="3">
        <v>2.0979020979020002</v>
      </c>
      <c r="P6683" s="3">
        <v>3.4965034965030002</v>
      </c>
      <c r="Q6683" s="8">
        <v>3.4965034965030002</v>
      </c>
    </row>
    <row r="6684" spans="3:17" ht="24" x14ac:dyDescent="0.2">
      <c r="C6684" s="90"/>
      <c r="D6684" s="87"/>
      <c r="E6684" s="1" t="s">
        <v>68</v>
      </c>
      <c r="F6684" s="2"/>
      <c r="G6684" s="59">
        <v>56</v>
      </c>
      <c r="H6684" s="71" t="str">
        <f t="shared" si="146"/>
        <v xml:space="preserve"> </v>
      </c>
      <c r="I6684" s="26">
        <v>0</v>
      </c>
      <c r="J6684" s="3">
        <v>23.214285714286</v>
      </c>
      <c r="K6684" s="3">
        <v>35.714285714286</v>
      </c>
      <c r="L6684" s="3">
        <v>16.071428571428999</v>
      </c>
      <c r="M6684" s="3">
        <v>10.714285714286</v>
      </c>
      <c r="N6684" s="3">
        <v>5.3571428571429998</v>
      </c>
      <c r="O6684" s="3">
        <v>1.785714285714</v>
      </c>
      <c r="P6684" s="3">
        <v>1.785714285714</v>
      </c>
      <c r="Q6684" s="8">
        <v>5.3571428571429998</v>
      </c>
    </row>
    <row r="6685" spans="3:17" ht="24" x14ac:dyDescent="0.2">
      <c r="C6685" s="90"/>
      <c r="D6685" s="87"/>
      <c r="E6685" s="1" t="s">
        <v>69</v>
      </c>
      <c r="F6685" s="2"/>
      <c r="G6685" s="59">
        <v>51</v>
      </c>
      <c r="H6685" s="71" t="str">
        <f t="shared" si="146"/>
        <v xml:space="preserve"> </v>
      </c>
      <c r="I6685" s="11">
        <v>1.9607843137250001</v>
      </c>
      <c r="J6685" s="3">
        <v>23.529411764706001</v>
      </c>
      <c r="K6685" s="3">
        <v>29.411764705882</v>
      </c>
      <c r="L6685" s="3">
        <v>19.607843137254999</v>
      </c>
      <c r="M6685" s="3">
        <v>15.686274509804001</v>
      </c>
      <c r="N6685" s="3">
        <v>5.8823529411760003</v>
      </c>
      <c r="O6685" s="7">
        <v>0</v>
      </c>
      <c r="P6685" s="3">
        <v>3.9215686274510002</v>
      </c>
      <c r="Q6685" s="14">
        <v>0</v>
      </c>
    </row>
    <row r="6686" spans="3:17" ht="24" x14ac:dyDescent="0.2">
      <c r="C6686" s="90"/>
      <c r="D6686" s="87"/>
      <c r="E6686" s="1" t="s">
        <v>70</v>
      </c>
      <c r="F6686" s="2"/>
      <c r="G6686" s="59">
        <v>312</v>
      </c>
      <c r="H6686" s="71" t="str">
        <f t="shared" si="146"/>
        <v xml:space="preserve"> </v>
      </c>
      <c r="I6686" s="11">
        <v>2.2435897435899999</v>
      </c>
      <c r="J6686" s="3">
        <v>11.217948717949</v>
      </c>
      <c r="K6686" s="3">
        <v>23.076923076922998</v>
      </c>
      <c r="L6686" s="3">
        <v>21.474358974358999</v>
      </c>
      <c r="M6686" s="3">
        <v>19.871794871795</v>
      </c>
      <c r="N6686" s="3">
        <v>13.782051282051</v>
      </c>
      <c r="O6686" s="3">
        <v>2.884615384615</v>
      </c>
      <c r="P6686" s="3">
        <v>3.2051282051280001</v>
      </c>
      <c r="Q6686" s="8">
        <v>2.2435897435899999</v>
      </c>
    </row>
    <row r="6687" spans="3:17" x14ac:dyDescent="0.2">
      <c r="C6687" s="90"/>
      <c r="D6687" s="87"/>
      <c r="E6687" s="1" t="s">
        <v>32</v>
      </c>
      <c r="F6687" s="2"/>
      <c r="G6687" s="59">
        <v>51</v>
      </c>
      <c r="H6687" s="71" t="str">
        <f t="shared" si="146"/>
        <v xml:space="preserve"> </v>
      </c>
      <c r="I6687" s="11">
        <v>3.9215686274510002</v>
      </c>
      <c r="J6687" s="3">
        <v>13.725490196078001</v>
      </c>
      <c r="K6687" s="3">
        <v>31.372549019608002</v>
      </c>
      <c r="L6687" s="3">
        <v>11.764705882353001</v>
      </c>
      <c r="M6687" s="3">
        <v>15.686274509804001</v>
      </c>
      <c r="N6687" s="3">
        <v>5.8823529411760003</v>
      </c>
      <c r="O6687" s="3">
        <v>3.9215686274510002</v>
      </c>
      <c r="P6687" s="3">
        <v>9.8039215686270005</v>
      </c>
      <c r="Q6687" s="8">
        <v>3.9215686274510002</v>
      </c>
    </row>
    <row r="6688" spans="3:17" ht="24" x14ac:dyDescent="0.2">
      <c r="C6688" s="90"/>
      <c r="D6688" s="87"/>
      <c r="E6688" s="1" t="s">
        <v>71</v>
      </c>
      <c r="F6688" s="2"/>
      <c r="G6688" s="59">
        <v>1237</v>
      </c>
      <c r="H6688" s="71" t="str">
        <f t="shared" si="146"/>
        <v xml:space="preserve"> </v>
      </c>
      <c r="I6688" s="11">
        <v>2.5869037995149999</v>
      </c>
      <c r="J6688" s="3">
        <v>17.865804365399999</v>
      </c>
      <c r="K6688" s="3">
        <v>24.090541632983001</v>
      </c>
      <c r="L6688" s="3">
        <v>21.422797089732999</v>
      </c>
      <c r="M6688" s="3">
        <v>18.997574777688001</v>
      </c>
      <c r="N6688" s="3">
        <v>7.5181891673400001</v>
      </c>
      <c r="O6688" s="3">
        <v>2.1827000808410002</v>
      </c>
      <c r="P6688" s="3">
        <v>2.829426030719</v>
      </c>
      <c r="Q6688" s="8">
        <v>2.5060630557799999</v>
      </c>
    </row>
    <row r="6689" spans="3:17" ht="24" x14ac:dyDescent="0.2">
      <c r="C6689" s="90"/>
      <c r="D6689" s="87"/>
      <c r="E6689" s="1" t="s">
        <v>72</v>
      </c>
      <c r="F6689" s="2"/>
      <c r="G6689" s="59">
        <v>1015</v>
      </c>
      <c r="H6689" s="71" t="str">
        <f t="shared" si="146"/>
        <v xml:space="preserve"> </v>
      </c>
      <c r="I6689" s="11">
        <v>0.29556650246299998</v>
      </c>
      <c r="J6689" s="3">
        <v>3.5467980295569999</v>
      </c>
      <c r="K6689" s="3">
        <v>11.724137931034001</v>
      </c>
      <c r="L6689" s="3">
        <v>11.231527093596</v>
      </c>
      <c r="M6689" s="3">
        <v>18.029556650246001</v>
      </c>
      <c r="N6689" s="3">
        <v>11.133004926108001</v>
      </c>
      <c r="O6689" s="3">
        <v>4.9261083743840004</v>
      </c>
      <c r="P6689" s="3">
        <v>35.960591133005003</v>
      </c>
      <c r="Q6689" s="8">
        <v>3.1527093596059999</v>
      </c>
    </row>
    <row r="6690" spans="3:17" x14ac:dyDescent="0.2">
      <c r="C6690" s="90"/>
      <c r="D6690" s="87"/>
      <c r="E6690" s="1" t="s">
        <v>22</v>
      </c>
      <c r="F6690" s="2"/>
      <c r="G6690" s="59">
        <v>183</v>
      </c>
      <c r="H6690" s="71" t="str">
        <f t="shared" si="146"/>
        <v xml:space="preserve"> </v>
      </c>
      <c r="I6690" s="11">
        <v>1.0928961748629999</v>
      </c>
      <c r="J6690" s="3">
        <v>2.732240437158</v>
      </c>
      <c r="K6690" s="3">
        <v>14.754098360656</v>
      </c>
      <c r="L6690" s="3">
        <v>13.114754098361001</v>
      </c>
      <c r="M6690" s="3">
        <v>16.393442622951</v>
      </c>
      <c r="N6690" s="3">
        <v>4.918032786885</v>
      </c>
      <c r="O6690" s="3">
        <v>1.6393442622950001</v>
      </c>
      <c r="P6690" s="3">
        <v>16.393442622951</v>
      </c>
      <c r="Q6690" s="8">
        <v>28.961748633879999</v>
      </c>
    </row>
    <row r="6691" spans="3:17" x14ac:dyDescent="0.2">
      <c r="C6691" s="91" t="s">
        <v>73</v>
      </c>
      <c r="D6691" s="86" t="s">
        <v>17</v>
      </c>
      <c r="E6691" s="6" t="s">
        <v>74</v>
      </c>
      <c r="F6691" s="5"/>
      <c r="G6691" s="58">
        <v>247</v>
      </c>
      <c r="H6691" s="70" t="str">
        <f t="shared" si="146"/>
        <v xml:space="preserve"> </v>
      </c>
      <c r="I6691" s="12">
        <v>2.4291497975710001</v>
      </c>
      <c r="J6691" s="4">
        <v>17.004048582995999</v>
      </c>
      <c r="K6691" s="4">
        <v>25.910931174089001</v>
      </c>
      <c r="L6691" s="4">
        <v>21.052631578947</v>
      </c>
      <c r="M6691" s="4">
        <v>16.194331983805998</v>
      </c>
      <c r="N6691" s="4">
        <v>9.7165991902830005</v>
      </c>
      <c r="O6691" s="4">
        <v>0.40485829959500003</v>
      </c>
      <c r="P6691" s="4">
        <v>4.453441295547</v>
      </c>
      <c r="Q6691" s="13">
        <v>2.834008097166</v>
      </c>
    </row>
    <row r="6692" spans="3:17" x14ac:dyDescent="0.2">
      <c r="C6692" s="90"/>
      <c r="D6692" s="87"/>
      <c r="E6692" s="1" t="s">
        <v>75</v>
      </c>
      <c r="F6692" s="2"/>
      <c r="G6692" s="59">
        <v>531</v>
      </c>
      <c r="H6692" s="71" t="str">
        <f t="shared" si="146"/>
        <v xml:space="preserve"> </v>
      </c>
      <c r="I6692" s="11">
        <v>1.5065913370999999</v>
      </c>
      <c r="J6692" s="3">
        <v>12.994350282486</v>
      </c>
      <c r="K6692" s="3">
        <v>21.092278719397001</v>
      </c>
      <c r="L6692" s="3">
        <v>20.338983050846998</v>
      </c>
      <c r="M6692" s="3">
        <v>22.975517890772</v>
      </c>
      <c r="N6692" s="3">
        <v>13.370998116760999</v>
      </c>
      <c r="O6692" s="3">
        <v>3.3898305084749998</v>
      </c>
      <c r="P6692" s="3">
        <v>3.5781544256119999</v>
      </c>
      <c r="Q6692" s="8">
        <v>0.75329566854999996</v>
      </c>
    </row>
    <row r="6693" spans="3:17" x14ac:dyDescent="0.2">
      <c r="C6693" s="90"/>
      <c r="D6693" s="87"/>
      <c r="E6693" s="1" t="s">
        <v>76</v>
      </c>
      <c r="F6693" s="2"/>
      <c r="G6693" s="59">
        <v>58</v>
      </c>
      <c r="H6693" s="71" t="str">
        <f t="shared" si="146"/>
        <v xml:space="preserve"> </v>
      </c>
      <c r="I6693" s="11">
        <v>3.4482758620689999</v>
      </c>
      <c r="J6693" s="3">
        <v>15.517241379310001</v>
      </c>
      <c r="K6693" s="3">
        <v>29.310344827586</v>
      </c>
      <c r="L6693" s="3">
        <v>17.241379310345</v>
      </c>
      <c r="M6693" s="3">
        <v>20.689655172414</v>
      </c>
      <c r="N6693" s="3">
        <v>6.8965517241379999</v>
      </c>
      <c r="O6693" s="7">
        <v>0</v>
      </c>
      <c r="P6693" s="3">
        <v>3.4482758620689999</v>
      </c>
      <c r="Q6693" s="8">
        <v>3.4482758620689999</v>
      </c>
    </row>
    <row r="6694" spans="3:17" x14ac:dyDescent="0.2">
      <c r="C6694" s="90"/>
      <c r="D6694" s="87"/>
      <c r="E6694" s="1" t="s">
        <v>77</v>
      </c>
      <c r="F6694" s="2"/>
      <c r="G6694" s="59">
        <v>400</v>
      </c>
      <c r="H6694" s="71" t="str">
        <f t="shared" si="146"/>
        <v xml:space="preserve"> </v>
      </c>
      <c r="I6694" s="11">
        <v>2.5</v>
      </c>
      <c r="J6694" s="3">
        <v>18.5</v>
      </c>
      <c r="K6694" s="3">
        <v>28</v>
      </c>
      <c r="L6694" s="3">
        <v>29.25</v>
      </c>
      <c r="M6694" s="3">
        <v>16</v>
      </c>
      <c r="N6694" s="3">
        <v>2.75</v>
      </c>
      <c r="O6694" s="3">
        <v>0.75</v>
      </c>
      <c r="P6694" s="3">
        <v>1</v>
      </c>
      <c r="Q6694" s="8">
        <v>1.25</v>
      </c>
    </row>
    <row r="6695" spans="3:17" ht="24" x14ac:dyDescent="0.2">
      <c r="C6695" s="90"/>
      <c r="D6695" s="87"/>
      <c r="E6695" s="1" t="s">
        <v>78</v>
      </c>
      <c r="F6695" s="2"/>
      <c r="G6695" s="59">
        <v>422</v>
      </c>
      <c r="H6695" s="71" t="str">
        <f t="shared" si="146"/>
        <v xml:space="preserve"> </v>
      </c>
      <c r="I6695" s="11">
        <v>4.7393364928909998</v>
      </c>
      <c r="J6695" s="3">
        <v>28.199052132700999</v>
      </c>
      <c r="K6695" s="3">
        <v>30.805687203790999</v>
      </c>
      <c r="L6695" s="3">
        <v>20.379146919431001</v>
      </c>
      <c r="M6695" s="3">
        <v>10.189573459716</v>
      </c>
      <c r="N6695" s="3">
        <v>3.080568720379</v>
      </c>
      <c r="O6695" s="3">
        <v>0.473933649289</v>
      </c>
      <c r="P6695" s="3">
        <v>0.473933649289</v>
      </c>
      <c r="Q6695" s="8">
        <v>1.658767772512</v>
      </c>
    </row>
    <row r="6696" spans="3:17" ht="24" x14ac:dyDescent="0.2">
      <c r="C6696" s="90"/>
      <c r="D6696" s="87"/>
      <c r="E6696" s="1" t="s">
        <v>79</v>
      </c>
      <c r="F6696" s="2"/>
      <c r="G6696" s="59">
        <v>102</v>
      </c>
      <c r="H6696" s="71" t="str">
        <f t="shared" si="146"/>
        <v xml:space="preserve"> </v>
      </c>
      <c r="I6696" s="11">
        <v>2.9411764705880001</v>
      </c>
      <c r="J6696" s="3">
        <v>16.666666666666998</v>
      </c>
      <c r="K6696" s="3">
        <v>29.411764705882</v>
      </c>
      <c r="L6696" s="3">
        <v>29.411764705882</v>
      </c>
      <c r="M6696" s="3">
        <v>9.8039215686270005</v>
      </c>
      <c r="N6696" s="3">
        <v>5.8823529411760003</v>
      </c>
      <c r="O6696" s="3">
        <v>1.9607843137250001</v>
      </c>
      <c r="P6696" s="3">
        <v>1.9607843137250001</v>
      </c>
      <c r="Q6696" s="8">
        <v>1.9607843137250001</v>
      </c>
    </row>
    <row r="6697" spans="3:17" ht="24" x14ac:dyDescent="0.2">
      <c r="C6697" s="90"/>
      <c r="D6697" s="87"/>
      <c r="E6697" s="1" t="s">
        <v>80</v>
      </c>
      <c r="F6697" s="2"/>
      <c r="G6697" s="59">
        <v>44</v>
      </c>
      <c r="H6697" s="71" t="str">
        <f t="shared" si="146"/>
        <v>*</v>
      </c>
      <c r="I6697" s="11">
        <v>2.2727272727269998</v>
      </c>
      <c r="J6697" s="3">
        <v>20.454545454544999</v>
      </c>
      <c r="K6697" s="3">
        <v>27.272727272727</v>
      </c>
      <c r="L6697" s="3">
        <v>27.272727272727</v>
      </c>
      <c r="M6697" s="3">
        <v>18.181818181817999</v>
      </c>
      <c r="N6697" s="3">
        <v>2.2727272727269998</v>
      </c>
      <c r="O6697" s="7">
        <v>0</v>
      </c>
      <c r="P6697" s="3">
        <v>2.2727272727269998</v>
      </c>
      <c r="Q6697" s="14">
        <v>0</v>
      </c>
    </row>
    <row r="6698" spans="3:17" ht="24" x14ac:dyDescent="0.2">
      <c r="C6698" s="90"/>
      <c r="D6698" s="87"/>
      <c r="E6698" s="1" t="s">
        <v>81</v>
      </c>
      <c r="F6698" s="2"/>
      <c r="G6698" s="59">
        <v>99</v>
      </c>
      <c r="H6698" s="71" t="str">
        <f t="shared" ref="H6698:H6761" si="147">IF(G6698&lt;49,"*"," ")</f>
        <v xml:space="preserve"> </v>
      </c>
      <c r="I6698" s="11">
        <v>1.010101010101</v>
      </c>
      <c r="J6698" s="3">
        <v>13.131313131313</v>
      </c>
      <c r="K6698" s="3">
        <v>18.181818181817999</v>
      </c>
      <c r="L6698" s="3">
        <v>19.191919191918998</v>
      </c>
      <c r="M6698" s="3">
        <v>25.252525252525</v>
      </c>
      <c r="N6698" s="3">
        <v>13.131313131313</v>
      </c>
      <c r="O6698" s="3">
        <v>6.0606060606060002</v>
      </c>
      <c r="P6698" s="3">
        <v>2.0202020202019999</v>
      </c>
      <c r="Q6698" s="8">
        <v>2.0202020202019999</v>
      </c>
    </row>
    <row r="6699" spans="3:17" ht="24" x14ac:dyDescent="0.2">
      <c r="C6699" s="90"/>
      <c r="D6699" s="87"/>
      <c r="E6699" s="1" t="s">
        <v>82</v>
      </c>
      <c r="F6699" s="2"/>
      <c r="G6699" s="59">
        <v>128</v>
      </c>
      <c r="H6699" s="71" t="str">
        <f t="shared" si="147"/>
        <v xml:space="preserve"> </v>
      </c>
      <c r="I6699" s="11">
        <v>2.34375</v>
      </c>
      <c r="J6699" s="3">
        <v>24.21875</v>
      </c>
      <c r="K6699" s="3">
        <v>25.78125</v>
      </c>
      <c r="L6699" s="3">
        <v>29.6875</v>
      </c>
      <c r="M6699" s="3">
        <v>14.0625</v>
      </c>
      <c r="N6699" s="3">
        <v>2.34375</v>
      </c>
      <c r="O6699" s="7">
        <v>0</v>
      </c>
      <c r="P6699" s="3">
        <v>0.78125</v>
      </c>
      <c r="Q6699" s="8">
        <v>0.78125</v>
      </c>
    </row>
    <row r="6700" spans="3:17" x14ac:dyDescent="0.2">
      <c r="C6700" s="90"/>
      <c r="D6700" s="87"/>
      <c r="E6700" s="1" t="s">
        <v>83</v>
      </c>
      <c r="F6700" s="2"/>
      <c r="G6700" s="59">
        <v>47</v>
      </c>
      <c r="H6700" s="71" t="str">
        <f t="shared" si="147"/>
        <v>*</v>
      </c>
      <c r="I6700" s="11">
        <v>4.2553191489359996</v>
      </c>
      <c r="J6700" s="3">
        <v>4.2553191489359996</v>
      </c>
      <c r="K6700" s="3">
        <v>14.893617021277</v>
      </c>
      <c r="L6700" s="3">
        <v>25.531914893617</v>
      </c>
      <c r="M6700" s="3">
        <v>23.404255319149001</v>
      </c>
      <c r="N6700" s="3">
        <v>19.148936170212998</v>
      </c>
      <c r="O6700" s="7">
        <v>0</v>
      </c>
      <c r="P6700" s="3">
        <v>6.3829787234040003</v>
      </c>
      <c r="Q6700" s="8">
        <v>2.1276595744679998</v>
      </c>
    </row>
    <row r="6701" spans="3:17" ht="24" x14ac:dyDescent="0.2">
      <c r="C6701" s="90"/>
      <c r="D6701" s="87"/>
      <c r="E6701" s="1" t="s">
        <v>84</v>
      </c>
      <c r="F6701" s="2"/>
      <c r="G6701" s="59">
        <v>151</v>
      </c>
      <c r="H6701" s="71" t="str">
        <f t="shared" si="147"/>
        <v xml:space="preserve"> </v>
      </c>
      <c r="I6701" s="11">
        <v>1.9867549668869999</v>
      </c>
      <c r="J6701" s="3">
        <v>14.569536423841001</v>
      </c>
      <c r="K6701" s="3">
        <v>26.490066225166</v>
      </c>
      <c r="L6701" s="3">
        <v>27.152317880795</v>
      </c>
      <c r="M6701" s="3">
        <v>17.880794701987</v>
      </c>
      <c r="N6701" s="3">
        <v>6.622516556291</v>
      </c>
      <c r="O6701" s="3">
        <v>1.9867549668869999</v>
      </c>
      <c r="P6701" s="3">
        <v>2.6490066225170001</v>
      </c>
      <c r="Q6701" s="8">
        <v>0.66225165562900001</v>
      </c>
    </row>
    <row r="6702" spans="3:17" ht="24" x14ac:dyDescent="0.2">
      <c r="C6702" s="90"/>
      <c r="D6702" s="87"/>
      <c r="E6702" s="1" t="s">
        <v>85</v>
      </c>
      <c r="F6702" s="2"/>
      <c r="G6702" s="59">
        <v>60</v>
      </c>
      <c r="H6702" s="71" t="str">
        <f t="shared" si="147"/>
        <v xml:space="preserve"> </v>
      </c>
      <c r="I6702" s="11">
        <v>5</v>
      </c>
      <c r="J6702" s="3">
        <v>26.666666666666998</v>
      </c>
      <c r="K6702" s="3">
        <v>25</v>
      </c>
      <c r="L6702" s="3">
        <v>8.333333333333</v>
      </c>
      <c r="M6702" s="3">
        <v>16.666666666666998</v>
      </c>
      <c r="N6702" s="3">
        <v>6.666666666667</v>
      </c>
      <c r="O6702" s="7">
        <v>0</v>
      </c>
      <c r="P6702" s="3">
        <v>6.666666666667</v>
      </c>
      <c r="Q6702" s="8">
        <v>5</v>
      </c>
    </row>
    <row r="6703" spans="3:17" x14ac:dyDescent="0.2">
      <c r="C6703" s="90"/>
      <c r="D6703" s="87"/>
      <c r="E6703" s="1" t="s">
        <v>32</v>
      </c>
      <c r="F6703" s="2"/>
      <c r="G6703" s="59">
        <v>49</v>
      </c>
      <c r="H6703" s="71" t="s">
        <v>673</v>
      </c>
      <c r="I6703" s="11">
        <v>8.1632653061219997</v>
      </c>
      <c r="J6703" s="3">
        <v>20.408163265306001</v>
      </c>
      <c r="K6703" s="3">
        <v>20.408163265306001</v>
      </c>
      <c r="L6703" s="3">
        <v>14.285714285714</v>
      </c>
      <c r="M6703" s="3">
        <v>20.408163265306001</v>
      </c>
      <c r="N6703" s="3">
        <v>6.1224489795919999</v>
      </c>
      <c r="O6703" s="7">
        <v>0</v>
      </c>
      <c r="P6703" s="3">
        <v>4.0816326530609999</v>
      </c>
      <c r="Q6703" s="8">
        <v>6.1224489795919999</v>
      </c>
    </row>
    <row r="6704" spans="3:17" ht="24" x14ac:dyDescent="0.2">
      <c r="C6704" s="90"/>
      <c r="D6704" s="87"/>
      <c r="E6704" s="1" t="s">
        <v>86</v>
      </c>
      <c r="F6704" s="2"/>
      <c r="G6704" s="59">
        <v>1336</v>
      </c>
      <c r="H6704" s="71" t="str">
        <f t="shared" si="147"/>
        <v xml:space="preserve"> </v>
      </c>
      <c r="I6704" s="11">
        <v>2.47005988024</v>
      </c>
      <c r="J6704" s="3">
        <v>16.691616766467</v>
      </c>
      <c r="K6704" s="3">
        <v>23.203592814371</v>
      </c>
      <c r="L6704" s="3">
        <v>21.931137724551</v>
      </c>
      <c r="M6704" s="3">
        <v>20.059880239521</v>
      </c>
      <c r="N6704" s="3">
        <v>8.5329341317370009</v>
      </c>
      <c r="O6704" s="3">
        <v>2.1706586826350001</v>
      </c>
      <c r="P6704" s="3">
        <v>2.9940119760480002</v>
      </c>
      <c r="Q6704" s="8">
        <v>1.946107784431</v>
      </c>
    </row>
    <row r="6705" spans="3:17" ht="24" x14ac:dyDescent="0.2">
      <c r="C6705" s="90"/>
      <c r="D6705" s="87"/>
      <c r="E6705" s="1" t="s">
        <v>87</v>
      </c>
      <c r="F6705" s="2"/>
      <c r="G6705" s="59">
        <v>311</v>
      </c>
      <c r="H6705" s="71" t="str">
        <f t="shared" si="147"/>
        <v xml:space="preserve"> </v>
      </c>
      <c r="I6705" s="11">
        <v>0.32154340836</v>
      </c>
      <c r="J6705" s="3">
        <v>6.4308681672030001</v>
      </c>
      <c r="K6705" s="3">
        <v>27.652733118971</v>
      </c>
      <c r="L6705" s="3">
        <v>19.292604501608</v>
      </c>
      <c r="M6705" s="3">
        <v>29.260450160771999</v>
      </c>
      <c r="N6705" s="3">
        <v>10.932475884244001</v>
      </c>
      <c r="O6705" s="3">
        <v>2.5723472668810001</v>
      </c>
      <c r="P6705" s="3">
        <v>2.5723472668810001</v>
      </c>
      <c r="Q6705" s="8">
        <v>0.96463022507999996</v>
      </c>
    </row>
    <row r="6706" spans="3:17" ht="24" x14ac:dyDescent="0.2">
      <c r="C6706" s="90"/>
      <c r="D6706" s="87"/>
      <c r="E6706" s="1" t="s">
        <v>88</v>
      </c>
      <c r="F6706" s="2"/>
      <c r="G6706" s="59">
        <v>620</v>
      </c>
      <c r="H6706" s="71" t="str">
        <f t="shared" si="147"/>
        <v xml:space="preserve"> </v>
      </c>
      <c r="I6706" s="11">
        <v>0.32258064516099999</v>
      </c>
      <c r="J6706" s="3">
        <v>1.935483870968</v>
      </c>
      <c r="K6706" s="3">
        <v>4.3548387096769998</v>
      </c>
      <c r="L6706" s="3">
        <v>5.9677419354839998</v>
      </c>
      <c r="M6706" s="3">
        <v>10.806451612903</v>
      </c>
      <c r="N6706" s="3">
        <v>10.161290322580999</v>
      </c>
      <c r="O6706" s="3">
        <v>6.1290322580650001</v>
      </c>
      <c r="P6706" s="3">
        <v>58.387096774193999</v>
      </c>
      <c r="Q6706" s="8">
        <v>1.935483870968</v>
      </c>
    </row>
    <row r="6707" spans="3:17" x14ac:dyDescent="0.2">
      <c r="C6707" s="90"/>
      <c r="D6707" s="87"/>
      <c r="E6707" s="1" t="s">
        <v>22</v>
      </c>
      <c r="F6707" s="2"/>
      <c r="G6707" s="59">
        <v>168</v>
      </c>
      <c r="H6707" s="71" t="str">
        <f t="shared" si="147"/>
        <v xml:space="preserve"> </v>
      </c>
      <c r="I6707" s="11">
        <v>0.59523809523799998</v>
      </c>
      <c r="J6707" s="3">
        <v>4.166666666667</v>
      </c>
      <c r="K6707" s="3">
        <v>12.5</v>
      </c>
      <c r="L6707" s="3">
        <v>7.7380952380950001</v>
      </c>
      <c r="M6707" s="3">
        <v>13.095238095238001</v>
      </c>
      <c r="N6707" s="3">
        <v>2.3809523809519999</v>
      </c>
      <c r="O6707" s="3">
        <v>2.9761904761900002</v>
      </c>
      <c r="P6707" s="3">
        <v>11.904761904761999</v>
      </c>
      <c r="Q6707" s="8">
        <v>44.642857142856997</v>
      </c>
    </row>
    <row r="6708" spans="3:17" ht="24" x14ac:dyDescent="0.2">
      <c r="C6708" s="91" t="s">
        <v>89</v>
      </c>
      <c r="D6708" s="86" t="s">
        <v>17</v>
      </c>
      <c r="E6708" s="6" t="s">
        <v>90</v>
      </c>
      <c r="F6708" s="5"/>
      <c r="G6708" s="58">
        <v>166</v>
      </c>
      <c r="H6708" s="70" t="str">
        <f t="shared" si="147"/>
        <v xml:space="preserve"> </v>
      </c>
      <c r="I6708" s="12">
        <v>5.4216867469879997</v>
      </c>
      <c r="J6708" s="4">
        <v>19.277108433734998</v>
      </c>
      <c r="K6708" s="4">
        <v>28.915662650601998</v>
      </c>
      <c r="L6708" s="4">
        <v>30.722891566265002</v>
      </c>
      <c r="M6708" s="4">
        <v>10.843373493975999</v>
      </c>
      <c r="N6708" s="4">
        <v>0.60240963855399998</v>
      </c>
      <c r="O6708" s="4">
        <v>1.204819277108</v>
      </c>
      <c r="P6708" s="4">
        <v>1.8072289156629999</v>
      </c>
      <c r="Q6708" s="13">
        <v>1.204819277108</v>
      </c>
    </row>
    <row r="6709" spans="3:17" ht="48" x14ac:dyDescent="0.2">
      <c r="C6709" s="90"/>
      <c r="D6709" s="87"/>
      <c r="E6709" s="1" t="s">
        <v>91</v>
      </c>
      <c r="F6709" s="2"/>
      <c r="G6709" s="59">
        <v>97</v>
      </c>
      <c r="H6709" s="71" t="str">
        <f t="shared" si="147"/>
        <v xml:space="preserve"> </v>
      </c>
      <c r="I6709" s="11">
        <v>5.1546391752579996</v>
      </c>
      <c r="J6709" s="3">
        <v>20.618556701031</v>
      </c>
      <c r="K6709" s="3">
        <v>32.989690721648998</v>
      </c>
      <c r="L6709" s="3">
        <v>23.711340206186001</v>
      </c>
      <c r="M6709" s="3">
        <v>13.40206185567</v>
      </c>
      <c r="N6709" s="7">
        <v>0</v>
      </c>
      <c r="O6709" s="7">
        <v>0</v>
      </c>
      <c r="P6709" s="3">
        <v>2.0618556701030002</v>
      </c>
      <c r="Q6709" s="8">
        <v>2.0618556701030002</v>
      </c>
    </row>
    <row r="6710" spans="3:17" ht="36" x14ac:dyDescent="0.2">
      <c r="C6710" s="90"/>
      <c r="D6710" s="87"/>
      <c r="E6710" s="1" t="s">
        <v>92</v>
      </c>
      <c r="F6710" s="2"/>
      <c r="G6710" s="59">
        <v>88</v>
      </c>
      <c r="H6710" s="71" t="str">
        <f t="shared" si="147"/>
        <v xml:space="preserve"> </v>
      </c>
      <c r="I6710" s="11">
        <v>3.4090909090910002</v>
      </c>
      <c r="J6710" s="3">
        <v>15.909090909091001</v>
      </c>
      <c r="K6710" s="3">
        <v>22.727272727273</v>
      </c>
      <c r="L6710" s="3">
        <v>28.409090909090999</v>
      </c>
      <c r="M6710" s="3">
        <v>15.909090909091001</v>
      </c>
      <c r="N6710" s="3">
        <v>6.8181818181820004</v>
      </c>
      <c r="O6710" s="3">
        <v>1.136363636364</v>
      </c>
      <c r="P6710" s="3">
        <v>4.5454545454549997</v>
      </c>
      <c r="Q6710" s="8">
        <v>1.136363636364</v>
      </c>
    </row>
    <row r="6711" spans="3:17" ht="48" x14ac:dyDescent="0.2">
      <c r="C6711" s="90"/>
      <c r="D6711" s="87"/>
      <c r="E6711" s="1" t="s">
        <v>93</v>
      </c>
      <c r="F6711" s="2"/>
      <c r="G6711" s="59">
        <v>157</v>
      </c>
      <c r="H6711" s="71" t="str">
        <f t="shared" si="147"/>
        <v xml:space="preserve"> </v>
      </c>
      <c r="I6711" s="11">
        <v>3.8216560509550002</v>
      </c>
      <c r="J6711" s="3">
        <v>12.738853503185</v>
      </c>
      <c r="K6711" s="3">
        <v>27.388535031846999</v>
      </c>
      <c r="L6711" s="3">
        <v>18.471337579618002</v>
      </c>
      <c r="M6711" s="3">
        <v>17.834394904459</v>
      </c>
      <c r="N6711" s="3">
        <v>7.6433121019110004</v>
      </c>
      <c r="O6711" s="3">
        <v>2.5477707006369998</v>
      </c>
      <c r="P6711" s="3">
        <v>7.6433121019110004</v>
      </c>
      <c r="Q6711" s="8">
        <v>1.9108280254779999</v>
      </c>
    </row>
    <row r="6712" spans="3:17" x14ac:dyDescent="0.2">
      <c r="C6712" s="90"/>
      <c r="D6712" s="87"/>
      <c r="E6712" s="1" t="s">
        <v>94</v>
      </c>
      <c r="F6712" s="2"/>
      <c r="G6712" s="59">
        <v>9</v>
      </c>
      <c r="H6712" s="71" t="str">
        <f t="shared" si="147"/>
        <v>*</v>
      </c>
      <c r="I6712" s="26">
        <v>0</v>
      </c>
      <c r="J6712" s="7">
        <v>0</v>
      </c>
      <c r="K6712" s="3">
        <v>22.222222222222001</v>
      </c>
      <c r="L6712" s="3">
        <v>11.111111111111001</v>
      </c>
      <c r="M6712" s="3">
        <v>44.444444444444002</v>
      </c>
      <c r="N6712" s="7">
        <v>0</v>
      </c>
      <c r="O6712" s="7">
        <v>0</v>
      </c>
      <c r="P6712" s="3">
        <v>22.222222222222001</v>
      </c>
      <c r="Q6712" s="14">
        <v>0</v>
      </c>
    </row>
    <row r="6713" spans="3:17" x14ac:dyDescent="0.2">
      <c r="C6713" s="90"/>
      <c r="D6713" s="87"/>
      <c r="E6713" s="1" t="s">
        <v>95</v>
      </c>
      <c r="F6713" s="2"/>
      <c r="G6713" s="59">
        <v>5</v>
      </c>
      <c r="H6713" s="71" t="str">
        <f t="shared" si="147"/>
        <v>*</v>
      </c>
      <c r="I6713" s="26">
        <v>0</v>
      </c>
      <c r="J6713" s="7">
        <v>0</v>
      </c>
      <c r="K6713" s="3">
        <v>40</v>
      </c>
      <c r="L6713" s="7">
        <v>0</v>
      </c>
      <c r="M6713" s="3">
        <v>20</v>
      </c>
      <c r="N6713" s="7">
        <v>0</v>
      </c>
      <c r="O6713" s="3">
        <v>20</v>
      </c>
      <c r="P6713" s="3">
        <v>20</v>
      </c>
      <c r="Q6713" s="14">
        <v>0</v>
      </c>
    </row>
    <row r="6714" spans="3:17" x14ac:dyDescent="0.2">
      <c r="C6714" s="90"/>
      <c r="D6714" s="87"/>
      <c r="E6714" s="1" t="s">
        <v>32</v>
      </c>
      <c r="F6714" s="2"/>
      <c r="G6714" s="59">
        <v>41</v>
      </c>
      <c r="H6714" s="71" t="str">
        <f t="shared" si="147"/>
        <v>*</v>
      </c>
      <c r="I6714" s="26">
        <v>0</v>
      </c>
      <c r="J6714" s="3">
        <v>17.073170731706998</v>
      </c>
      <c r="K6714" s="3">
        <v>34.146341463414998</v>
      </c>
      <c r="L6714" s="3">
        <v>29.268292682927001</v>
      </c>
      <c r="M6714" s="3">
        <v>9.7560975609760003</v>
      </c>
      <c r="N6714" s="3">
        <v>2.4390243902440001</v>
      </c>
      <c r="O6714" s="3">
        <v>2.4390243902440001</v>
      </c>
      <c r="P6714" s="3">
        <v>4.8780487804880002</v>
      </c>
      <c r="Q6714" s="14">
        <v>0</v>
      </c>
    </row>
    <row r="6715" spans="3:17" ht="24" x14ac:dyDescent="0.2">
      <c r="C6715" s="90"/>
      <c r="D6715" s="87"/>
      <c r="E6715" s="1" t="s">
        <v>96</v>
      </c>
      <c r="F6715" s="2"/>
      <c r="G6715" s="59">
        <v>455</v>
      </c>
      <c r="H6715" s="71" t="str">
        <f t="shared" si="147"/>
        <v xml:space="preserve"> </v>
      </c>
      <c r="I6715" s="11">
        <v>3.9560439560440002</v>
      </c>
      <c r="J6715" s="3">
        <v>15.384615384615</v>
      </c>
      <c r="K6715" s="3">
        <v>28.571428571428999</v>
      </c>
      <c r="L6715" s="3">
        <v>24.395604395604</v>
      </c>
      <c r="M6715" s="3">
        <v>15.824175824176001</v>
      </c>
      <c r="N6715" s="3">
        <v>4.3956043956039998</v>
      </c>
      <c r="O6715" s="3">
        <v>1.9780219780220001</v>
      </c>
      <c r="P6715" s="3">
        <v>4.1758241758240002</v>
      </c>
      <c r="Q6715" s="8">
        <v>1.318681318681</v>
      </c>
    </row>
    <row r="6716" spans="3:17" ht="24" x14ac:dyDescent="0.2">
      <c r="C6716" s="90"/>
      <c r="D6716" s="87"/>
      <c r="E6716" s="1" t="s">
        <v>87</v>
      </c>
      <c r="F6716" s="2"/>
      <c r="G6716" s="59">
        <v>623</v>
      </c>
      <c r="H6716" s="71" t="str">
        <f t="shared" si="147"/>
        <v xml:space="preserve"> </v>
      </c>
      <c r="I6716" s="11">
        <v>0.96308186195800005</v>
      </c>
      <c r="J6716" s="3">
        <v>12.359550561798001</v>
      </c>
      <c r="K6716" s="3">
        <v>24.398073836276001</v>
      </c>
      <c r="L6716" s="3">
        <v>23.916532905297</v>
      </c>
      <c r="M6716" s="3">
        <v>22.47191011236</v>
      </c>
      <c r="N6716" s="3">
        <v>9.7913322632419995</v>
      </c>
      <c r="O6716" s="3">
        <v>2.2471910112360001</v>
      </c>
      <c r="P6716" s="3">
        <v>1.926163723917</v>
      </c>
      <c r="Q6716" s="8">
        <v>1.926163723917</v>
      </c>
    </row>
    <row r="6717" spans="3:17" ht="24" x14ac:dyDescent="0.2">
      <c r="C6717" s="90"/>
      <c r="D6717" s="87"/>
      <c r="E6717" s="1" t="s">
        <v>88</v>
      </c>
      <c r="F6717" s="2"/>
      <c r="G6717" s="59">
        <v>1112</v>
      </c>
      <c r="H6717" s="71" t="str">
        <f t="shared" si="147"/>
        <v xml:space="preserve"> </v>
      </c>
      <c r="I6717" s="11">
        <v>0.44964028776999998</v>
      </c>
      <c r="J6717" s="3">
        <v>7.2841726618709997</v>
      </c>
      <c r="K6717" s="3">
        <v>10.431654676259001</v>
      </c>
      <c r="L6717" s="3">
        <v>10.251798561151</v>
      </c>
      <c r="M6717" s="3">
        <v>18.345323741007</v>
      </c>
      <c r="N6717" s="3">
        <v>11.061151079137</v>
      </c>
      <c r="O6717" s="3">
        <v>4.9460431654679997</v>
      </c>
      <c r="P6717" s="3">
        <v>34.172661870504001</v>
      </c>
      <c r="Q6717" s="8">
        <v>3.0575539568350001</v>
      </c>
    </row>
    <row r="6718" spans="3:17" x14ac:dyDescent="0.2">
      <c r="C6718" s="90"/>
      <c r="D6718" s="87"/>
      <c r="E6718" s="1" t="s">
        <v>22</v>
      </c>
      <c r="F6718" s="2"/>
      <c r="G6718" s="59">
        <v>245</v>
      </c>
      <c r="H6718" s="71" t="str">
        <f t="shared" si="147"/>
        <v xml:space="preserve"> </v>
      </c>
      <c r="I6718" s="11">
        <v>3.2653061224490001</v>
      </c>
      <c r="J6718" s="3">
        <v>13.877551020407999</v>
      </c>
      <c r="K6718" s="3">
        <v>18.775510204082</v>
      </c>
      <c r="L6718" s="3">
        <v>11.836734693878</v>
      </c>
      <c r="M6718" s="3">
        <v>13.061224489796</v>
      </c>
      <c r="N6718" s="3">
        <v>4.4897959183670002</v>
      </c>
      <c r="O6718" s="3">
        <v>0.816326530612</v>
      </c>
      <c r="P6718" s="3">
        <v>7.7551020408160003</v>
      </c>
      <c r="Q6718" s="8">
        <v>26.122448979592001</v>
      </c>
    </row>
    <row r="6719" spans="3:17" x14ac:dyDescent="0.2">
      <c r="C6719" s="91" t="s">
        <v>97</v>
      </c>
      <c r="D6719" s="86" t="s">
        <v>17</v>
      </c>
      <c r="E6719" s="6" t="s">
        <v>98</v>
      </c>
      <c r="F6719" s="5"/>
      <c r="G6719" s="58">
        <v>83</v>
      </c>
      <c r="H6719" s="70" t="str">
        <f t="shared" si="147"/>
        <v xml:space="preserve"> </v>
      </c>
      <c r="I6719" s="12">
        <v>10.843373493975999</v>
      </c>
      <c r="J6719" s="4">
        <v>16.867469879518001</v>
      </c>
      <c r="K6719" s="4">
        <v>26.506024096386</v>
      </c>
      <c r="L6719" s="4">
        <v>19.277108433734998</v>
      </c>
      <c r="M6719" s="4">
        <v>9.638554216867</v>
      </c>
      <c r="N6719" s="4">
        <v>3.6144578313250002</v>
      </c>
      <c r="O6719" s="4">
        <v>3.6144578313250002</v>
      </c>
      <c r="P6719" s="4">
        <v>4.819277108434</v>
      </c>
      <c r="Q6719" s="13">
        <v>4.819277108434</v>
      </c>
    </row>
    <row r="6720" spans="3:17" x14ac:dyDescent="0.2">
      <c r="C6720" s="90"/>
      <c r="D6720" s="87"/>
      <c r="E6720" s="1" t="s">
        <v>99</v>
      </c>
      <c r="F6720" s="2"/>
      <c r="G6720" s="59">
        <v>401</v>
      </c>
      <c r="H6720" s="71" t="str">
        <f t="shared" si="147"/>
        <v xml:space="preserve"> </v>
      </c>
      <c r="I6720" s="11">
        <v>1.2468827930169999</v>
      </c>
      <c r="J6720" s="3">
        <v>17.705735660847999</v>
      </c>
      <c r="K6720" s="3">
        <v>23.441396508728001</v>
      </c>
      <c r="L6720" s="3">
        <v>23.690773067332</v>
      </c>
      <c r="M6720" s="3">
        <v>19.201995012468998</v>
      </c>
      <c r="N6720" s="3">
        <v>7.9800498753119999</v>
      </c>
      <c r="O6720" s="3">
        <v>1.4962593516210001</v>
      </c>
      <c r="P6720" s="3">
        <v>2.743142144638</v>
      </c>
      <c r="Q6720" s="8">
        <v>2.4937655860349999</v>
      </c>
    </row>
    <row r="6721" spans="3:17" x14ac:dyDescent="0.2">
      <c r="C6721" s="90"/>
      <c r="D6721" s="87"/>
      <c r="E6721" s="1" t="s">
        <v>100</v>
      </c>
      <c r="F6721" s="2"/>
      <c r="G6721" s="59">
        <v>686</v>
      </c>
      <c r="H6721" s="71" t="str">
        <f t="shared" si="147"/>
        <v xml:space="preserve"> </v>
      </c>
      <c r="I6721" s="11">
        <v>0.87463556851299995</v>
      </c>
      <c r="J6721" s="3">
        <v>11.370262390671</v>
      </c>
      <c r="K6721" s="3">
        <v>24.344023323615001</v>
      </c>
      <c r="L6721" s="3">
        <v>18.804664723032001</v>
      </c>
      <c r="M6721" s="3">
        <v>21.574344023323999</v>
      </c>
      <c r="N6721" s="3">
        <v>10.64139941691</v>
      </c>
      <c r="O6721" s="3">
        <v>3.4985422740519998</v>
      </c>
      <c r="P6721" s="3">
        <v>5.9766763848400002</v>
      </c>
      <c r="Q6721" s="8">
        <v>2.9154518950439998</v>
      </c>
    </row>
    <row r="6722" spans="3:17" x14ac:dyDescent="0.2">
      <c r="C6722" s="90"/>
      <c r="D6722" s="87"/>
      <c r="E6722" s="1" t="s">
        <v>101</v>
      </c>
      <c r="F6722" s="2"/>
      <c r="G6722" s="59">
        <v>1118</v>
      </c>
      <c r="H6722" s="71" t="str">
        <f t="shared" si="147"/>
        <v xml:space="preserve"> </v>
      </c>
      <c r="I6722" s="11">
        <v>1.0733452593920001</v>
      </c>
      <c r="J6722" s="3">
        <v>7.42397137746</v>
      </c>
      <c r="K6722" s="3">
        <v>12.522361359571001</v>
      </c>
      <c r="L6722" s="3">
        <v>13.237924865831999</v>
      </c>
      <c r="M6722" s="3">
        <v>17.978533094812001</v>
      </c>
      <c r="N6722" s="3">
        <v>9.0339892665469996</v>
      </c>
      <c r="O6722" s="3">
        <v>4.1144901610020002</v>
      </c>
      <c r="P6722" s="3">
        <v>31.663685152056999</v>
      </c>
      <c r="Q6722" s="8">
        <v>2.951699463327</v>
      </c>
    </row>
    <row r="6723" spans="3:17" x14ac:dyDescent="0.2">
      <c r="C6723" s="90"/>
      <c r="D6723" s="87"/>
      <c r="E6723" s="1" t="s">
        <v>22</v>
      </c>
      <c r="F6723" s="2"/>
      <c r="G6723" s="59">
        <v>147</v>
      </c>
      <c r="H6723" s="71" t="str">
        <f t="shared" si="147"/>
        <v xml:space="preserve"> </v>
      </c>
      <c r="I6723" s="11">
        <v>3.4013605442179999</v>
      </c>
      <c r="J6723" s="3">
        <v>10.884353741497</v>
      </c>
      <c r="K6723" s="3">
        <v>14.285714285714</v>
      </c>
      <c r="L6723" s="3">
        <v>10.204081632653001</v>
      </c>
      <c r="M6723" s="3">
        <v>9.5238095238099998</v>
      </c>
      <c r="N6723" s="3">
        <v>4.0816326530609999</v>
      </c>
      <c r="O6723" s="3">
        <v>0.68027210884400002</v>
      </c>
      <c r="P6723" s="3">
        <v>13.605442176871</v>
      </c>
      <c r="Q6723" s="8">
        <v>33.333333333333002</v>
      </c>
    </row>
    <row r="6724" spans="3:17" x14ac:dyDescent="0.2">
      <c r="C6724" s="91" t="s">
        <v>102</v>
      </c>
      <c r="D6724" s="86" t="s">
        <v>17</v>
      </c>
      <c r="E6724" s="6" t="s">
        <v>103</v>
      </c>
      <c r="F6724" s="5"/>
      <c r="G6724" s="58">
        <v>562</v>
      </c>
      <c r="H6724" s="70" t="str">
        <f t="shared" si="147"/>
        <v xml:space="preserve"> </v>
      </c>
      <c r="I6724" s="12">
        <v>2.1352313167260002</v>
      </c>
      <c r="J6724" s="4">
        <v>12.099644128114001</v>
      </c>
      <c r="K6724" s="4">
        <v>22.953736654804</v>
      </c>
      <c r="L6724" s="4">
        <v>17.259786476868001</v>
      </c>
      <c r="M6724" s="4">
        <v>17.79359430605</v>
      </c>
      <c r="N6724" s="4">
        <v>8.8967971530250001</v>
      </c>
      <c r="O6724" s="4">
        <v>2.1352313167260002</v>
      </c>
      <c r="P6724" s="4">
        <v>14.056939501779</v>
      </c>
      <c r="Q6724" s="13">
        <v>2.669039145907</v>
      </c>
    </row>
    <row r="6725" spans="3:17" x14ac:dyDescent="0.2">
      <c r="C6725" s="90"/>
      <c r="D6725" s="87"/>
      <c r="E6725" s="1" t="s">
        <v>104</v>
      </c>
      <c r="F6725" s="2"/>
      <c r="G6725" s="59">
        <v>1221</v>
      </c>
      <c r="H6725" s="71" t="str">
        <f t="shared" si="147"/>
        <v xml:space="preserve"> </v>
      </c>
      <c r="I6725" s="11">
        <v>1.556101556102</v>
      </c>
      <c r="J6725" s="3">
        <v>12.448812448811999</v>
      </c>
      <c r="K6725" s="3">
        <v>19.574119574120001</v>
      </c>
      <c r="L6725" s="3">
        <v>19.082719082718999</v>
      </c>
      <c r="M6725" s="3">
        <v>18.918918918919001</v>
      </c>
      <c r="N6725" s="3">
        <v>10.155610155610001</v>
      </c>
      <c r="O6725" s="3">
        <v>3.0303030303030001</v>
      </c>
      <c r="P6725" s="3">
        <v>12.530712530713</v>
      </c>
      <c r="Q6725" s="8">
        <v>2.7027027027030002</v>
      </c>
    </row>
    <row r="6726" spans="3:17" x14ac:dyDescent="0.2">
      <c r="C6726" s="90"/>
      <c r="D6726" s="87"/>
      <c r="E6726" s="1" t="s">
        <v>105</v>
      </c>
      <c r="F6726" s="2"/>
      <c r="G6726" s="59">
        <v>430</v>
      </c>
      <c r="H6726" s="71" t="str">
        <f t="shared" si="147"/>
        <v xml:space="preserve"> </v>
      </c>
      <c r="I6726" s="11">
        <v>0.69767441860500001</v>
      </c>
      <c r="J6726" s="3">
        <v>6.9767441860470001</v>
      </c>
      <c r="K6726" s="3">
        <v>12.325581395348999</v>
      </c>
      <c r="L6726" s="3">
        <v>11.860465116279</v>
      </c>
      <c r="M6726" s="3">
        <v>20.697674418605001</v>
      </c>
      <c r="N6726" s="3">
        <v>6.9767441860470001</v>
      </c>
      <c r="O6726" s="3">
        <v>6.511627906977</v>
      </c>
      <c r="P6726" s="3">
        <v>31.627906976744001</v>
      </c>
      <c r="Q6726" s="8">
        <v>2.3255813953489999</v>
      </c>
    </row>
    <row r="6727" spans="3:17" x14ac:dyDescent="0.2">
      <c r="C6727" s="90"/>
      <c r="D6727" s="87"/>
      <c r="E6727" s="1" t="s">
        <v>106</v>
      </c>
      <c r="F6727" s="2"/>
      <c r="G6727" s="59">
        <v>63</v>
      </c>
      <c r="H6727" s="71" t="str">
        <f t="shared" si="147"/>
        <v xml:space="preserve"> </v>
      </c>
      <c r="I6727" s="26">
        <v>0</v>
      </c>
      <c r="J6727" s="3">
        <v>1.587301587302</v>
      </c>
      <c r="K6727" s="3">
        <v>12.698412698413</v>
      </c>
      <c r="L6727" s="3">
        <v>4.7619047619049999</v>
      </c>
      <c r="M6727" s="3">
        <v>7.9365079365079998</v>
      </c>
      <c r="N6727" s="3">
        <v>3.1746031746029999</v>
      </c>
      <c r="O6727" s="7">
        <v>0</v>
      </c>
      <c r="P6727" s="3">
        <v>63.492063492062996</v>
      </c>
      <c r="Q6727" s="8">
        <v>6.3492063492059998</v>
      </c>
    </row>
    <row r="6728" spans="3:17" x14ac:dyDescent="0.2">
      <c r="C6728" s="90"/>
      <c r="D6728" s="87"/>
      <c r="E6728" s="1" t="s">
        <v>22</v>
      </c>
      <c r="F6728" s="2"/>
      <c r="G6728" s="59">
        <v>159</v>
      </c>
      <c r="H6728" s="71" t="str">
        <f t="shared" si="147"/>
        <v xml:space="preserve"> </v>
      </c>
      <c r="I6728" s="11">
        <v>1.88679245283</v>
      </c>
      <c r="J6728" s="3">
        <v>6.9182389937110003</v>
      </c>
      <c r="K6728" s="3">
        <v>9.4339622641510008</v>
      </c>
      <c r="L6728" s="3">
        <v>11.949685534591</v>
      </c>
      <c r="M6728" s="3">
        <v>14.465408805031</v>
      </c>
      <c r="N6728" s="3">
        <v>5.660377358491</v>
      </c>
      <c r="O6728" s="3">
        <v>1.88679245283</v>
      </c>
      <c r="P6728" s="3">
        <v>13.836477987421</v>
      </c>
      <c r="Q6728" s="8">
        <v>33.962264150943</v>
      </c>
    </row>
    <row r="6729" spans="3:17" x14ac:dyDescent="0.2">
      <c r="C6729" s="90"/>
      <c r="D6729" s="87"/>
      <c r="E6729" s="1" t="s">
        <v>107</v>
      </c>
      <c r="F6729" s="2"/>
      <c r="G6729" s="59">
        <v>1783</v>
      </c>
      <c r="H6729" s="71" t="str">
        <f t="shared" si="147"/>
        <v xml:space="preserve"> </v>
      </c>
      <c r="I6729" s="11">
        <v>1.7386427369599999</v>
      </c>
      <c r="J6729" s="3">
        <v>12.338754907459</v>
      </c>
      <c r="K6729" s="3">
        <v>20.639371845205002</v>
      </c>
      <c r="L6729" s="3">
        <v>18.508132361188999</v>
      </c>
      <c r="M6729" s="3">
        <v>18.564217610768001</v>
      </c>
      <c r="N6729" s="3">
        <v>9.7588334268089998</v>
      </c>
      <c r="O6729" s="3">
        <v>2.7481772293889999</v>
      </c>
      <c r="P6729" s="3">
        <v>13.011777902412</v>
      </c>
      <c r="Q6729" s="8">
        <v>2.6920919798090002</v>
      </c>
    </row>
    <row r="6730" spans="3:17" x14ac:dyDescent="0.2">
      <c r="C6730" s="90"/>
      <c r="D6730" s="87"/>
      <c r="E6730" s="1" t="s">
        <v>108</v>
      </c>
      <c r="F6730" s="2"/>
      <c r="G6730" s="59">
        <v>493</v>
      </c>
      <c r="H6730" s="71" t="str">
        <f t="shared" si="147"/>
        <v xml:space="preserve"> </v>
      </c>
      <c r="I6730" s="11">
        <v>0.60851926977699999</v>
      </c>
      <c r="J6730" s="3">
        <v>6.2880324543609998</v>
      </c>
      <c r="K6730" s="3">
        <v>12.373225152130001</v>
      </c>
      <c r="L6730" s="3">
        <v>10.953346855984</v>
      </c>
      <c r="M6730" s="3">
        <v>19.066937119675</v>
      </c>
      <c r="N6730" s="3">
        <v>6.4908722109530004</v>
      </c>
      <c r="O6730" s="3">
        <v>5.6795131845839997</v>
      </c>
      <c r="P6730" s="3">
        <v>35.699797160243001</v>
      </c>
      <c r="Q6730" s="8">
        <v>2.8397565922919998</v>
      </c>
    </row>
    <row r="6731" spans="3:17" x14ac:dyDescent="0.2">
      <c r="C6731" s="91" t="s">
        <v>109</v>
      </c>
      <c r="D6731" s="86" t="s">
        <v>17</v>
      </c>
      <c r="E6731" s="6" t="s">
        <v>110</v>
      </c>
      <c r="F6731" s="5"/>
      <c r="G6731" s="58">
        <v>551</v>
      </c>
      <c r="H6731" s="70" t="str">
        <f t="shared" si="147"/>
        <v xml:space="preserve"> </v>
      </c>
      <c r="I6731" s="12">
        <v>1.633393829401</v>
      </c>
      <c r="J6731" s="4">
        <v>9.6188747731399999</v>
      </c>
      <c r="K6731" s="4">
        <v>20.871143375681001</v>
      </c>
      <c r="L6731" s="4">
        <v>19.056261343012999</v>
      </c>
      <c r="M6731" s="4">
        <v>20.689655172414</v>
      </c>
      <c r="N6731" s="4">
        <v>12.522686025407999</v>
      </c>
      <c r="O6731" s="4">
        <v>3.085299455535</v>
      </c>
      <c r="P6731" s="4">
        <v>10.889292196007</v>
      </c>
      <c r="Q6731" s="13">
        <v>1.633393829401</v>
      </c>
    </row>
    <row r="6732" spans="3:17" ht="24" x14ac:dyDescent="0.2">
      <c r="C6732" s="90"/>
      <c r="D6732" s="87"/>
      <c r="E6732" s="1" t="s">
        <v>111</v>
      </c>
      <c r="F6732" s="2"/>
      <c r="G6732" s="59">
        <v>298</v>
      </c>
      <c r="H6732" s="71" t="str">
        <f t="shared" si="147"/>
        <v xml:space="preserve"> </v>
      </c>
      <c r="I6732" s="11">
        <v>3.0201342281880001</v>
      </c>
      <c r="J6732" s="3">
        <v>14.093959731544</v>
      </c>
      <c r="K6732" s="3">
        <v>24.161073825502999</v>
      </c>
      <c r="L6732" s="3">
        <v>23.825503355704999</v>
      </c>
      <c r="M6732" s="3">
        <v>18.456375838926</v>
      </c>
      <c r="N6732" s="3">
        <v>5.0335570469800004</v>
      </c>
      <c r="O6732" s="3">
        <v>2.0134228187919998</v>
      </c>
      <c r="P6732" s="3">
        <v>7.0469798657720002</v>
      </c>
      <c r="Q6732" s="8">
        <v>2.3489932885910001</v>
      </c>
    </row>
    <row r="6733" spans="3:17" ht="24" x14ac:dyDescent="0.2">
      <c r="C6733" s="90"/>
      <c r="D6733" s="87"/>
      <c r="E6733" s="1" t="s">
        <v>112</v>
      </c>
      <c r="F6733" s="2"/>
      <c r="G6733" s="59">
        <v>954</v>
      </c>
      <c r="H6733" s="71" t="str">
        <f t="shared" si="147"/>
        <v xml:space="preserve"> </v>
      </c>
      <c r="I6733" s="11">
        <v>2.0964360587000002</v>
      </c>
      <c r="J6733" s="3">
        <v>17.819706498952002</v>
      </c>
      <c r="K6733" s="3">
        <v>22.641509433962</v>
      </c>
      <c r="L6733" s="3">
        <v>22.222222222222001</v>
      </c>
      <c r="M6733" s="3">
        <v>17.505241090146999</v>
      </c>
      <c r="N6733" s="3">
        <v>7.4423480083860003</v>
      </c>
      <c r="O6733" s="3">
        <v>1.46750524109</v>
      </c>
      <c r="P6733" s="3">
        <v>6.8134171907759997</v>
      </c>
      <c r="Q6733" s="8">
        <v>1.9916142557650001</v>
      </c>
    </row>
    <row r="6734" spans="3:17" x14ac:dyDescent="0.2">
      <c r="C6734" s="90"/>
      <c r="D6734" s="87"/>
      <c r="E6734" s="1" t="s">
        <v>113</v>
      </c>
      <c r="F6734" s="2"/>
      <c r="G6734" s="59">
        <v>616</v>
      </c>
      <c r="H6734" s="71" t="str">
        <f t="shared" si="147"/>
        <v xml:space="preserve"> </v>
      </c>
      <c r="I6734" s="11">
        <v>2.2727272727269998</v>
      </c>
      <c r="J6734" s="3">
        <v>11.850649350649</v>
      </c>
      <c r="K6734" s="3">
        <v>20.454545454544999</v>
      </c>
      <c r="L6734" s="3">
        <v>18.993506493506001</v>
      </c>
      <c r="M6734" s="3">
        <v>19.155844155844001</v>
      </c>
      <c r="N6734" s="3">
        <v>10.876623376623</v>
      </c>
      <c r="O6734" s="3">
        <v>1.948051948052</v>
      </c>
      <c r="P6734" s="3">
        <v>12.012987012987001</v>
      </c>
      <c r="Q6734" s="8">
        <v>2.4350649350650002</v>
      </c>
    </row>
    <row r="6735" spans="3:17" x14ac:dyDescent="0.2">
      <c r="C6735" s="90"/>
      <c r="D6735" s="87"/>
      <c r="E6735" s="1" t="s">
        <v>114</v>
      </c>
      <c r="F6735" s="2"/>
      <c r="G6735" s="59">
        <v>986</v>
      </c>
      <c r="H6735" s="71" t="str">
        <f t="shared" si="147"/>
        <v xml:space="preserve"> </v>
      </c>
      <c r="I6735" s="11">
        <v>1.4198782961459999</v>
      </c>
      <c r="J6735" s="3">
        <v>12.981744421907001</v>
      </c>
      <c r="K6735" s="3">
        <v>21.095334685598001</v>
      </c>
      <c r="L6735" s="3">
        <v>18.15415821501</v>
      </c>
      <c r="M6735" s="3">
        <v>19.878296146044999</v>
      </c>
      <c r="N6735" s="3">
        <v>8.5192697768759995</v>
      </c>
      <c r="O6735" s="3">
        <v>2.5354969574039998</v>
      </c>
      <c r="P6735" s="3">
        <v>12.474645030426</v>
      </c>
      <c r="Q6735" s="8">
        <v>2.9411764705880001</v>
      </c>
    </row>
    <row r="6736" spans="3:17" ht="24" x14ac:dyDescent="0.2">
      <c r="C6736" s="90"/>
      <c r="D6736" s="87"/>
      <c r="E6736" s="1" t="s">
        <v>115</v>
      </c>
      <c r="F6736" s="2"/>
      <c r="G6736" s="59">
        <v>938</v>
      </c>
      <c r="H6736" s="71" t="str">
        <f t="shared" si="147"/>
        <v xml:space="preserve"> </v>
      </c>
      <c r="I6736" s="11">
        <v>2.0255863539450001</v>
      </c>
      <c r="J6736" s="3">
        <v>14.818763326226</v>
      </c>
      <c r="K6736" s="3">
        <v>23.240938166311</v>
      </c>
      <c r="L6736" s="3">
        <v>20.469083155650001</v>
      </c>
      <c r="M6736" s="3">
        <v>19.829424307036</v>
      </c>
      <c r="N6736" s="3">
        <v>7.995735607676</v>
      </c>
      <c r="O6736" s="3">
        <v>2.6652452025589999</v>
      </c>
      <c r="P6736" s="3">
        <v>6.503198294243</v>
      </c>
      <c r="Q6736" s="8">
        <v>2.4520255863539999</v>
      </c>
    </row>
    <row r="6737" spans="3:17" ht="24" x14ac:dyDescent="0.2">
      <c r="C6737" s="90"/>
      <c r="D6737" s="87"/>
      <c r="E6737" s="1" t="s">
        <v>116</v>
      </c>
      <c r="F6737" s="2"/>
      <c r="G6737" s="59">
        <v>771</v>
      </c>
      <c r="H6737" s="71" t="str">
        <f t="shared" si="147"/>
        <v xml:space="preserve"> </v>
      </c>
      <c r="I6737" s="11">
        <v>2.075226977951</v>
      </c>
      <c r="J6737" s="3">
        <v>12.062256809339001</v>
      </c>
      <c r="K6737" s="3">
        <v>19.455252918288</v>
      </c>
      <c r="L6737" s="3">
        <v>18.287937743191002</v>
      </c>
      <c r="M6737" s="3">
        <v>18.677042801555999</v>
      </c>
      <c r="N6737" s="3">
        <v>8.1712062256810007</v>
      </c>
      <c r="O6737" s="3">
        <v>2.3346303501949999</v>
      </c>
      <c r="P6737" s="3">
        <v>15.304798962387</v>
      </c>
      <c r="Q6737" s="8">
        <v>3.6316472114140002</v>
      </c>
    </row>
    <row r="6738" spans="3:17" ht="24" x14ac:dyDescent="0.2">
      <c r="C6738" s="90"/>
      <c r="D6738" s="87"/>
      <c r="E6738" s="1" t="s">
        <v>117</v>
      </c>
      <c r="F6738" s="2"/>
      <c r="G6738" s="59">
        <v>223</v>
      </c>
      <c r="H6738" s="71" t="str">
        <f t="shared" si="147"/>
        <v xml:space="preserve"> </v>
      </c>
      <c r="I6738" s="11">
        <v>4.0358744394619999</v>
      </c>
      <c r="J6738" s="3">
        <v>17.488789237668001</v>
      </c>
      <c r="K6738" s="3">
        <v>27.80269058296</v>
      </c>
      <c r="L6738" s="3">
        <v>22.869955156951001</v>
      </c>
      <c r="M6738" s="3">
        <v>15.695067264574</v>
      </c>
      <c r="N6738" s="3">
        <v>8.0717488789239997</v>
      </c>
      <c r="O6738" s="7">
        <v>0</v>
      </c>
      <c r="P6738" s="3">
        <v>1.3452914798210001</v>
      </c>
      <c r="Q6738" s="8">
        <v>2.690582959641</v>
      </c>
    </row>
    <row r="6739" spans="3:17" x14ac:dyDescent="0.2">
      <c r="C6739" s="90"/>
      <c r="D6739" s="87"/>
      <c r="E6739" s="1" t="s">
        <v>118</v>
      </c>
      <c r="F6739" s="2"/>
      <c r="G6739" s="59">
        <v>710</v>
      </c>
      <c r="H6739" s="71" t="str">
        <f t="shared" si="147"/>
        <v xml:space="preserve"> </v>
      </c>
      <c r="I6739" s="11">
        <v>2.3943661971829999</v>
      </c>
      <c r="J6739" s="3">
        <v>14.084507042254</v>
      </c>
      <c r="K6739" s="3">
        <v>22.112676056338</v>
      </c>
      <c r="L6739" s="3">
        <v>19.859154929576999</v>
      </c>
      <c r="M6739" s="3">
        <v>17.746478873238999</v>
      </c>
      <c r="N6739" s="3">
        <v>9.4366197183100002</v>
      </c>
      <c r="O6739" s="3">
        <v>1.5492957746480001</v>
      </c>
      <c r="P6739" s="3">
        <v>10.422535211268</v>
      </c>
      <c r="Q6739" s="8">
        <v>2.3943661971829999</v>
      </c>
    </row>
    <row r="6740" spans="3:17" x14ac:dyDescent="0.2">
      <c r="C6740" s="90"/>
      <c r="D6740" s="87"/>
      <c r="E6740" s="1" t="s">
        <v>119</v>
      </c>
      <c r="F6740" s="2"/>
      <c r="G6740" s="59">
        <v>565</v>
      </c>
      <c r="H6740" s="71" t="str">
        <f t="shared" si="147"/>
        <v xml:space="preserve"> </v>
      </c>
      <c r="I6740" s="11">
        <v>2.1238938053099998</v>
      </c>
      <c r="J6740" s="3">
        <v>14.513274336283001</v>
      </c>
      <c r="K6740" s="3">
        <v>24.955752212389001</v>
      </c>
      <c r="L6740" s="3">
        <v>19.823008849558001</v>
      </c>
      <c r="M6740" s="3">
        <v>18.584070796460001</v>
      </c>
      <c r="N6740" s="3">
        <v>8.8495575221239999</v>
      </c>
      <c r="O6740" s="3">
        <v>1.238938053097</v>
      </c>
      <c r="P6740" s="3">
        <v>7.4336283185839998</v>
      </c>
      <c r="Q6740" s="8">
        <v>2.4778761061950001</v>
      </c>
    </row>
    <row r="6741" spans="3:17" x14ac:dyDescent="0.2">
      <c r="C6741" s="90"/>
      <c r="D6741" s="87"/>
      <c r="E6741" s="1" t="s">
        <v>120</v>
      </c>
      <c r="F6741" s="2"/>
      <c r="G6741" s="59">
        <v>443</v>
      </c>
      <c r="H6741" s="71" t="str">
        <f t="shared" si="147"/>
        <v xml:space="preserve"> </v>
      </c>
      <c r="I6741" s="11">
        <v>1.5801354401809999</v>
      </c>
      <c r="J6741" s="3">
        <v>11.060948081264</v>
      </c>
      <c r="K6741" s="3">
        <v>18.961625282166999</v>
      </c>
      <c r="L6741" s="3">
        <v>16.478555304739999</v>
      </c>
      <c r="M6741" s="3">
        <v>22.799097065462998</v>
      </c>
      <c r="N6741" s="3">
        <v>11.512415349887</v>
      </c>
      <c r="O6741" s="3">
        <v>2.9345372460500001</v>
      </c>
      <c r="P6741" s="3">
        <v>12.641083521444999</v>
      </c>
      <c r="Q6741" s="8">
        <v>2.0316027088039998</v>
      </c>
    </row>
    <row r="6742" spans="3:17" x14ac:dyDescent="0.2">
      <c r="C6742" s="90"/>
      <c r="D6742" s="87"/>
      <c r="E6742" s="1" t="s">
        <v>121</v>
      </c>
      <c r="F6742" s="2"/>
      <c r="G6742" s="59">
        <v>977</v>
      </c>
      <c r="H6742" s="71" t="str">
        <f t="shared" si="147"/>
        <v xml:space="preserve"> </v>
      </c>
      <c r="I6742" s="11">
        <v>1.842374616172</v>
      </c>
      <c r="J6742" s="3">
        <v>12.384851586489001</v>
      </c>
      <c r="K6742" s="3">
        <v>20.675537359263</v>
      </c>
      <c r="L6742" s="3">
        <v>19.037871033777002</v>
      </c>
      <c r="M6742" s="3">
        <v>18.116683725691001</v>
      </c>
      <c r="N6742" s="3">
        <v>9.4165813715460001</v>
      </c>
      <c r="O6742" s="3">
        <v>2.354145342886</v>
      </c>
      <c r="P6742" s="3">
        <v>12.998976458547</v>
      </c>
      <c r="Q6742" s="8">
        <v>3.1729785056290001</v>
      </c>
    </row>
    <row r="6743" spans="3:17" x14ac:dyDescent="0.2">
      <c r="C6743" s="90"/>
      <c r="D6743" s="87"/>
      <c r="E6743" s="1" t="s">
        <v>122</v>
      </c>
      <c r="F6743" s="2"/>
      <c r="G6743" s="59">
        <v>179</v>
      </c>
      <c r="H6743" s="71" t="str">
        <f t="shared" si="147"/>
        <v xml:space="preserve"> </v>
      </c>
      <c r="I6743" s="11">
        <v>3.3519553072630002</v>
      </c>
      <c r="J6743" s="3">
        <v>15.083798882682</v>
      </c>
      <c r="K6743" s="3">
        <v>20.111731843575001</v>
      </c>
      <c r="L6743" s="3">
        <v>17.318435754189998</v>
      </c>
      <c r="M6743" s="3">
        <v>22.346368715084001</v>
      </c>
      <c r="N6743" s="3">
        <v>6.1452513966479998</v>
      </c>
      <c r="O6743" s="3">
        <v>1.117318435754</v>
      </c>
      <c r="P6743" s="3">
        <v>8.9385474860340004</v>
      </c>
      <c r="Q6743" s="8">
        <v>5.5865921787710002</v>
      </c>
    </row>
    <row r="6744" spans="3:17" x14ac:dyDescent="0.2">
      <c r="C6744" s="90"/>
      <c r="D6744" s="87"/>
      <c r="E6744" s="1" t="s">
        <v>32</v>
      </c>
      <c r="F6744" s="2"/>
      <c r="G6744" s="59">
        <v>22</v>
      </c>
      <c r="H6744" s="71" t="str">
        <f t="shared" si="147"/>
        <v>*</v>
      </c>
      <c r="I6744" s="11">
        <v>4.5454545454549997</v>
      </c>
      <c r="J6744" s="7">
        <v>0</v>
      </c>
      <c r="K6744" s="3">
        <v>22.727272727273</v>
      </c>
      <c r="L6744" s="3">
        <v>18.181818181817999</v>
      </c>
      <c r="M6744" s="3">
        <v>22.727272727273</v>
      </c>
      <c r="N6744" s="3">
        <v>4.5454545454549997</v>
      </c>
      <c r="O6744" s="3">
        <v>9.0909090909089993</v>
      </c>
      <c r="P6744" s="3">
        <v>13.636363636364001</v>
      </c>
      <c r="Q6744" s="8">
        <v>4.5454545454549997</v>
      </c>
    </row>
    <row r="6745" spans="3:17" x14ac:dyDescent="0.2">
      <c r="C6745" s="90"/>
      <c r="D6745" s="87"/>
      <c r="E6745" s="1" t="s">
        <v>22</v>
      </c>
      <c r="F6745" s="2"/>
      <c r="G6745" s="59">
        <v>13</v>
      </c>
      <c r="H6745" s="71" t="str">
        <f t="shared" si="147"/>
        <v>*</v>
      </c>
      <c r="I6745" s="26">
        <v>0</v>
      </c>
      <c r="J6745" s="7">
        <v>0</v>
      </c>
      <c r="K6745" s="3">
        <v>23.076923076922998</v>
      </c>
      <c r="L6745" s="3">
        <v>15.384615384615</v>
      </c>
      <c r="M6745" s="3">
        <v>15.384615384615</v>
      </c>
      <c r="N6745" s="3">
        <v>23.076923076922998</v>
      </c>
      <c r="O6745" s="7">
        <v>0</v>
      </c>
      <c r="P6745" s="3">
        <v>15.384615384615</v>
      </c>
      <c r="Q6745" s="8">
        <v>7.6923076923079998</v>
      </c>
    </row>
    <row r="6746" spans="3:17" ht="24" x14ac:dyDescent="0.2">
      <c r="C6746" s="91" t="s">
        <v>123</v>
      </c>
      <c r="D6746" s="86" t="s">
        <v>17</v>
      </c>
      <c r="E6746" s="6" t="s">
        <v>124</v>
      </c>
      <c r="F6746" s="5"/>
      <c r="G6746" s="58">
        <v>55</v>
      </c>
      <c r="H6746" s="70" t="str">
        <f t="shared" si="147"/>
        <v xml:space="preserve"> </v>
      </c>
      <c r="I6746" s="12">
        <v>1.818181818182</v>
      </c>
      <c r="J6746" s="4">
        <v>16.363636363636001</v>
      </c>
      <c r="K6746" s="4">
        <v>23.636363636363999</v>
      </c>
      <c r="L6746" s="4">
        <v>10.909090909091001</v>
      </c>
      <c r="M6746" s="4">
        <v>21.818181818182001</v>
      </c>
      <c r="N6746" s="4">
        <v>1.818181818182</v>
      </c>
      <c r="O6746" s="4">
        <v>1.818181818182</v>
      </c>
      <c r="P6746" s="4">
        <v>18.181818181817999</v>
      </c>
      <c r="Q6746" s="13">
        <v>3.636363636364</v>
      </c>
    </row>
    <row r="6747" spans="3:17" ht="24" x14ac:dyDescent="0.2">
      <c r="C6747" s="92"/>
      <c r="D6747" s="87"/>
      <c r="E6747" s="1" t="s">
        <v>125</v>
      </c>
      <c r="F6747" s="2"/>
      <c r="G6747" s="59">
        <v>205</v>
      </c>
      <c r="H6747" s="71" t="str">
        <f t="shared" si="147"/>
        <v xml:space="preserve"> </v>
      </c>
      <c r="I6747" s="26">
        <v>0</v>
      </c>
      <c r="J6747" s="3">
        <v>10.243902439024</v>
      </c>
      <c r="K6747" s="3">
        <v>17.560975609755999</v>
      </c>
      <c r="L6747" s="3">
        <v>19.024390243902001</v>
      </c>
      <c r="M6747" s="3">
        <v>22.439024390244001</v>
      </c>
      <c r="N6747" s="3">
        <v>8.7804878048779997</v>
      </c>
      <c r="O6747" s="3">
        <v>5.3658536585369996</v>
      </c>
      <c r="P6747" s="3">
        <v>14.146341463415</v>
      </c>
      <c r="Q6747" s="8">
        <v>2.4390243902440001</v>
      </c>
    </row>
    <row r="6748" spans="3:17" ht="24" x14ac:dyDescent="0.2">
      <c r="C6748" s="92"/>
      <c r="D6748" s="87"/>
      <c r="E6748" s="1" t="s">
        <v>126</v>
      </c>
      <c r="F6748" s="2"/>
      <c r="G6748" s="59">
        <v>114</v>
      </c>
      <c r="H6748" s="71" t="str">
        <f t="shared" si="147"/>
        <v xml:space="preserve"> </v>
      </c>
      <c r="I6748" s="11">
        <v>2.6315789473679998</v>
      </c>
      <c r="J6748" s="3">
        <v>17.543859649123</v>
      </c>
      <c r="K6748" s="3">
        <v>24.561403508771999</v>
      </c>
      <c r="L6748" s="3">
        <v>24.561403508771999</v>
      </c>
      <c r="M6748" s="3">
        <v>19.298245614035</v>
      </c>
      <c r="N6748" s="3">
        <v>8.7719298245609991</v>
      </c>
      <c r="O6748" s="3">
        <v>0.87719298245599997</v>
      </c>
      <c r="P6748" s="3">
        <v>0.87719298245599997</v>
      </c>
      <c r="Q6748" s="8">
        <v>0.87719298245599997</v>
      </c>
    </row>
    <row r="6749" spans="3:17" ht="24" x14ac:dyDescent="0.2">
      <c r="C6749" s="92"/>
      <c r="D6749" s="87"/>
      <c r="E6749" s="1" t="s">
        <v>127</v>
      </c>
      <c r="F6749" s="2"/>
      <c r="G6749" s="59">
        <v>187</v>
      </c>
      <c r="H6749" s="71" t="str">
        <f t="shared" si="147"/>
        <v xml:space="preserve"> </v>
      </c>
      <c r="I6749" s="11">
        <v>2.673796791444</v>
      </c>
      <c r="J6749" s="3">
        <v>18.716577540107</v>
      </c>
      <c r="K6749" s="3">
        <v>26.737967914439</v>
      </c>
      <c r="L6749" s="3">
        <v>28.342245989304999</v>
      </c>
      <c r="M6749" s="3">
        <v>17.647058823529001</v>
      </c>
      <c r="N6749" s="3">
        <v>4.2780748663099999</v>
      </c>
      <c r="O6749" s="7">
        <v>0</v>
      </c>
      <c r="P6749" s="3">
        <v>1.069518716578</v>
      </c>
      <c r="Q6749" s="8">
        <v>0.53475935828900001</v>
      </c>
    </row>
    <row r="6750" spans="3:17" ht="24" x14ac:dyDescent="0.2">
      <c r="C6750" s="92"/>
      <c r="D6750" s="87"/>
      <c r="E6750" s="1" t="s">
        <v>128</v>
      </c>
      <c r="F6750" s="2"/>
      <c r="G6750" s="59">
        <v>1599</v>
      </c>
      <c r="H6750" s="71" t="str">
        <f t="shared" si="147"/>
        <v xml:space="preserve"> </v>
      </c>
      <c r="I6750" s="11">
        <v>1.563477173233</v>
      </c>
      <c r="J6750" s="3">
        <v>12.257661038148999</v>
      </c>
      <c r="K6750" s="3">
        <v>20.450281425890999</v>
      </c>
      <c r="L6750" s="3">
        <v>19.011882426517001</v>
      </c>
      <c r="M6750" s="3">
        <v>19.262038774234</v>
      </c>
      <c r="N6750" s="3">
        <v>8.6303939962479994</v>
      </c>
      <c r="O6750" s="3">
        <v>2.4390243902440001</v>
      </c>
      <c r="P6750" s="3">
        <v>13.133208255158999</v>
      </c>
      <c r="Q6750" s="8">
        <v>3.2520325203249998</v>
      </c>
    </row>
    <row r="6751" spans="3:17" ht="24" x14ac:dyDescent="0.2">
      <c r="C6751" s="92"/>
      <c r="D6751" s="87"/>
      <c r="E6751" s="1" t="s">
        <v>129</v>
      </c>
      <c r="F6751" s="2"/>
      <c r="G6751" s="59">
        <v>1199</v>
      </c>
      <c r="H6751" s="71" t="str">
        <f t="shared" si="147"/>
        <v xml:space="preserve"> </v>
      </c>
      <c r="I6751" s="11">
        <v>1.4178482068389999</v>
      </c>
      <c r="J6751" s="3">
        <v>12.427022518766</v>
      </c>
      <c r="K6751" s="3">
        <v>20.016680567139002</v>
      </c>
      <c r="L6751" s="3">
        <v>19.516263552961</v>
      </c>
      <c r="M6751" s="3">
        <v>21.684737281067999</v>
      </c>
      <c r="N6751" s="3">
        <v>8.0900750625519997</v>
      </c>
      <c r="O6751" s="3">
        <v>2.2518765638030001</v>
      </c>
      <c r="P6751" s="3">
        <v>11.009174311927</v>
      </c>
      <c r="Q6751" s="8">
        <v>3.586321934946</v>
      </c>
    </row>
    <row r="6752" spans="3:17" ht="24" x14ac:dyDescent="0.2">
      <c r="C6752" s="92"/>
      <c r="D6752" s="87"/>
      <c r="E6752" s="1" t="s">
        <v>130</v>
      </c>
      <c r="F6752" s="2"/>
      <c r="G6752" s="59">
        <v>950</v>
      </c>
      <c r="H6752" s="71" t="str">
        <f t="shared" si="147"/>
        <v xml:space="preserve"> </v>
      </c>
      <c r="I6752" s="11">
        <v>1.368421052632</v>
      </c>
      <c r="J6752" s="3">
        <v>13.157894736842</v>
      </c>
      <c r="K6752" s="3">
        <v>20.315789473683999</v>
      </c>
      <c r="L6752" s="3">
        <v>17.894736842105001</v>
      </c>
      <c r="M6752" s="3">
        <v>19.368421052632002</v>
      </c>
      <c r="N6752" s="3">
        <v>7.6842105263159999</v>
      </c>
      <c r="O6752" s="3">
        <v>3.4736842105260002</v>
      </c>
      <c r="P6752" s="3">
        <v>13.789473684211</v>
      </c>
      <c r="Q6752" s="8">
        <v>2.947368421053</v>
      </c>
    </row>
    <row r="6753" spans="2:17" x14ac:dyDescent="0.2">
      <c r="C6753" s="92"/>
      <c r="D6753" s="87"/>
      <c r="E6753" s="1" t="s">
        <v>131</v>
      </c>
      <c r="F6753" s="2"/>
      <c r="G6753" s="59">
        <v>424</v>
      </c>
      <c r="H6753" s="71" t="str">
        <f t="shared" si="147"/>
        <v xml:space="preserve"> </v>
      </c>
      <c r="I6753" s="11">
        <v>1.415094339623</v>
      </c>
      <c r="J6753" s="3">
        <v>13.207547169811001</v>
      </c>
      <c r="K6753" s="3">
        <v>19.575471698112999</v>
      </c>
      <c r="L6753" s="3">
        <v>17.688679245283002</v>
      </c>
      <c r="M6753" s="3">
        <v>20.990566037735999</v>
      </c>
      <c r="N6753" s="3">
        <v>8.0188679245279992</v>
      </c>
      <c r="O6753" s="3">
        <v>2.3584905660379998</v>
      </c>
      <c r="P6753" s="3">
        <v>13.443396226415</v>
      </c>
      <c r="Q6753" s="8">
        <v>3.3018867924530002</v>
      </c>
    </row>
    <row r="6754" spans="2:17" ht="24" x14ac:dyDescent="0.2">
      <c r="C6754" s="92"/>
      <c r="D6754" s="87"/>
      <c r="E6754" s="1" t="s">
        <v>132</v>
      </c>
      <c r="F6754" s="2"/>
      <c r="G6754" s="59">
        <v>213</v>
      </c>
      <c r="H6754" s="71" t="str">
        <f t="shared" si="147"/>
        <v xml:space="preserve"> </v>
      </c>
      <c r="I6754" s="11">
        <v>2.347417840376</v>
      </c>
      <c r="J6754" s="3">
        <v>9.3896713615019998</v>
      </c>
      <c r="K6754" s="3">
        <v>20.657276995305001</v>
      </c>
      <c r="L6754" s="3">
        <v>14.553990610329</v>
      </c>
      <c r="M6754" s="3">
        <v>23.004694835681001</v>
      </c>
      <c r="N6754" s="3">
        <v>7.0422535211269999</v>
      </c>
      <c r="O6754" s="3">
        <v>0.93896713615000005</v>
      </c>
      <c r="P6754" s="3">
        <v>16.901408450704</v>
      </c>
      <c r="Q6754" s="8">
        <v>5.1643192488259997</v>
      </c>
    </row>
    <row r="6755" spans="2:17" ht="24" x14ac:dyDescent="0.2">
      <c r="C6755" s="92"/>
      <c r="D6755" s="87"/>
      <c r="E6755" s="1" t="s">
        <v>133</v>
      </c>
      <c r="F6755" s="2"/>
      <c r="G6755" s="59">
        <v>214</v>
      </c>
      <c r="H6755" s="71" t="str">
        <f t="shared" si="147"/>
        <v xml:space="preserve"> </v>
      </c>
      <c r="I6755" s="11">
        <v>1.869158878505</v>
      </c>
      <c r="J6755" s="3">
        <v>9.8130841121499994</v>
      </c>
      <c r="K6755" s="3">
        <v>15.420560747664</v>
      </c>
      <c r="L6755" s="3">
        <v>15.420560747664</v>
      </c>
      <c r="M6755" s="3">
        <v>19.158878504673002</v>
      </c>
      <c r="N6755" s="3">
        <v>9.3457943925230005</v>
      </c>
      <c r="O6755" s="3">
        <v>4.2056074766359997</v>
      </c>
      <c r="P6755" s="3">
        <v>18.224299065421</v>
      </c>
      <c r="Q6755" s="8">
        <v>6.5420560747660002</v>
      </c>
    </row>
    <row r="6756" spans="2:17" ht="24" x14ac:dyDescent="0.2">
      <c r="C6756" s="92"/>
      <c r="D6756" s="87"/>
      <c r="E6756" s="1" t="s">
        <v>134</v>
      </c>
      <c r="F6756" s="2"/>
      <c r="G6756" s="59">
        <v>15</v>
      </c>
      <c r="H6756" s="71" t="str">
        <f t="shared" si="147"/>
        <v>*</v>
      </c>
      <c r="I6756" s="26">
        <v>0</v>
      </c>
      <c r="J6756" s="7">
        <v>0</v>
      </c>
      <c r="K6756" s="3">
        <v>13.333333333333</v>
      </c>
      <c r="L6756" s="7">
        <v>0</v>
      </c>
      <c r="M6756" s="3">
        <v>20</v>
      </c>
      <c r="N6756" s="3">
        <v>13.333333333333</v>
      </c>
      <c r="O6756" s="3">
        <v>6.666666666667</v>
      </c>
      <c r="P6756" s="3">
        <v>40</v>
      </c>
      <c r="Q6756" s="8">
        <v>6.666666666667</v>
      </c>
    </row>
    <row r="6757" spans="2:17" ht="24" x14ac:dyDescent="0.2">
      <c r="C6757" s="92"/>
      <c r="D6757" s="87"/>
      <c r="E6757" s="1" t="s">
        <v>135</v>
      </c>
      <c r="F6757" s="2"/>
      <c r="G6757" s="59">
        <v>587</v>
      </c>
      <c r="H6757" s="71" t="str">
        <f t="shared" si="147"/>
        <v xml:space="preserve"> </v>
      </c>
      <c r="I6757" s="11">
        <v>1.533219761499</v>
      </c>
      <c r="J6757" s="3">
        <v>14.991482112436</v>
      </c>
      <c r="K6757" s="3">
        <v>21.976149914821001</v>
      </c>
      <c r="L6757" s="3">
        <v>21.124361158433</v>
      </c>
      <c r="M6757" s="3">
        <v>19.250425894378001</v>
      </c>
      <c r="N6757" s="3">
        <v>5.7921635434410002</v>
      </c>
      <c r="O6757" s="3">
        <v>2.5553662691649999</v>
      </c>
      <c r="P6757" s="3">
        <v>10.221465076661</v>
      </c>
      <c r="Q6757" s="8">
        <v>2.5553662691649999</v>
      </c>
    </row>
    <row r="6758" spans="2:17" x14ac:dyDescent="0.2">
      <c r="C6758" s="92"/>
      <c r="D6758" s="87"/>
      <c r="E6758" s="1" t="s">
        <v>136</v>
      </c>
      <c r="F6758" s="2"/>
      <c r="G6758" s="59">
        <v>63</v>
      </c>
      <c r="H6758" s="71" t="str">
        <f t="shared" si="147"/>
        <v xml:space="preserve"> </v>
      </c>
      <c r="I6758" s="11">
        <v>1.587301587302</v>
      </c>
      <c r="J6758" s="3">
        <v>7.9365079365079998</v>
      </c>
      <c r="K6758" s="3">
        <v>20.634920634920999</v>
      </c>
      <c r="L6758" s="3">
        <v>19.047619047619001</v>
      </c>
      <c r="M6758" s="3">
        <v>20.634920634920999</v>
      </c>
      <c r="N6758" s="3">
        <v>4.7619047619049999</v>
      </c>
      <c r="O6758" s="3">
        <v>6.3492063492059998</v>
      </c>
      <c r="P6758" s="3">
        <v>15.873015873016</v>
      </c>
      <c r="Q6758" s="8">
        <v>3.1746031746029999</v>
      </c>
    </row>
    <row r="6759" spans="2:17" x14ac:dyDescent="0.2">
      <c r="C6759" s="92"/>
      <c r="D6759" s="87"/>
      <c r="E6759" s="1" t="s">
        <v>137</v>
      </c>
      <c r="F6759" s="2"/>
      <c r="G6759" s="59">
        <v>290</v>
      </c>
      <c r="H6759" s="71" t="str">
        <f t="shared" si="147"/>
        <v xml:space="preserve"> </v>
      </c>
      <c r="I6759" s="11">
        <v>2.0689655172410002</v>
      </c>
      <c r="J6759" s="3">
        <v>3.7931034482760002</v>
      </c>
      <c r="K6759" s="3">
        <v>14.137931034483</v>
      </c>
      <c r="L6759" s="3">
        <v>7.9310344827590002</v>
      </c>
      <c r="M6759" s="3">
        <v>12.068965517241001</v>
      </c>
      <c r="N6759" s="3">
        <v>10.344827586207</v>
      </c>
      <c r="O6759" s="3">
        <v>6.8965517241379999</v>
      </c>
      <c r="P6759" s="3">
        <v>36.896551724138</v>
      </c>
      <c r="Q6759" s="8">
        <v>5.8620689655170004</v>
      </c>
    </row>
    <row r="6760" spans="2:17" x14ac:dyDescent="0.2">
      <c r="C6760" s="92"/>
      <c r="D6760" s="87"/>
      <c r="E6760" s="1" t="s">
        <v>22</v>
      </c>
      <c r="F6760" s="2"/>
      <c r="G6760" s="59">
        <v>42</v>
      </c>
      <c r="H6760" s="71" t="str">
        <f t="shared" si="147"/>
        <v>*</v>
      </c>
      <c r="I6760" s="26">
        <v>0</v>
      </c>
      <c r="J6760" s="3">
        <v>2.3809523809519999</v>
      </c>
      <c r="K6760" s="3">
        <v>14.285714285714</v>
      </c>
      <c r="L6760" s="3">
        <v>7.1428571428570002</v>
      </c>
      <c r="M6760" s="3">
        <v>2.3809523809519999</v>
      </c>
      <c r="N6760" s="3">
        <v>7.1428571428570002</v>
      </c>
      <c r="O6760" s="7">
        <v>0</v>
      </c>
      <c r="P6760" s="3">
        <v>16.666666666666998</v>
      </c>
      <c r="Q6760" s="8">
        <v>50</v>
      </c>
    </row>
    <row r="6761" spans="2:17" ht="24" x14ac:dyDescent="0.2">
      <c r="C6761" s="92"/>
      <c r="D6761" s="87"/>
      <c r="E6761" s="1" t="s">
        <v>138</v>
      </c>
      <c r="F6761" s="2"/>
      <c r="G6761" s="59">
        <v>246</v>
      </c>
      <c r="H6761" s="71" t="str">
        <f t="shared" si="147"/>
        <v xml:space="preserve"> </v>
      </c>
      <c r="I6761" s="11">
        <v>0.40650406504100001</v>
      </c>
      <c r="J6761" s="3">
        <v>11.788617886179001</v>
      </c>
      <c r="K6761" s="3">
        <v>19.105691056910999</v>
      </c>
      <c r="L6761" s="3">
        <v>17.479674796748</v>
      </c>
      <c r="M6761" s="3">
        <v>21.138211382114001</v>
      </c>
      <c r="N6761" s="3">
        <v>7.7235772357719998</v>
      </c>
      <c r="O6761" s="3">
        <v>4.8780487804880002</v>
      </c>
      <c r="P6761" s="3">
        <v>15.040650406504</v>
      </c>
      <c r="Q6761" s="8">
        <v>2.4390243902440001</v>
      </c>
    </row>
    <row r="6762" spans="2:17" ht="24" x14ac:dyDescent="0.2">
      <c r="C6762" s="92"/>
      <c r="D6762" s="87"/>
      <c r="E6762" s="1" t="s">
        <v>139</v>
      </c>
      <c r="F6762" s="2"/>
      <c r="G6762" s="59">
        <v>248</v>
      </c>
      <c r="H6762" s="71" t="str">
        <f t="shared" ref="H6762:H6764" si="148">IF(G6762&lt;49,"*"," ")</f>
        <v xml:space="preserve"> </v>
      </c>
      <c r="I6762" s="11">
        <v>2.822580645161</v>
      </c>
      <c r="J6762" s="3">
        <v>18.145161290322999</v>
      </c>
      <c r="K6762" s="3">
        <v>25.403225806451999</v>
      </c>
      <c r="L6762" s="3">
        <v>25</v>
      </c>
      <c r="M6762" s="3">
        <v>19.758064516129</v>
      </c>
      <c r="N6762" s="3">
        <v>6.8548387096769998</v>
      </c>
      <c r="O6762" s="3">
        <v>0.40322580645200001</v>
      </c>
      <c r="P6762" s="3">
        <v>0.80645161290300005</v>
      </c>
      <c r="Q6762" s="8">
        <v>0.80645161290300005</v>
      </c>
    </row>
    <row r="6763" spans="2:17" ht="24" x14ac:dyDescent="0.2">
      <c r="C6763" s="92"/>
      <c r="D6763" s="87"/>
      <c r="E6763" s="1" t="s">
        <v>140</v>
      </c>
      <c r="F6763" s="2"/>
      <c r="G6763" s="59">
        <v>1582</v>
      </c>
      <c r="H6763" s="71" t="str">
        <f t="shared" si="148"/>
        <v xml:space="preserve"> </v>
      </c>
      <c r="I6763" s="11">
        <v>1.2642225031609999</v>
      </c>
      <c r="J6763" s="3">
        <v>12.705436156764</v>
      </c>
      <c r="K6763" s="3">
        <v>19.785082174463</v>
      </c>
      <c r="L6763" s="3">
        <v>18.331226295827999</v>
      </c>
      <c r="M6763" s="3">
        <v>20.670037926675001</v>
      </c>
      <c r="N6763" s="3">
        <v>8.5335018963340001</v>
      </c>
      <c r="O6763" s="3">
        <v>2.5916561314790001</v>
      </c>
      <c r="P6763" s="3">
        <v>12.705436156764</v>
      </c>
      <c r="Q6763" s="8">
        <v>3.4134007585339998</v>
      </c>
    </row>
    <row r="6764" spans="2:17" ht="24" x14ac:dyDescent="0.2">
      <c r="C6764" s="93"/>
      <c r="D6764" s="88"/>
      <c r="E6764" s="27" t="s">
        <v>141</v>
      </c>
      <c r="F6764" s="30"/>
      <c r="G6764" s="60">
        <v>414</v>
      </c>
      <c r="H6764" s="72" t="str">
        <f t="shared" si="148"/>
        <v xml:space="preserve"> </v>
      </c>
      <c r="I6764" s="35">
        <v>1.9323671497579999</v>
      </c>
      <c r="J6764" s="16">
        <v>9.4202898550719993</v>
      </c>
      <c r="K6764" s="16">
        <v>17.632850241545999</v>
      </c>
      <c r="L6764" s="16">
        <v>14.975845410628001</v>
      </c>
      <c r="M6764" s="16">
        <v>21.014492753622999</v>
      </c>
      <c r="N6764" s="16">
        <v>8.4541062801930007</v>
      </c>
      <c r="O6764" s="16">
        <v>2.4154589371980002</v>
      </c>
      <c r="P6764" s="16">
        <v>18.357487922705001</v>
      </c>
      <c r="Q6764" s="36">
        <v>5.7971014492749999</v>
      </c>
    </row>
    <row r="6765" spans="2:17" x14ac:dyDescent="0.2">
      <c r="G6765" s="61"/>
      <c r="H6765" s="73"/>
    </row>
    <row r="6766" spans="2:17" x14ac:dyDescent="0.2">
      <c r="B6766" s="22" t="str">
        <f xml:space="preserve"> HYPERLINK("#'目次'!B56", "[50]")</f>
        <v>[50]</v>
      </c>
      <c r="C6766" s="17" t="s">
        <v>531</v>
      </c>
      <c r="G6766" s="61"/>
      <c r="H6766" s="73"/>
    </row>
    <row r="6767" spans="2:17" x14ac:dyDescent="0.2">
      <c r="G6767" s="61"/>
      <c r="H6767" s="73"/>
    </row>
    <row r="6768" spans="2:17" x14ac:dyDescent="0.2">
      <c r="G6768" s="61"/>
      <c r="H6768" s="73"/>
    </row>
    <row r="6769" spans="3:25" x14ac:dyDescent="0.2">
      <c r="C6769" s="17" t="s">
        <v>12</v>
      </c>
      <c r="G6769" s="61"/>
      <c r="H6769" s="73"/>
    </row>
    <row r="6770" spans="3:25" ht="48" x14ac:dyDescent="0.2">
      <c r="C6770" s="82"/>
      <c r="D6770" s="83"/>
      <c r="E6770" s="83"/>
      <c r="F6770" s="83"/>
      <c r="G6770" s="55" t="s">
        <v>13</v>
      </c>
      <c r="H6770" s="68"/>
      <c r="I6770" s="20" t="s">
        <v>74</v>
      </c>
      <c r="J6770" s="10" t="s">
        <v>75</v>
      </c>
      <c r="K6770" s="10" t="s">
        <v>76</v>
      </c>
      <c r="L6770" s="10" t="s">
        <v>77</v>
      </c>
      <c r="M6770" s="10" t="s">
        <v>78</v>
      </c>
      <c r="N6770" s="10" t="s">
        <v>79</v>
      </c>
      <c r="O6770" s="10" t="s">
        <v>80</v>
      </c>
      <c r="P6770" s="10" t="s">
        <v>81</v>
      </c>
      <c r="Q6770" s="10" t="s">
        <v>82</v>
      </c>
      <c r="R6770" s="10" t="s">
        <v>83</v>
      </c>
      <c r="S6770" s="10" t="s">
        <v>84</v>
      </c>
      <c r="T6770" s="10" t="s">
        <v>85</v>
      </c>
      <c r="U6770" s="10" t="s">
        <v>32</v>
      </c>
      <c r="V6770" s="10" t="s">
        <v>86</v>
      </c>
      <c r="W6770" s="10" t="s">
        <v>87</v>
      </c>
      <c r="X6770" s="10" t="s">
        <v>88</v>
      </c>
      <c r="Y6770" s="23" t="s">
        <v>22</v>
      </c>
    </row>
    <row r="6771" spans="3:25" x14ac:dyDescent="0.2">
      <c r="C6771" s="84"/>
      <c r="D6771" s="85"/>
      <c r="E6771" s="85"/>
      <c r="F6771" s="85"/>
      <c r="G6771" s="56"/>
      <c r="H6771" s="69"/>
      <c r="I6771" s="24"/>
      <c r="J6771" s="9"/>
      <c r="K6771" s="9"/>
      <c r="L6771" s="9"/>
      <c r="M6771" s="9"/>
      <c r="N6771" s="9"/>
      <c r="O6771" s="9"/>
      <c r="P6771" s="9"/>
      <c r="Q6771" s="9"/>
      <c r="R6771" s="9"/>
      <c r="S6771" s="9"/>
      <c r="T6771" s="9"/>
      <c r="U6771" s="9"/>
      <c r="V6771" s="9"/>
      <c r="W6771" s="9"/>
      <c r="X6771" s="9"/>
      <c r="Y6771" s="21"/>
    </row>
    <row r="6772" spans="3:25" x14ac:dyDescent="0.2">
      <c r="C6772" s="28"/>
      <c r="D6772" s="29"/>
      <c r="E6772" s="32" t="s">
        <v>13</v>
      </c>
      <c r="F6772" s="31"/>
      <c r="G6772" s="57">
        <v>2435</v>
      </c>
      <c r="H6772" s="66" t="str">
        <f t="shared" ref="H6772:H6835" si="149">IF(G6772&lt;49,"*"," ")</f>
        <v xml:space="preserve"> </v>
      </c>
      <c r="I6772" s="15">
        <v>10.143737166324</v>
      </c>
      <c r="J6772" s="15">
        <v>21.806981519507001</v>
      </c>
      <c r="K6772" s="15">
        <v>2.3819301848049999</v>
      </c>
      <c r="L6772" s="15">
        <v>16.427104722793</v>
      </c>
      <c r="M6772" s="15">
        <v>17.330595482545998</v>
      </c>
      <c r="N6772" s="15">
        <v>4.1889117043119999</v>
      </c>
      <c r="O6772" s="15">
        <v>1.806981519507</v>
      </c>
      <c r="P6772" s="15">
        <v>4.065708418891</v>
      </c>
      <c r="Q6772" s="15">
        <v>5.2566735112940002</v>
      </c>
      <c r="R6772" s="15">
        <v>1.9301848049279999</v>
      </c>
      <c r="S6772" s="15">
        <v>6.2012320328539996</v>
      </c>
      <c r="T6772" s="15">
        <v>2.4640657084190001</v>
      </c>
      <c r="U6772" s="15">
        <v>2.0123203285420002</v>
      </c>
      <c r="V6772" s="15">
        <v>54.866529774127002</v>
      </c>
      <c r="W6772" s="15">
        <v>12.772073921971</v>
      </c>
      <c r="X6772" s="15">
        <v>25.462012320328999</v>
      </c>
      <c r="Y6772" s="34">
        <v>6.8993839835730002</v>
      </c>
    </row>
    <row r="6773" spans="3:25" x14ac:dyDescent="0.2">
      <c r="C6773" s="89" t="s">
        <v>16</v>
      </c>
      <c r="D6773" s="86" t="s">
        <v>17</v>
      </c>
      <c r="E6773" s="6" t="s">
        <v>18</v>
      </c>
      <c r="F6773" s="5"/>
      <c r="G6773" s="58">
        <v>344</v>
      </c>
      <c r="H6773" s="70" t="str">
        <f t="shared" si="149"/>
        <v xml:space="preserve"> </v>
      </c>
      <c r="I6773" s="12">
        <v>14.244186046512</v>
      </c>
      <c r="J6773" s="4">
        <v>23.546511627907002</v>
      </c>
      <c r="K6773" s="4">
        <v>2.6162790697670002</v>
      </c>
      <c r="L6773" s="4">
        <v>21.511627906977001</v>
      </c>
      <c r="M6773" s="4">
        <v>22.093023255814</v>
      </c>
      <c r="N6773" s="4">
        <v>8.4302325581400002</v>
      </c>
      <c r="O6773" s="4">
        <v>2.9069767441860002</v>
      </c>
      <c r="P6773" s="4">
        <v>5.8139534883720003</v>
      </c>
      <c r="Q6773" s="4">
        <v>9.5930232558139998</v>
      </c>
      <c r="R6773" s="4">
        <v>2.6162790697670002</v>
      </c>
      <c r="S6773" s="4">
        <v>6.9767441860470001</v>
      </c>
      <c r="T6773" s="4">
        <v>3.779069767442</v>
      </c>
      <c r="U6773" s="4">
        <v>2.0348837209299999</v>
      </c>
      <c r="V6773" s="4">
        <v>63.953488372092998</v>
      </c>
      <c r="W6773" s="4">
        <v>10.465116279069999</v>
      </c>
      <c r="X6773" s="4">
        <v>20.058139534883999</v>
      </c>
      <c r="Y6773" s="13">
        <v>5.5232558139529999</v>
      </c>
    </row>
    <row r="6774" spans="3:25" x14ac:dyDescent="0.2">
      <c r="C6774" s="90"/>
      <c r="D6774" s="87"/>
      <c r="E6774" s="1" t="s">
        <v>19</v>
      </c>
      <c r="F6774" s="2"/>
      <c r="G6774" s="59">
        <v>1502</v>
      </c>
      <c r="H6774" s="71" t="str">
        <f t="shared" si="149"/>
        <v xml:space="preserve"> </v>
      </c>
      <c r="I6774" s="11">
        <v>9.9866844207720007</v>
      </c>
      <c r="J6774" s="3">
        <v>23.568575233023001</v>
      </c>
      <c r="K6774" s="3">
        <v>2.9294274300929999</v>
      </c>
      <c r="L6774" s="3">
        <v>17.909454061251999</v>
      </c>
      <c r="M6774" s="3">
        <v>18.641810918775001</v>
      </c>
      <c r="N6774" s="3">
        <v>3.5952063914779999</v>
      </c>
      <c r="O6774" s="3">
        <v>1.9307589880160001</v>
      </c>
      <c r="P6774" s="3">
        <v>3.7949400798930002</v>
      </c>
      <c r="Q6774" s="3">
        <v>5.7256990679089999</v>
      </c>
      <c r="R6774" s="3">
        <v>2.1970705725699999</v>
      </c>
      <c r="S6774" s="3">
        <v>6.924101198402</v>
      </c>
      <c r="T6774" s="3">
        <v>2.3302263648469999</v>
      </c>
      <c r="U6774" s="3">
        <v>1.664447403462</v>
      </c>
      <c r="V6774" s="3">
        <v>57.523302263647999</v>
      </c>
      <c r="W6774" s="3">
        <v>12.250332889480999</v>
      </c>
      <c r="X6774" s="3">
        <v>24.567243675099999</v>
      </c>
      <c r="Y6774" s="8">
        <v>5.6591211717709999</v>
      </c>
    </row>
    <row r="6775" spans="3:25" x14ac:dyDescent="0.2">
      <c r="C6775" s="90"/>
      <c r="D6775" s="87"/>
      <c r="E6775" s="1" t="s">
        <v>20</v>
      </c>
      <c r="F6775" s="2"/>
      <c r="G6775" s="59">
        <v>465</v>
      </c>
      <c r="H6775" s="71" t="str">
        <f t="shared" si="149"/>
        <v xml:space="preserve"> </v>
      </c>
      <c r="I6775" s="11">
        <v>8.6021505376339995</v>
      </c>
      <c r="J6775" s="3">
        <v>16.774193548387</v>
      </c>
      <c r="K6775" s="3">
        <v>1.0752688172039999</v>
      </c>
      <c r="L6775" s="3">
        <v>10.322580645161</v>
      </c>
      <c r="M6775" s="3">
        <v>12.258064516129</v>
      </c>
      <c r="N6775" s="3">
        <v>3.0107526881719999</v>
      </c>
      <c r="O6775" s="3">
        <v>0.860215053763</v>
      </c>
      <c r="P6775" s="3">
        <v>3.0107526881719999</v>
      </c>
      <c r="Q6775" s="3">
        <v>1.935483870968</v>
      </c>
      <c r="R6775" s="3">
        <v>1.0752688172039999</v>
      </c>
      <c r="S6775" s="3">
        <v>4.5161290322580001</v>
      </c>
      <c r="T6775" s="3">
        <v>1.7204301075270001</v>
      </c>
      <c r="U6775" s="3">
        <v>2.3655913978490002</v>
      </c>
      <c r="V6775" s="3">
        <v>44.301075268817002</v>
      </c>
      <c r="W6775" s="3">
        <v>16.989247311827999</v>
      </c>
      <c r="X6775" s="3">
        <v>27.526881720430001</v>
      </c>
      <c r="Y6775" s="8">
        <v>11.182795698925</v>
      </c>
    </row>
    <row r="6776" spans="3:25" x14ac:dyDescent="0.2">
      <c r="C6776" s="90"/>
      <c r="D6776" s="87"/>
      <c r="E6776" s="1" t="s">
        <v>21</v>
      </c>
      <c r="F6776" s="2"/>
      <c r="G6776" s="59">
        <v>107</v>
      </c>
      <c r="H6776" s="71" t="str">
        <f t="shared" si="149"/>
        <v xml:space="preserve"> </v>
      </c>
      <c r="I6776" s="11">
        <v>6.5420560747660002</v>
      </c>
      <c r="J6776" s="3">
        <v>14.018691588785</v>
      </c>
      <c r="K6776" s="7">
        <v>0</v>
      </c>
      <c r="L6776" s="3">
        <v>8.4112149532709992</v>
      </c>
      <c r="M6776" s="3">
        <v>7.4766355140189997</v>
      </c>
      <c r="N6776" s="3">
        <v>3.7383177570089998</v>
      </c>
      <c r="O6776" s="3">
        <v>0.93457943925200004</v>
      </c>
      <c r="P6776" s="3">
        <v>5.6074766355139998</v>
      </c>
      <c r="Q6776" s="7">
        <v>0</v>
      </c>
      <c r="R6776" s="7">
        <v>0</v>
      </c>
      <c r="S6776" s="3">
        <v>1.869158878505</v>
      </c>
      <c r="T6776" s="3">
        <v>3.7383177570089998</v>
      </c>
      <c r="U6776" s="3">
        <v>3.7383177570089998</v>
      </c>
      <c r="V6776" s="3">
        <v>38.317757009346003</v>
      </c>
      <c r="W6776" s="3">
        <v>8.4112149532709992</v>
      </c>
      <c r="X6776" s="3">
        <v>44.859813084111998</v>
      </c>
      <c r="Y6776" s="8">
        <v>8.4112149532709992</v>
      </c>
    </row>
    <row r="6777" spans="3:25" x14ac:dyDescent="0.2">
      <c r="C6777" s="90"/>
      <c r="D6777" s="87"/>
      <c r="E6777" s="1" t="s">
        <v>22</v>
      </c>
      <c r="F6777" s="2"/>
      <c r="G6777" s="59">
        <v>17</v>
      </c>
      <c r="H6777" s="71" t="str">
        <f t="shared" si="149"/>
        <v>*</v>
      </c>
      <c r="I6777" s="11">
        <v>5.8823529411760003</v>
      </c>
      <c r="J6777" s="3">
        <v>17.647058823529001</v>
      </c>
      <c r="K6777" s="7">
        <v>0</v>
      </c>
      <c r="L6777" s="7">
        <v>0</v>
      </c>
      <c r="M6777" s="3">
        <v>5.8823529411760003</v>
      </c>
      <c r="N6777" s="3">
        <v>5.8823529411760003</v>
      </c>
      <c r="O6777" s="7">
        <v>0</v>
      </c>
      <c r="P6777" s="3">
        <v>11.764705882353001</v>
      </c>
      <c r="Q6777" s="7">
        <v>0</v>
      </c>
      <c r="R6777" s="7">
        <v>0</v>
      </c>
      <c r="S6777" s="7">
        <v>0</v>
      </c>
      <c r="T6777" s="7">
        <v>0</v>
      </c>
      <c r="U6777" s="3">
        <v>11.764705882353001</v>
      </c>
      <c r="V6777" s="3">
        <v>29.411764705882</v>
      </c>
      <c r="W6777" s="3">
        <v>17.647058823529001</v>
      </c>
      <c r="X6777" s="3">
        <v>35.294117647058997</v>
      </c>
      <c r="Y6777" s="8">
        <v>17.647058823529001</v>
      </c>
    </row>
    <row r="6778" spans="3:25" x14ac:dyDescent="0.2">
      <c r="C6778" s="91" t="s">
        <v>23</v>
      </c>
      <c r="D6778" s="86" t="s">
        <v>17</v>
      </c>
      <c r="E6778" s="6" t="s">
        <v>24</v>
      </c>
      <c r="F6778" s="5"/>
      <c r="G6778" s="58">
        <v>383</v>
      </c>
      <c r="H6778" s="70" t="str">
        <f t="shared" si="149"/>
        <v xml:space="preserve"> </v>
      </c>
      <c r="I6778" s="12">
        <v>22.976501305483001</v>
      </c>
      <c r="J6778" s="4">
        <v>35.770234986944999</v>
      </c>
      <c r="K6778" s="4">
        <v>7.5718015665799996</v>
      </c>
      <c r="L6778" s="4">
        <v>29.76501305483</v>
      </c>
      <c r="M6778" s="4">
        <v>26.109660574412999</v>
      </c>
      <c r="N6778" s="4">
        <v>6.2663185378590001</v>
      </c>
      <c r="O6778" s="4">
        <v>1.8276762402090001</v>
      </c>
      <c r="P6778" s="4">
        <v>4.9608355091379996</v>
      </c>
      <c r="Q6778" s="4">
        <v>13.054830287206</v>
      </c>
      <c r="R6778" s="4">
        <v>1.8276762402090001</v>
      </c>
      <c r="S6778" s="4">
        <v>8.8772845953000008</v>
      </c>
      <c r="T6778" s="4">
        <v>2.6109660574409999</v>
      </c>
      <c r="U6778" s="4">
        <v>1.8276762402090001</v>
      </c>
      <c r="V6778" s="4">
        <v>77.545691906005004</v>
      </c>
      <c r="W6778" s="4">
        <v>6.2663185378590001</v>
      </c>
      <c r="X6778" s="4">
        <v>10.443864229765</v>
      </c>
      <c r="Y6778" s="13">
        <v>5.7441253263709999</v>
      </c>
    </row>
    <row r="6779" spans="3:25" x14ac:dyDescent="0.2">
      <c r="C6779" s="90"/>
      <c r="D6779" s="87"/>
      <c r="E6779" s="1" t="s">
        <v>25</v>
      </c>
      <c r="F6779" s="2"/>
      <c r="G6779" s="59">
        <v>333</v>
      </c>
      <c r="H6779" s="71" t="str">
        <f t="shared" si="149"/>
        <v xml:space="preserve"> </v>
      </c>
      <c r="I6779" s="11">
        <v>27.327327327327001</v>
      </c>
      <c r="J6779" s="3">
        <v>37.237237237236997</v>
      </c>
      <c r="K6779" s="3">
        <v>6.6066066066070004</v>
      </c>
      <c r="L6779" s="3">
        <v>43.543543543543997</v>
      </c>
      <c r="M6779" s="3">
        <v>41.141141141140999</v>
      </c>
      <c r="N6779" s="3">
        <v>9.0090090090090005</v>
      </c>
      <c r="O6779" s="3">
        <v>3.6036036036039998</v>
      </c>
      <c r="P6779" s="3">
        <v>3.6036036036039998</v>
      </c>
      <c r="Q6779" s="3">
        <v>12.912912912913001</v>
      </c>
      <c r="R6779" s="3">
        <v>1.201201201201</v>
      </c>
      <c r="S6779" s="3">
        <v>10.510510510511001</v>
      </c>
      <c r="T6779" s="3">
        <v>3.6036036036039998</v>
      </c>
      <c r="U6779" s="3">
        <v>2.4024024024020001</v>
      </c>
      <c r="V6779" s="3">
        <v>88.888888888888999</v>
      </c>
      <c r="W6779" s="3">
        <v>3.3033033033030001</v>
      </c>
      <c r="X6779" s="3">
        <v>4.2042042042040002</v>
      </c>
      <c r="Y6779" s="8">
        <v>3.6036036036039998</v>
      </c>
    </row>
    <row r="6780" spans="3:25" ht="24" x14ac:dyDescent="0.2">
      <c r="C6780" s="90"/>
      <c r="D6780" s="87"/>
      <c r="E6780" s="1" t="s">
        <v>26</v>
      </c>
      <c r="F6780" s="2"/>
      <c r="G6780" s="59">
        <v>464</v>
      </c>
      <c r="H6780" s="71" t="str">
        <f t="shared" si="149"/>
        <v xml:space="preserve"> </v>
      </c>
      <c r="I6780" s="11">
        <v>19.396551724138</v>
      </c>
      <c r="J6780" s="3">
        <v>37.068965517240997</v>
      </c>
      <c r="K6780" s="3">
        <v>6.0344827586210004</v>
      </c>
      <c r="L6780" s="3">
        <v>24.137931034483</v>
      </c>
      <c r="M6780" s="3">
        <v>21.120689655172001</v>
      </c>
      <c r="N6780" s="3">
        <v>6.4655172413789996</v>
      </c>
      <c r="O6780" s="3">
        <v>2.586206896552</v>
      </c>
      <c r="P6780" s="3">
        <v>7.5431034482759998</v>
      </c>
      <c r="Q6780" s="3">
        <v>12.284482758620999</v>
      </c>
      <c r="R6780" s="3">
        <v>1.9396551724140001</v>
      </c>
      <c r="S6780" s="3">
        <v>9.9137931034480005</v>
      </c>
      <c r="T6780" s="3">
        <v>2.586206896552</v>
      </c>
      <c r="U6780" s="3">
        <v>2.3706896551719998</v>
      </c>
      <c r="V6780" s="3">
        <v>72.413793103448</v>
      </c>
      <c r="W6780" s="3">
        <v>7.9741379310339999</v>
      </c>
      <c r="X6780" s="3">
        <v>12.5</v>
      </c>
      <c r="Y6780" s="8">
        <v>7.1120689655170004</v>
      </c>
    </row>
    <row r="6781" spans="3:25" ht="24" x14ac:dyDescent="0.2">
      <c r="C6781" s="90"/>
      <c r="D6781" s="87"/>
      <c r="E6781" s="1" t="s">
        <v>27</v>
      </c>
      <c r="F6781" s="2"/>
      <c r="G6781" s="59">
        <v>163</v>
      </c>
      <c r="H6781" s="71" t="str">
        <f t="shared" si="149"/>
        <v xml:space="preserve"> </v>
      </c>
      <c r="I6781" s="11">
        <v>22.085889570551998</v>
      </c>
      <c r="J6781" s="3">
        <v>32.515337423312999</v>
      </c>
      <c r="K6781" s="3">
        <v>4.2944785276069997</v>
      </c>
      <c r="L6781" s="3">
        <v>21.472392638037</v>
      </c>
      <c r="M6781" s="3">
        <v>23.312883435583</v>
      </c>
      <c r="N6781" s="3">
        <v>4.9079754601229997</v>
      </c>
      <c r="O6781" s="3">
        <v>3.0674846625769998</v>
      </c>
      <c r="P6781" s="3">
        <v>6.1349693251530004</v>
      </c>
      <c r="Q6781" s="3">
        <v>9.2024539877299993</v>
      </c>
      <c r="R6781" s="3">
        <v>3.6809815950920002</v>
      </c>
      <c r="S6781" s="3">
        <v>12.883435582822001</v>
      </c>
      <c r="T6781" s="3">
        <v>3.0674846625769998</v>
      </c>
      <c r="U6781" s="3">
        <v>2.4539877300609998</v>
      </c>
      <c r="V6781" s="3">
        <v>69.938650306748002</v>
      </c>
      <c r="W6781" s="3">
        <v>9.2024539877299993</v>
      </c>
      <c r="X6781" s="3">
        <v>11.656441717790999</v>
      </c>
      <c r="Y6781" s="8">
        <v>9.2024539877299993</v>
      </c>
    </row>
    <row r="6782" spans="3:25" x14ac:dyDescent="0.2">
      <c r="C6782" s="90"/>
      <c r="D6782" s="87"/>
      <c r="E6782" s="1" t="s">
        <v>28</v>
      </c>
      <c r="F6782" s="2"/>
      <c r="G6782" s="59">
        <v>161</v>
      </c>
      <c r="H6782" s="71" t="str">
        <f t="shared" si="149"/>
        <v xml:space="preserve"> </v>
      </c>
      <c r="I6782" s="11">
        <v>21.739130434783</v>
      </c>
      <c r="J6782" s="3">
        <v>32.919254658385</v>
      </c>
      <c r="K6782" s="3">
        <v>8.6956521739130004</v>
      </c>
      <c r="L6782" s="3">
        <v>24.844720496893999</v>
      </c>
      <c r="M6782" s="3">
        <v>22.360248447204999</v>
      </c>
      <c r="N6782" s="3">
        <v>3.1055900621119998</v>
      </c>
      <c r="O6782" s="3">
        <v>2.4844720496889998</v>
      </c>
      <c r="P6782" s="3">
        <v>4.9689440993789997</v>
      </c>
      <c r="Q6782" s="3">
        <v>12.422360248446999</v>
      </c>
      <c r="R6782" s="3">
        <v>1.242236024845</v>
      </c>
      <c r="S6782" s="3">
        <v>9.9378881987579994</v>
      </c>
      <c r="T6782" s="3">
        <v>3.1055900621119998</v>
      </c>
      <c r="U6782" s="3">
        <v>1.242236024845</v>
      </c>
      <c r="V6782" s="3">
        <v>67.701863354037002</v>
      </c>
      <c r="W6782" s="3">
        <v>9.3167701863350008</v>
      </c>
      <c r="X6782" s="3">
        <v>11.801242236025001</v>
      </c>
      <c r="Y6782" s="8">
        <v>11.180124223602</v>
      </c>
    </row>
    <row r="6783" spans="3:25" x14ac:dyDescent="0.2">
      <c r="C6783" s="90"/>
      <c r="D6783" s="87"/>
      <c r="E6783" s="1" t="s">
        <v>29</v>
      </c>
      <c r="F6783" s="2"/>
      <c r="G6783" s="59">
        <v>1174</v>
      </c>
      <c r="H6783" s="71" t="str">
        <f t="shared" si="149"/>
        <v xml:space="preserve"> </v>
      </c>
      <c r="I6783" s="11">
        <v>15.672913117546999</v>
      </c>
      <c r="J6783" s="3">
        <v>31.260647359455</v>
      </c>
      <c r="K6783" s="3">
        <v>4.0885860306639996</v>
      </c>
      <c r="L6783" s="3">
        <v>21.465076660988</v>
      </c>
      <c r="M6783" s="3">
        <v>20.6132879046</v>
      </c>
      <c r="N6783" s="3">
        <v>5.1107325383299997</v>
      </c>
      <c r="O6783" s="3">
        <v>2.0442930153319998</v>
      </c>
      <c r="P6783" s="3">
        <v>5.2810902896079996</v>
      </c>
      <c r="Q6783" s="3">
        <v>8.1771720613289993</v>
      </c>
      <c r="R6783" s="3">
        <v>2.3850085178880001</v>
      </c>
      <c r="S6783" s="3">
        <v>7.7512776831350001</v>
      </c>
      <c r="T6783" s="3">
        <v>3.2367972742759998</v>
      </c>
      <c r="U6783" s="3">
        <v>1.788756388416</v>
      </c>
      <c r="V6783" s="3">
        <v>67.461669505963002</v>
      </c>
      <c r="W6783" s="3">
        <v>9.54003407155</v>
      </c>
      <c r="X6783" s="3">
        <v>16.013628620102001</v>
      </c>
      <c r="Y6783" s="8">
        <v>6.9846678023850002</v>
      </c>
    </row>
    <row r="6784" spans="3:25" x14ac:dyDescent="0.2">
      <c r="C6784" s="90"/>
      <c r="D6784" s="87"/>
      <c r="E6784" s="1" t="s">
        <v>30</v>
      </c>
      <c r="F6784" s="2"/>
      <c r="G6784" s="59">
        <v>1349</v>
      </c>
      <c r="H6784" s="71" t="str">
        <f t="shared" si="149"/>
        <v xml:space="preserve"> </v>
      </c>
      <c r="I6784" s="11">
        <v>12.157153446998</v>
      </c>
      <c r="J6784" s="3">
        <v>28.020756115640999</v>
      </c>
      <c r="K6784" s="3">
        <v>3.4840622683469999</v>
      </c>
      <c r="L6784" s="3">
        <v>20.014825796886999</v>
      </c>
      <c r="M6784" s="3">
        <v>20.904373610082001</v>
      </c>
      <c r="N6784" s="3">
        <v>5.1148999258709997</v>
      </c>
      <c r="O6784" s="3">
        <v>2.0756115641220001</v>
      </c>
      <c r="P6784" s="3">
        <v>4.9666419570049998</v>
      </c>
      <c r="Q6784" s="3">
        <v>6.745737583395</v>
      </c>
      <c r="R6784" s="3">
        <v>1.8532246108229999</v>
      </c>
      <c r="S6784" s="3">
        <v>7.9318013343220004</v>
      </c>
      <c r="T6784" s="3">
        <v>3.0392883617490001</v>
      </c>
      <c r="U6784" s="3">
        <v>1.630837657524</v>
      </c>
      <c r="V6784" s="3">
        <v>63.602668643439998</v>
      </c>
      <c r="W6784" s="3">
        <v>11.934766493699</v>
      </c>
      <c r="X6784" s="3">
        <v>18.309859154929999</v>
      </c>
      <c r="Y6784" s="8">
        <v>6.1527057079320002</v>
      </c>
    </row>
    <row r="6785" spans="3:25" x14ac:dyDescent="0.2">
      <c r="C6785" s="90"/>
      <c r="D6785" s="87"/>
      <c r="E6785" s="1" t="s">
        <v>31</v>
      </c>
      <c r="F6785" s="2"/>
      <c r="G6785" s="59">
        <v>2034</v>
      </c>
      <c r="H6785" s="71" t="str">
        <f t="shared" si="149"/>
        <v xml:space="preserve"> </v>
      </c>
      <c r="I6785" s="11">
        <v>10.078662733530001</v>
      </c>
      <c r="J6785" s="3">
        <v>22.615535889872</v>
      </c>
      <c r="K6785" s="3">
        <v>2.6057030481810002</v>
      </c>
      <c r="L6785" s="3">
        <v>16.961651917404001</v>
      </c>
      <c r="M6785" s="3">
        <v>18.092428711897998</v>
      </c>
      <c r="N6785" s="3">
        <v>4.424778761062</v>
      </c>
      <c r="O6785" s="3">
        <v>1.868239921337</v>
      </c>
      <c r="P6785" s="3">
        <v>4.3756145526059997</v>
      </c>
      <c r="Q6785" s="3">
        <v>5.4572271386429998</v>
      </c>
      <c r="R6785" s="3">
        <v>1.819075712881</v>
      </c>
      <c r="S6785" s="3">
        <v>6.4896755162239996</v>
      </c>
      <c r="T6785" s="3">
        <v>2.6057030481810002</v>
      </c>
      <c r="U6785" s="3">
        <v>1.868239921337</v>
      </c>
      <c r="V6785" s="3">
        <v>56.047197640118</v>
      </c>
      <c r="W6785" s="3">
        <v>13.274336283186001</v>
      </c>
      <c r="X6785" s="3">
        <v>24.680432645033999</v>
      </c>
      <c r="Y6785" s="8">
        <v>5.9980334316619999</v>
      </c>
    </row>
    <row r="6786" spans="3:25" x14ac:dyDescent="0.2">
      <c r="C6786" s="90"/>
      <c r="D6786" s="87"/>
      <c r="E6786" s="1" t="s">
        <v>32</v>
      </c>
      <c r="F6786" s="2"/>
      <c r="G6786" s="59">
        <v>68</v>
      </c>
      <c r="H6786" s="71" t="str">
        <f t="shared" si="149"/>
        <v xml:space="preserve"> </v>
      </c>
      <c r="I6786" s="11">
        <v>2.9411764705880001</v>
      </c>
      <c r="J6786" s="3">
        <v>13.235294117646999</v>
      </c>
      <c r="K6786" s="7">
        <v>0</v>
      </c>
      <c r="L6786" s="3">
        <v>5.8823529411760003</v>
      </c>
      <c r="M6786" s="3">
        <v>11.764705882353001</v>
      </c>
      <c r="N6786" s="3">
        <v>4.4117647058819998</v>
      </c>
      <c r="O6786" s="7">
        <v>0</v>
      </c>
      <c r="P6786" s="3">
        <v>4.4117647058819998</v>
      </c>
      <c r="Q6786" s="3">
        <v>5.8823529411760003</v>
      </c>
      <c r="R6786" s="7">
        <v>0</v>
      </c>
      <c r="S6786" s="3">
        <v>1.4705882352940001</v>
      </c>
      <c r="T6786" s="3">
        <v>1.4705882352940001</v>
      </c>
      <c r="U6786" s="3">
        <v>4.4117647058819998</v>
      </c>
      <c r="V6786" s="3">
        <v>33.823529411765001</v>
      </c>
      <c r="W6786" s="3">
        <v>8.8235294117649996</v>
      </c>
      <c r="X6786" s="3">
        <v>50</v>
      </c>
      <c r="Y6786" s="8">
        <v>7.352941176471</v>
      </c>
    </row>
    <row r="6787" spans="3:25" x14ac:dyDescent="0.2">
      <c r="C6787" s="90"/>
      <c r="D6787" s="87"/>
      <c r="E6787" s="1" t="s">
        <v>22</v>
      </c>
      <c r="F6787" s="2"/>
      <c r="G6787" s="59">
        <v>17</v>
      </c>
      <c r="H6787" s="71" t="str">
        <f t="shared" si="149"/>
        <v>*</v>
      </c>
      <c r="I6787" s="11">
        <v>5.8823529411760003</v>
      </c>
      <c r="J6787" s="3">
        <v>11.764705882353001</v>
      </c>
      <c r="K6787" s="7">
        <v>0</v>
      </c>
      <c r="L6787" s="3">
        <v>5.8823529411760003</v>
      </c>
      <c r="M6787" s="3">
        <v>5.8823529411760003</v>
      </c>
      <c r="N6787" s="3">
        <v>5.8823529411760003</v>
      </c>
      <c r="O6787" s="7">
        <v>0</v>
      </c>
      <c r="P6787" s="3">
        <v>11.764705882353001</v>
      </c>
      <c r="Q6787" s="7">
        <v>0</v>
      </c>
      <c r="R6787" s="7">
        <v>0</v>
      </c>
      <c r="S6787" s="7">
        <v>0</v>
      </c>
      <c r="T6787" s="7">
        <v>0</v>
      </c>
      <c r="U6787" s="3">
        <v>11.764705882353001</v>
      </c>
      <c r="V6787" s="3">
        <v>29.411764705882</v>
      </c>
      <c r="W6787" s="3">
        <v>11.764705882353001</v>
      </c>
      <c r="X6787" s="3">
        <v>41.176470588234999</v>
      </c>
      <c r="Y6787" s="8">
        <v>17.647058823529001</v>
      </c>
    </row>
    <row r="6788" spans="3:25" x14ac:dyDescent="0.2">
      <c r="C6788" s="91" t="s">
        <v>33</v>
      </c>
      <c r="D6788" s="86" t="s">
        <v>17</v>
      </c>
      <c r="E6788" s="6" t="s">
        <v>34</v>
      </c>
      <c r="F6788" s="5"/>
      <c r="G6788" s="58">
        <v>120</v>
      </c>
      <c r="H6788" s="70" t="str">
        <f t="shared" si="149"/>
        <v xml:space="preserve"> </v>
      </c>
      <c r="I6788" s="12">
        <v>20</v>
      </c>
      <c r="J6788" s="4">
        <v>31.666666666666998</v>
      </c>
      <c r="K6788" s="4">
        <v>5.833333333333</v>
      </c>
      <c r="L6788" s="4">
        <v>30.833333333333002</v>
      </c>
      <c r="M6788" s="4">
        <v>30.833333333333002</v>
      </c>
      <c r="N6788" s="4">
        <v>12.5</v>
      </c>
      <c r="O6788" s="4">
        <v>6.666666666667</v>
      </c>
      <c r="P6788" s="4">
        <v>14.166666666667</v>
      </c>
      <c r="Q6788" s="4">
        <v>19.166666666666998</v>
      </c>
      <c r="R6788" s="4">
        <v>5</v>
      </c>
      <c r="S6788" s="4">
        <v>14.166666666667</v>
      </c>
      <c r="T6788" s="4">
        <v>0.83333333333299997</v>
      </c>
      <c r="U6788" s="4">
        <v>0.83333333333299997</v>
      </c>
      <c r="V6788" s="4">
        <v>81.666666666666998</v>
      </c>
      <c r="W6788" s="4">
        <v>5.833333333333</v>
      </c>
      <c r="X6788" s="4">
        <v>7.5</v>
      </c>
      <c r="Y6788" s="13">
        <v>5</v>
      </c>
    </row>
    <row r="6789" spans="3:25" x14ac:dyDescent="0.2">
      <c r="C6789" s="90"/>
      <c r="D6789" s="87"/>
      <c r="E6789" s="1" t="s">
        <v>35</v>
      </c>
      <c r="F6789" s="2"/>
      <c r="G6789" s="59">
        <v>932</v>
      </c>
      <c r="H6789" s="71" t="str">
        <f t="shared" si="149"/>
        <v xml:space="preserve"> </v>
      </c>
      <c r="I6789" s="11">
        <v>14.377682403433001</v>
      </c>
      <c r="J6789" s="3">
        <v>27.038626609442002</v>
      </c>
      <c r="K6789" s="3">
        <v>3.755364806867</v>
      </c>
      <c r="L6789" s="3">
        <v>22.532188841202</v>
      </c>
      <c r="M6789" s="3">
        <v>23.819742489269998</v>
      </c>
      <c r="N6789" s="3">
        <v>5.2575107296140002</v>
      </c>
      <c r="O6789" s="3">
        <v>2.3605150214589998</v>
      </c>
      <c r="P6789" s="3">
        <v>4.7210300429179997</v>
      </c>
      <c r="Q6789" s="3">
        <v>7.5107296137340001</v>
      </c>
      <c r="R6789" s="3">
        <v>2.5751072961369998</v>
      </c>
      <c r="S6789" s="3">
        <v>8.7982832618030002</v>
      </c>
      <c r="T6789" s="3">
        <v>2.896995708155</v>
      </c>
      <c r="U6789" s="3">
        <v>1.824034334764</v>
      </c>
      <c r="V6789" s="3">
        <v>67.703862660943997</v>
      </c>
      <c r="W6789" s="3">
        <v>9.7639484978540008</v>
      </c>
      <c r="X6789" s="3">
        <v>15.987124463519001</v>
      </c>
      <c r="Y6789" s="8">
        <v>6.5450643776820003</v>
      </c>
    </row>
    <row r="6790" spans="3:25" x14ac:dyDescent="0.2">
      <c r="C6790" s="90"/>
      <c r="D6790" s="87"/>
      <c r="E6790" s="1" t="s">
        <v>36</v>
      </c>
      <c r="F6790" s="2"/>
      <c r="G6790" s="59">
        <v>854</v>
      </c>
      <c r="H6790" s="71" t="str">
        <f t="shared" si="149"/>
        <v xml:space="preserve"> </v>
      </c>
      <c r="I6790" s="11">
        <v>7.8454332552689996</v>
      </c>
      <c r="J6790" s="3">
        <v>20.140515222482001</v>
      </c>
      <c r="K6790" s="3">
        <v>1.52224824356</v>
      </c>
      <c r="L6790" s="3">
        <v>15.456674473068</v>
      </c>
      <c r="M6790" s="3">
        <v>15.690866510538999</v>
      </c>
      <c r="N6790" s="3">
        <v>3.6299765807959998</v>
      </c>
      <c r="O6790" s="3">
        <v>1.288056206089</v>
      </c>
      <c r="P6790" s="3">
        <v>2.8103044496490002</v>
      </c>
      <c r="Q6790" s="3">
        <v>3.512880562061</v>
      </c>
      <c r="R6790" s="3">
        <v>0.70257611241200002</v>
      </c>
      <c r="S6790" s="3">
        <v>5.0351288056210004</v>
      </c>
      <c r="T6790" s="3">
        <v>2.5761124121779999</v>
      </c>
      <c r="U6790" s="3">
        <v>2.2248243559719998</v>
      </c>
      <c r="V6790" s="3">
        <v>52.927400468384</v>
      </c>
      <c r="W6790" s="3">
        <v>16.276346604215</v>
      </c>
      <c r="X6790" s="3">
        <v>24.121779859484999</v>
      </c>
      <c r="Y6790" s="8">
        <v>6.6744730679159998</v>
      </c>
    </row>
    <row r="6791" spans="3:25" ht="24" x14ac:dyDescent="0.2">
      <c r="C6791" s="90"/>
      <c r="D6791" s="87"/>
      <c r="E6791" s="1" t="s">
        <v>37</v>
      </c>
      <c r="F6791" s="2"/>
      <c r="G6791" s="59">
        <v>356</v>
      </c>
      <c r="H6791" s="71" t="str">
        <f t="shared" si="149"/>
        <v xml:space="preserve"> </v>
      </c>
      <c r="I6791" s="11">
        <v>3.651685393258</v>
      </c>
      <c r="J6791" s="3">
        <v>14.887640449438001</v>
      </c>
      <c r="K6791" s="3">
        <v>0.56179775280900002</v>
      </c>
      <c r="L6791" s="3">
        <v>4.2134831460670004</v>
      </c>
      <c r="M6791" s="3">
        <v>5.8988764044939996</v>
      </c>
      <c r="N6791" s="3">
        <v>0.84269662921300004</v>
      </c>
      <c r="O6791" s="3">
        <v>0.56179775280900002</v>
      </c>
      <c r="P6791" s="3">
        <v>2.808988764045</v>
      </c>
      <c r="Q6791" s="3">
        <v>0.84269662921300004</v>
      </c>
      <c r="R6791" s="3">
        <v>2.5280898876400002</v>
      </c>
      <c r="S6791" s="3">
        <v>1.6853932584269999</v>
      </c>
      <c r="T6791" s="3">
        <v>1.9662921348310001</v>
      </c>
      <c r="U6791" s="3">
        <v>1.4044943820219999</v>
      </c>
      <c r="V6791" s="3">
        <v>32.584269662921002</v>
      </c>
      <c r="W6791" s="3">
        <v>15.449438202247</v>
      </c>
      <c r="X6791" s="3">
        <v>43.820224719100999</v>
      </c>
      <c r="Y6791" s="8">
        <v>8.1460674157300001</v>
      </c>
    </row>
    <row r="6792" spans="3:25" x14ac:dyDescent="0.2">
      <c r="C6792" s="90"/>
      <c r="D6792" s="87"/>
      <c r="E6792" s="1" t="s">
        <v>38</v>
      </c>
      <c r="F6792" s="2"/>
      <c r="G6792" s="59">
        <v>157</v>
      </c>
      <c r="H6792" s="71" t="str">
        <f t="shared" si="149"/>
        <v xml:space="preserve"> </v>
      </c>
      <c r="I6792" s="11">
        <v>4.4585987261150004</v>
      </c>
      <c r="J6792" s="3">
        <v>8.9171974522290007</v>
      </c>
      <c r="K6792" s="3">
        <v>0.63694267515900005</v>
      </c>
      <c r="L6792" s="3">
        <v>3.8216560509550002</v>
      </c>
      <c r="M6792" s="3">
        <v>4.4585987261150004</v>
      </c>
      <c r="N6792" s="3">
        <v>1.2738853503180001</v>
      </c>
      <c r="O6792" s="3">
        <v>0.63694267515900005</v>
      </c>
      <c r="P6792" s="3">
        <v>1.2738853503180001</v>
      </c>
      <c r="Q6792" s="3">
        <v>0.63694267515900005</v>
      </c>
      <c r="R6792" s="3">
        <v>1.2738853503180001</v>
      </c>
      <c r="S6792" s="3">
        <v>1.9108280254779999</v>
      </c>
      <c r="T6792" s="3">
        <v>1.9108280254779999</v>
      </c>
      <c r="U6792" s="3">
        <v>3.184713375796</v>
      </c>
      <c r="V6792" s="3">
        <v>21.656050955413999</v>
      </c>
      <c r="W6792" s="3">
        <v>10.191082802547999</v>
      </c>
      <c r="X6792" s="3">
        <v>60.509554140127001</v>
      </c>
      <c r="Y6792" s="8">
        <v>7.6433121019110004</v>
      </c>
    </row>
    <row r="6793" spans="3:25" x14ac:dyDescent="0.2">
      <c r="C6793" s="90"/>
      <c r="D6793" s="87"/>
      <c r="E6793" s="1" t="s">
        <v>22</v>
      </c>
      <c r="F6793" s="2"/>
      <c r="G6793" s="59">
        <v>16</v>
      </c>
      <c r="H6793" s="71" t="str">
        <f t="shared" si="149"/>
        <v>*</v>
      </c>
      <c r="I6793" s="11">
        <v>12.5</v>
      </c>
      <c r="J6793" s="3">
        <v>12.5</v>
      </c>
      <c r="K6793" s="7">
        <v>0</v>
      </c>
      <c r="L6793" s="7">
        <v>0</v>
      </c>
      <c r="M6793" s="3">
        <v>6.25</v>
      </c>
      <c r="N6793" s="3">
        <v>12.5</v>
      </c>
      <c r="O6793" s="7">
        <v>0</v>
      </c>
      <c r="P6793" s="3">
        <v>12.5</v>
      </c>
      <c r="Q6793" s="3">
        <v>6.25</v>
      </c>
      <c r="R6793" s="7">
        <v>0</v>
      </c>
      <c r="S6793" s="7">
        <v>0</v>
      </c>
      <c r="T6793" s="7">
        <v>0</v>
      </c>
      <c r="U6793" s="3">
        <v>12.5</v>
      </c>
      <c r="V6793" s="3">
        <v>31.25</v>
      </c>
      <c r="W6793" s="3">
        <v>18.75</v>
      </c>
      <c r="X6793" s="3">
        <v>31.25</v>
      </c>
      <c r="Y6793" s="8">
        <v>18.75</v>
      </c>
    </row>
    <row r="6794" spans="3:25" x14ac:dyDescent="0.2">
      <c r="C6794" s="91" t="s">
        <v>39</v>
      </c>
      <c r="D6794" s="86" t="s">
        <v>17</v>
      </c>
      <c r="E6794" s="6" t="s">
        <v>40</v>
      </c>
      <c r="F6794" s="5"/>
      <c r="G6794" s="58">
        <v>350</v>
      </c>
      <c r="H6794" s="70" t="str">
        <f t="shared" si="149"/>
        <v xml:space="preserve"> </v>
      </c>
      <c r="I6794" s="12">
        <v>14.571428571428999</v>
      </c>
      <c r="J6794" s="4">
        <v>26.285714285714</v>
      </c>
      <c r="K6794" s="4">
        <v>4.2857142857139996</v>
      </c>
      <c r="L6794" s="4">
        <v>25.142857142857</v>
      </c>
      <c r="M6794" s="4">
        <v>28.571428571428999</v>
      </c>
      <c r="N6794" s="4">
        <v>6.5714285714290002</v>
      </c>
      <c r="O6794" s="4">
        <v>2.8571428571430002</v>
      </c>
      <c r="P6794" s="4">
        <v>5.1428571428570002</v>
      </c>
      <c r="Q6794" s="4">
        <v>10.285714285714</v>
      </c>
      <c r="R6794" s="4">
        <v>2.285714285714</v>
      </c>
      <c r="S6794" s="4">
        <v>16.857142857143</v>
      </c>
      <c r="T6794" s="4">
        <v>1.714285714286</v>
      </c>
      <c r="U6794" s="4">
        <v>2.285714285714</v>
      </c>
      <c r="V6794" s="4">
        <v>70.285714285713993</v>
      </c>
      <c r="W6794" s="4">
        <v>9.1428571428570002</v>
      </c>
      <c r="X6794" s="4">
        <v>14.857142857143</v>
      </c>
      <c r="Y6794" s="13">
        <v>5.7142857142860004</v>
      </c>
    </row>
    <row r="6795" spans="3:25" ht="24" x14ac:dyDescent="0.2">
      <c r="C6795" s="90"/>
      <c r="D6795" s="87"/>
      <c r="E6795" s="1" t="s">
        <v>41</v>
      </c>
      <c r="F6795" s="2"/>
      <c r="G6795" s="59">
        <v>1147</v>
      </c>
      <c r="H6795" s="71" t="str">
        <f t="shared" si="149"/>
        <v xml:space="preserve"> </v>
      </c>
      <c r="I6795" s="11">
        <v>10.723626852659001</v>
      </c>
      <c r="J6795" s="3">
        <v>25.283347863993001</v>
      </c>
      <c r="K6795" s="3">
        <v>2.2667829119439999</v>
      </c>
      <c r="L6795" s="3">
        <v>17.611159546643002</v>
      </c>
      <c r="M6795" s="3">
        <v>17.698343504795002</v>
      </c>
      <c r="N6795" s="3">
        <v>4.8823016564949997</v>
      </c>
      <c r="O6795" s="3">
        <v>2.1795989537930001</v>
      </c>
      <c r="P6795" s="3">
        <v>4.1848299912820002</v>
      </c>
      <c r="Q6795" s="3">
        <v>6.5387968613779996</v>
      </c>
      <c r="R6795" s="3">
        <v>2.3539668700959999</v>
      </c>
      <c r="S6795" s="3">
        <v>7.2362685265910001</v>
      </c>
      <c r="T6795" s="3">
        <v>3.1386224934609999</v>
      </c>
      <c r="U6795" s="3">
        <v>1.7436791630340001</v>
      </c>
      <c r="V6795" s="3">
        <v>59.459459459458998</v>
      </c>
      <c r="W6795" s="3">
        <v>14.734088927637</v>
      </c>
      <c r="X6795" s="3">
        <v>19.877942458587999</v>
      </c>
      <c r="Y6795" s="8">
        <v>5.928509154316</v>
      </c>
    </row>
    <row r="6796" spans="3:25" x14ac:dyDescent="0.2">
      <c r="C6796" s="90"/>
      <c r="D6796" s="87"/>
      <c r="E6796" s="1" t="s">
        <v>42</v>
      </c>
      <c r="F6796" s="2"/>
      <c r="G6796" s="59">
        <v>816</v>
      </c>
      <c r="H6796" s="71" t="str">
        <f t="shared" si="149"/>
        <v xml:space="preserve"> </v>
      </c>
      <c r="I6796" s="11">
        <v>7.352941176471</v>
      </c>
      <c r="J6796" s="3">
        <v>15.931372549020001</v>
      </c>
      <c r="K6796" s="3">
        <v>1.7156862745100001</v>
      </c>
      <c r="L6796" s="3">
        <v>10.78431372549</v>
      </c>
      <c r="M6796" s="3">
        <v>12.377450980392</v>
      </c>
      <c r="N6796" s="3">
        <v>2.4509803921570001</v>
      </c>
      <c r="O6796" s="3">
        <v>0.98039215686299996</v>
      </c>
      <c r="P6796" s="3">
        <v>3.3088235294119999</v>
      </c>
      <c r="Q6796" s="3">
        <v>1.838235294118</v>
      </c>
      <c r="R6796" s="3">
        <v>1.3480392156859999</v>
      </c>
      <c r="S6796" s="3">
        <v>1.102941176471</v>
      </c>
      <c r="T6796" s="3">
        <v>1.838235294118</v>
      </c>
      <c r="U6796" s="3">
        <v>2.2058823529409999</v>
      </c>
      <c r="V6796" s="3">
        <v>43.504901960783997</v>
      </c>
      <c r="W6796" s="3">
        <v>12.132352941176</v>
      </c>
      <c r="X6796" s="3">
        <v>36.764705882352999</v>
      </c>
      <c r="Y6796" s="8">
        <v>7.5980392156859997</v>
      </c>
    </row>
    <row r="6797" spans="3:25" x14ac:dyDescent="0.2">
      <c r="C6797" s="90"/>
      <c r="D6797" s="87"/>
      <c r="E6797" s="1" t="s">
        <v>43</v>
      </c>
      <c r="F6797" s="2"/>
      <c r="G6797" s="59">
        <v>78</v>
      </c>
      <c r="H6797" s="71" t="str">
        <f t="shared" si="149"/>
        <v xml:space="preserve"> </v>
      </c>
      <c r="I6797" s="11">
        <v>8.9743589743589993</v>
      </c>
      <c r="J6797" s="3">
        <v>16.666666666666998</v>
      </c>
      <c r="K6797" s="3">
        <v>2.564102564103</v>
      </c>
      <c r="L6797" s="3">
        <v>15.384615384615</v>
      </c>
      <c r="M6797" s="3">
        <v>17.948717948717999</v>
      </c>
      <c r="N6797" s="3">
        <v>1.2820512820509999</v>
      </c>
      <c r="O6797" s="3">
        <v>1.2820512820509999</v>
      </c>
      <c r="P6797" s="3">
        <v>3.8461538461539999</v>
      </c>
      <c r="Q6797" s="7">
        <v>0</v>
      </c>
      <c r="R6797" s="7">
        <v>0</v>
      </c>
      <c r="S6797" s="7">
        <v>0</v>
      </c>
      <c r="T6797" s="3">
        <v>1.2820512820509999</v>
      </c>
      <c r="U6797" s="3">
        <v>1.2820512820509999</v>
      </c>
      <c r="V6797" s="3">
        <v>41.025641025641001</v>
      </c>
      <c r="W6797" s="3">
        <v>11.538461538462</v>
      </c>
      <c r="X6797" s="3">
        <v>39.74358974359</v>
      </c>
      <c r="Y6797" s="8">
        <v>7.6923076923079998</v>
      </c>
    </row>
    <row r="6798" spans="3:25" x14ac:dyDescent="0.2">
      <c r="C6798" s="90"/>
      <c r="D6798" s="87"/>
      <c r="E6798" s="1" t="s">
        <v>22</v>
      </c>
      <c r="F6798" s="2"/>
      <c r="G6798" s="59">
        <v>44</v>
      </c>
      <c r="H6798" s="71" t="str">
        <f t="shared" si="149"/>
        <v>*</v>
      </c>
      <c r="I6798" s="11">
        <v>13.636363636364001</v>
      </c>
      <c r="J6798" s="3">
        <v>13.636363636364001</v>
      </c>
      <c r="K6798" s="3">
        <v>2.2727272727269998</v>
      </c>
      <c r="L6798" s="3">
        <v>22.727272727273</v>
      </c>
      <c r="M6798" s="3">
        <v>9.0909090909089993</v>
      </c>
      <c r="N6798" s="3">
        <v>4.5454545454549997</v>
      </c>
      <c r="O6798" s="7">
        <v>0</v>
      </c>
      <c r="P6798" s="3">
        <v>6.8181818181820004</v>
      </c>
      <c r="Q6798" s="3">
        <v>4.5454545454549997</v>
      </c>
      <c r="R6798" s="3">
        <v>2.2727272727269998</v>
      </c>
      <c r="S6798" s="7">
        <v>0</v>
      </c>
      <c r="T6798" s="3">
        <v>4.5454545454549997</v>
      </c>
      <c r="U6798" s="3">
        <v>4.5454545454549997</v>
      </c>
      <c r="V6798" s="3">
        <v>47.727272727272997</v>
      </c>
      <c r="W6798" s="3">
        <v>4.5454545454549997</v>
      </c>
      <c r="X6798" s="3">
        <v>20.454545454544999</v>
      </c>
      <c r="Y6798" s="8">
        <v>27.272727272727</v>
      </c>
    </row>
    <row r="6799" spans="3:25" x14ac:dyDescent="0.2">
      <c r="C6799" s="91" t="s">
        <v>44</v>
      </c>
      <c r="D6799" s="86" t="s">
        <v>17</v>
      </c>
      <c r="E6799" s="6" t="s">
        <v>45</v>
      </c>
      <c r="F6799" s="5"/>
      <c r="G6799" s="58">
        <v>1358</v>
      </c>
      <c r="H6799" s="70" t="str">
        <f t="shared" si="149"/>
        <v xml:space="preserve"> </v>
      </c>
      <c r="I6799" s="12">
        <v>10.972017673049001</v>
      </c>
      <c r="J6799" s="4">
        <v>25.625920471280999</v>
      </c>
      <c r="K6799" s="4">
        <v>3.1664212076579998</v>
      </c>
      <c r="L6799" s="4">
        <v>19.145802650956998</v>
      </c>
      <c r="M6799" s="4">
        <v>23.269513991162999</v>
      </c>
      <c r="N6799" s="4">
        <v>5.6701030927840002</v>
      </c>
      <c r="O6799" s="4">
        <v>2.6509572901329999</v>
      </c>
      <c r="P6799" s="4">
        <v>4.786450662739</v>
      </c>
      <c r="Q6799" s="4">
        <v>7.7319587628870003</v>
      </c>
      <c r="R6799" s="4">
        <v>2.0618556701030002</v>
      </c>
      <c r="S6799" s="4">
        <v>7.8055964653899998</v>
      </c>
      <c r="T6799" s="4">
        <v>3.3136966126659999</v>
      </c>
      <c r="U6799" s="4">
        <v>2.2091310751100002</v>
      </c>
      <c r="V6799" s="4">
        <v>63.696612665685002</v>
      </c>
      <c r="W6799" s="4">
        <v>12.518409425626</v>
      </c>
      <c r="X6799" s="4">
        <v>18.409425625920001</v>
      </c>
      <c r="Y6799" s="13">
        <v>5.3755522827690001</v>
      </c>
    </row>
    <row r="6800" spans="3:25" x14ac:dyDescent="0.2">
      <c r="C6800" s="90"/>
      <c r="D6800" s="87"/>
      <c r="E6800" s="1" t="s">
        <v>46</v>
      </c>
      <c r="F6800" s="2"/>
      <c r="G6800" s="59">
        <v>735</v>
      </c>
      <c r="H6800" s="71" t="str">
        <f t="shared" si="149"/>
        <v xml:space="preserve"> </v>
      </c>
      <c r="I6800" s="11">
        <v>10.340136054422</v>
      </c>
      <c r="J6800" s="3">
        <v>20.952380952380999</v>
      </c>
      <c r="K6800" s="3">
        <v>1.7687074829930001</v>
      </c>
      <c r="L6800" s="3">
        <v>15.918367346939</v>
      </c>
      <c r="M6800" s="3">
        <v>12.108843537415</v>
      </c>
      <c r="N6800" s="3">
        <v>2.993197278912</v>
      </c>
      <c r="O6800" s="3">
        <v>1.0884353741499999</v>
      </c>
      <c r="P6800" s="3">
        <v>3.5374149659860001</v>
      </c>
      <c r="Q6800" s="3">
        <v>2.7210884353739999</v>
      </c>
      <c r="R6800" s="3">
        <v>1.7687074829930001</v>
      </c>
      <c r="S6800" s="3">
        <v>5.1700680272110002</v>
      </c>
      <c r="T6800" s="3">
        <v>1.632653061224</v>
      </c>
      <c r="U6800" s="3">
        <v>1.496598639456</v>
      </c>
      <c r="V6800" s="3">
        <v>50.612244897959002</v>
      </c>
      <c r="W6800" s="3">
        <v>13.605442176871</v>
      </c>
      <c r="X6800" s="3">
        <v>26.938775510204</v>
      </c>
      <c r="Y6800" s="8">
        <v>8.8435374149660007</v>
      </c>
    </row>
    <row r="6801" spans="3:25" x14ac:dyDescent="0.2">
      <c r="C6801" s="90"/>
      <c r="D6801" s="87"/>
      <c r="E6801" s="1" t="s">
        <v>47</v>
      </c>
      <c r="F6801" s="2"/>
      <c r="G6801" s="59">
        <v>177</v>
      </c>
      <c r="H6801" s="71" t="str">
        <f t="shared" si="149"/>
        <v xml:space="preserve"> </v>
      </c>
      <c r="I6801" s="11">
        <v>7.3446327683619996</v>
      </c>
      <c r="J6801" s="3">
        <v>11.299435028249</v>
      </c>
      <c r="K6801" s="3">
        <v>0.56497175141199996</v>
      </c>
      <c r="L6801" s="3">
        <v>7.3446327683619996</v>
      </c>
      <c r="M6801" s="3">
        <v>5.6497175141240001</v>
      </c>
      <c r="N6801" s="3">
        <v>1.129943502825</v>
      </c>
      <c r="O6801" s="7">
        <v>0</v>
      </c>
      <c r="P6801" s="3">
        <v>3.3898305084749998</v>
      </c>
      <c r="Q6801" s="3">
        <v>0.56497175141199996</v>
      </c>
      <c r="R6801" s="3">
        <v>2.8248587570620001</v>
      </c>
      <c r="S6801" s="3">
        <v>2.8248587570620001</v>
      </c>
      <c r="T6801" s="3">
        <v>0.56497175141199996</v>
      </c>
      <c r="U6801" s="3">
        <v>0.56497175141199996</v>
      </c>
      <c r="V6801" s="3">
        <v>33.898305084745999</v>
      </c>
      <c r="W6801" s="3">
        <v>14.689265536722999</v>
      </c>
      <c r="X6801" s="3">
        <v>45.762711864407002</v>
      </c>
      <c r="Y6801" s="8">
        <v>5.6497175141240001</v>
      </c>
    </row>
    <row r="6802" spans="3:25" x14ac:dyDescent="0.2">
      <c r="C6802" s="90"/>
      <c r="D6802" s="87"/>
      <c r="E6802" s="1" t="s">
        <v>48</v>
      </c>
      <c r="F6802" s="2"/>
      <c r="G6802" s="59">
        <v>128</v>
      </c>
      <c r="H6802" s="71" t="str">
        <f t="shared" si="149"/>
        <v xml:space="preserve"> </v>
      </c>
      <c r="I6802" s="11">
        <v>3.90625</v>
      </c>
      <c r="J6802" s="3">
        <v>3.90625</v>
      </c>
      <c r="K6802" s="3">
        <v>0.78125</v>
      </c>
      <c r="L6802" s="3">
        <v>6.25</v>
      </c>
      <c r="M6802" s="3">
        <v>3.125</v>
      </c>
      <c r="N6802" s="3">
        <v>0.78125</v>
      </c>
      <c r="O6802" s="7">
        <v>0</v>
      </c>
      <c r="P6802" s="3">
        <v>0.78125</v>
      </c>
      <c r="Q6802" s="3">
        <v>0.78125</v>
      </c>
      <c r="R6802" s="7">
        <v>0</v>
      </c>
      <c r="S6802" s="7">
        <v>0</v>
      </c>
      <c r="T6802" s="3">
        <v>0.78125</v>
      </c>
      <c r="U6802" s="3">
        <v>3.125</v>
      </c>
      <c r="V6802" s="3">
        <v>18.75</v>
      </c>
      <c r="W6802" s="3">
        <v>7.03125</v>
      </c>
      <c r="X6802" s="3">
        <v>62.5</v>
      </c>
      <c r="Y6802" s="8">
        <v>11.71875</v>
      </c>
    </row>
    <row r="6803" spans="3:25" x14ac:dyDescent="0.2">
      <c r="C6803" s="90"/>
      <c r="D6803" s="87"/>
      <c r="E6803" s="1" t="s">
        <v>22</v>
      </c>
      <c r="F6803" s="2"/>
      <c r="G6803" s="59">
        <v>37</v>
      </c>
      <c r="H6803" s="71" t="str">
        <f t="shared" si="149"/>
        <v>*</v>
      </c>
      <c r="I6803" s="11">
        <v>10.810810810811001</v>
      </c>
      <c r="J6803" s="3">
        <v>10.810810810811001</v>
      </c>
      <c r="K6803" s="7">
        <v>0</v>
      </c>
      <c r="L6803" s="3">
        <v>5.4054054054050003</v>
      </c>
      <c r="M6803" s="3">
        <v>8.1081081081080004</v>
      </c>
      <c r="N6803" s="7">
        <v>0</v>
      </c>
      <c r="O6803" s="7">
        <v>0</v>
      </c>
      <c r="P6803" s="3">
        <v>2.7027027027030002</v>
      </c>
      <c r="Q6803" s="3">
        <v>2.7027027027030002</v>
      </c>
      <c r="R6803" s="3">
        <v>2.7027027027030002</v>
      </c>
      <c r="S6803" s="3">
        <v>5.4054054054050003</v>
      </c>
      <c r="T6803" s="3">
        <v>2.7027027027030002</v>
      </c>
      <c r="U6803" s="3">
        <v>8.1081081081080004</v>
      </c>
      <c r="V6803" s="3">
        <v>40.540540540541002</v>
      </c>
      <c r="W6803" s="3">
        <v>16.216216216216001</v>
      </c>
      <c r="X6803" s="3">
        <v>29.72972972973</v>
      </c>
      <c r="Y6803" s="8">
        <v>13.513513513514001</v>
      </c>
    </row>
    <row r="6804" spans="3:25" ht="24" x14ac:dyDescent="0.2">
      <c r="C6804" s="91" t="s">
        <v>49</v>
      </c>
      <c r="D6804" s="86" t="s">
        <v>17</v>
      </c>
      <c r="E6804" s="6" t="s">
        <v>50</v>
      </c>
      <c r="F6804" s="5"/>
      <c r="G6804" s="58">
        <v>141</v>
      </c>
      <c r="H6804" s="70" t="str">
        <f t="shared" si="149"/>
        <v xml:space="preserve"> </v>
      </c>
      <c r="I6804" s="12">
        <v>18.439716312057001</v>
      </c>
      <c r="J6804" s="4">
        <v>37.58865248227</v>
      </c>
      <c r="K6804" s="4">
        <v>6.3829787234040003</v>
      </c>
      <c r="L6804" s="4">
        <v>31.205673758865</v>
      </c>
      <c r="M6804" s="4">
        <v>30.496453900709</v>
      </c>
      <c r="N6804" s="4">
        <v>12.765957446809001</v>
      </c>
      <c r="O6804" s="4">
        <v>9.2198581560279997</v>
      </c>
      <c r="P6804" s="4">
        <v>9.2198581560279997</v>
      </c>
      <c r="Q6804" s="4">
        <v>17.730496453901001</v>
      </c>
      <c r="R6804" s="4">
        <v>6.3829787234040003</v>
      </c>
      <c r="S6804" s="4">
        <v>14.184397163121</v>
      </c>
      <c r="T6804" s="4">
        <v>3.54609929078</v>
      </c>
      <c r="U6804" s="4">
        <v>2.8368794326239999</v>
      </c>
      <c r="V6804" s="4">
        <v>82.269503546099003</v>
      </c>
      <c r="W6804" s="4">
        <v>6.3829787234040003</v>
      </c>
      <c r="X6804" s="4">
        <v>7.8014184397159996</v>
      </c>
      <c r="Y6804" s="13">
        <v>3.54609929078</v>
      </c>
    </row>
    <row r="6805" spans="3:25" ht="36" x14ac:dyDescent="0.2">
      <c r="C6805" s="90"/>
      <c r="D6805" s="87"/>
      <c r="E6805" s="1" t="s">
        <v>51</v>
      </c>
      <c r="F6805" s="2"/>
      <c r="G6805" s="59">
        <v>349</v>
      </c>
      <c r="H6805" s="71" t="str">
        <f t="shared" si="149"/>
        <v xml:space="preserve"> </v>
      </c>
      <c r="I6805" s="11">
        <v>6.303724928367</v>
      </c>
      <c r="J6805" s="3">
        <v>29.512893982807999</v>
      </c>
      <c r="K6805" s="3">
        <v>2.5787965616049999</v>
      </c>
      <c r="L6805" s="3">
        <v>24.355300859599001</v>
      </c>
      <c r="M6805" s="3">
        <v>24.068767908308999</v>
      </c>
      <c r="N6805" s="3">
        <v>10.601719197708</v>
      </c>
      <c r="O6805" s="3">
        <v>7.4498567335240002</v>
      </c>
      <c r="P6805" s="3">
        <v>6.8767908309459997</v>
      </c>
      <c r="Q6805" s="3">
        <v>9.7421203438399999</v>
      </c>
      <c r="R6805" s="3">
        <v>3.4383954154729999</v>
      </c>
      <c r="S6805" s="3">
        <v>11.747851002865</v>
      </c>
      <c r="T6805" s="3">
        <v>2.292263610315</v>
      </c>
      <c r="U6805" s="3">
        <v>3.4383954154729999</v>
      </c>
      <c r="V6805" s="3">
        <v>69.627507163323997</v>
      </c>
      <c r="W6805" s="3">
        <v>12.607449856734</v>
      </c>
      <c r="X6805" s="3">
        <v>16.045845272206002</v>
      </c>
      <c r="Y6805" s="8">
        <v>1.7191977077359999</v>
      </c>
    </row>
    <row r="6806" spans="3:25" ht="48" x14ac:dyDescent="0.2">
      <c r="C6806" s="90"/>
      <c r="D6806" s="87"/>
      <c r="E6806" s="1" t="s">
        <v>52</v>
      </c>
      <c r="F6806" s="2"/>
      <c r="G6806" s="59">
        <v>1860</v>
      </c>
      <c r="H6806" s="71" t="str">
        <f t="shared" si="149"/>
        <v xml:space="preserve"> </v>
      </c>
      <c r="I6806" s="11">
        <v>10.430107526882001</v>
      </c>
      <c r="J6806" s="3">
        <v>24.247311827956999</v>
      </c>
      <c r="K6806" s="3">
        <v>2.9569892473119999</v>
      </c>
      <c r="L6806" s="3">
        <v>18.978494623656001</v>
      </c>
      <c r="M6806" s="3">
        <v>20</v>
      </c>
      <c r="N6806" s="3">
        <v>4.5161290322580001</v>
      </c>
      <c r="O6806" s="3">
        <v>2.204301075269</v>
      </c>
      <c r="P6806" s="3">
        <v>4.462365591398</v>
      </c>
      <c r="Q6806" s="3">
        <v>6.2365591397850002</v>
      </c>
      <c r="R6806" s="3">
        <v>2.2580645161290001</v>
      </c>
      <c r="S6806" s="3">
        <v>7.2580645161290001</v>
      </c>
      <c r="T6806" s="3">
        <v>2.8494623655910001</v>
      </c>
      <c r="U6806" s="3">
        <v>2.0430107526880001</v>
      </c>
      <c r="V6806" s="3">
        <v>60.376344086022002</v>
      </c>
      <c r="W6806" s="3">
        <v>13.870967741935001</v>
      </c>
      <c r="X6806" s="3">
        <v>20.698924731182998</v>
      </c>
      <c r="Y6806" s="8">
        <v>5.0537634408600001</v>
      </c>
    </row>
    <row r="6807" spans="3:25" ht="24" x14ac:dyDescent="0.2">
      <c r="C6807" s="90"/>
      <c r="D6807" s="87"/>
      <c r="E6807" s="1" t="s">
        <v>53</v>
      </c>
      <c r="F6807" s="2"/>
      <c r="G6807" s="59">
        <v>719</v>
      </c>
      <c r="H6807" s="71" t="str">
        <f t="shared" si="149"/>
        <v xml:space="preserve"> </v>
      </c>
      <c r="I6807" s="11">
        <v>5.2851182197500002</v>
      </c>
      <c r="J6807" s="3">
        <v>26.425591098748001</v>
      </c>
      <c r="K6807" s="3">
        <v>1.808066759388</v>
      </c>
      <c r="L6807" s="3">
        <v>19.610570236438999</v>
      </c>
      <c r="M6807" s="3">
        <v>22.1140472879</v>
      </c>
      <c r="N6807" s="3">
        <v>7.3713490959670001</v>
      </c>
      <c r="O6807" s="3">
        <v>4.4506258692629999</v>
      </c>
      <c r="P6807" s="3">
        <v>5.2851182197500002</v>
      </c>
      <c r="Q6807" s="3">
        <v>6.6759388038939997</v>
      </c>
      <c r="R6807" s="3">
        <v>3.0598052851180002</v>
      </c>
      <c r="S6807" s="3">
        <v>8.9012517385259997</v>
      </c>
      <c r="T6807" s="3">
        <v>2.7816411682890001</v>
      </c>
      <c r="U6807" s="3">
        <v>2.9207232267040002</v>
      </c>
      <c r="V6807" s="3">
        <v>62.308762169680001</v>
      </c>
      <c r="W6807" s="3">
        <v>17.246175243393999</v>
      </c>
      <c r="X6807" s="3">
        <v>18.776077885953001</v>
      </c>
      <c r="Y6807" s="8">
        <v>1.668984700974</v>
      </c>
    </row>
    <row r="6808" spans="3:25" ht="48" x14ac:dyDescent="0.2">
      <c r="C6808" s="90"/>
      <c r="D6808" s="87"/>
      <c r="E6808" s="1" t="s">
        <v>54</v>
      </c>
      <c r="F6808" s="2"/>
      <c r="G6808" s="59">
        <v>404</v>
      </c>
      <c r="H6808" s="71" t="str">
        <f t="shared" si="149"/>
        <v xml:space="preserve"> </v>
      </c>
      <c r="I6808" s="11">
        <v>6.4356435643559999</v>
      </c>
      <c r="J6808" s="3">
        <v>28.712871287129001</v>
      </c>
      <c r="K6808" s="3">
        <v>2.4752475247520001</v>
      </c>
      <c r="L6808" s="3">
        <v>24.50495049505</v>
      </c>
      <c r="M6808" s="3">
        <v>25.742574257426</v>
      </c>
      <c r="N6808" s="3">
        <v>7.9207920792079998</v>
      </c>
      <c r="O6808" s="3">
        <v>3.7128712871289999</v>
      </c>
      <c r="P6808" s="3">
        <v>6.4356435643559999</v>
      </c>
      <c r="Q6808" s="3">
        <v>6.188118811881</v>
      </c>
      <c r="R6808" s="3">
        <v>3.4653465346529999</v>
      </c>
      <c r="S6808" s="3">
        <v>8.4158415841580005</v>
      </c>
      <c r="T6808" s="3">
        <v>3.7128712871289999</v>
      </c>
      <c r="U6808" s="3">
        <v>3.217821782178</v>
      </c>
      <c r="V6808" s="3">
        <v>67.574257425742999</v>
      </c>
      <c r="W6808" s="3">
        <v>15.841584158416</v>
      </c>
      <c r="X6808" s="3">
        <v>14.851485148515</v>
      </c>
      <c r="Y6808" s="8">
        <v>1.732673267327</v>
      </c>
    </row>
    <row r="6809" spans="3:25" ht="36" x14ac:dyDescent="0.2">
      <c r="C6809" s="90"/>
      <c r="D6809" s="87"/>
      <c r="E6809" s="1" t="s">
        <v>55</v>
      </c>
      <c r="F6809" s="2"/>
      <c r="G6809" s="59">
        <v>41</v>
      </c>
      <c r="H6809" s="71" t="str">
        <f t="shared" si="149"/>
        <v>*</v>
      </c>
      <c r="I6809" s="11">
        <v>7.3170731707319998</v>
      </c>
      <c r="J6809" s="3">
        <v>29.268292682927001</v>
      </c>
      <c r="K6809" s="3">
        <v>7.3170731707319998</v>
      </c>
      <c r="L6809" s="3">
        <v>31.707317073171001</v>
      </c>
      <c r="M6809" s="3">
        <v>26.829268292683</v>
      </c>
      <c r="N6809" s="3">
        <v>19.512195121950999</v>
      </c>
      <c r="O6809" s="3">
        <v>9.7560975609760003</v>
      </c>
      <c r="P6809" s="3">
        <v>12.195121951220001</v>
      </c>
      <c r="Q6809" s="3">
        <v>4.8780487804880002</v>
      </c>
      <c r="R6809" s="3">
        <v>12.195121951220001</v>
      </c>
      <c r="S6809" s="3">
        <v>17.073170731706998</v>
      </c>
      <c r="T6809" s="3">
        <v>4.8780487804880002</v>
      </c>
      <c r="U6809" s="3">
        <v>9.7560975609760003</v>
      </c>
      <c r="V6809" s="3">
        <v>78.048780487805004</v>
      </c>
      <c r="W6809" s="3">
        <v>7.3170731707319998</v>
      </c>
      <c r="X6809" s="3">
        <v>14.634146341463</v>
      </c>
      <c r="Y6809" s="14">
        <v>0</v>
      </c>
    </row>
    <row r="6810" spans="3:25" ht="36" x14ac:dyDescent="0.2">
      <c r="C6810" s="90"/>
      <c r="D6810" s="87"/>
      <c r="E6810" s="1" t="s">
        <v>56</v>
      </c>
      <c r="F6810" s="2"/>
      <c r="G6810" s="59">
        <v>168</v>
      </c>
      <c r="H6810" s="71" t="str">
        <f t="shared" si="149"/>
        <v xml:space="preserve"> </v>
      </c>
      <c r="I6810" s="11">
        <v>4.7619047619049999</v>
      </c>
      <c r="J6810" s="3">
        <v>22.023809523810002</v>
      </c>
      <c r="K6810" s="3">
        <v>1.190476190476</v>
      </c>
      <c r="L6810" s="3">
        <v>17.857142857143</v>
      </c>
      <c r="M6810" s="3">
        <v>20.833333333333002</v>
      </c>
      <c r="N6810" s="3">
        <v>9.5238095238099998</v>
      </c>
      <c r="O6810" s="3">
        <v>4.7619047619049999</v>
      </c>
      <c r="P6810" s="3">
        <v>4.166666666667</v>
      </c>
      <c r="Q6810" s="3">
        <v>4.7619047619049999</v>
      </c>
      <c r="R6810" s="3">
        <v>5.3571428571429998</v>
      </c>
      <c r="S6810" s="3">
        <v>9.5238095238099998</v>
      </c>
      <c r="T6810" s="3">
        <v>1.785714285714</v>
      </c>
      <c r="U6810" s="3">
        <v>4.7619047619049999</v>
      </c>
      <c r="V6810" s="3">
        <v>60.119047619047997</v>
      </c>
      <c r="W6810" s="3">
        <v>16.666666666666998</v>
      </c>
      <c r="X6810" s="3">
        <v>21.428571428571001</v>
      </c>
      <c r="Y6810" s="8">
        <v>1.785714285714</v>
      </c>
    </row>
    <row r="6811" spans="3:25" ht="36" x14ac:dyDescent="0.2">
      <c r="C6811" s="90"/>
      <c r="D6811" s="87"/>
      <c r="E6811" s="1" t="s">
        <v>57</v>
      </c>
      <c r="F6811" s="2"/>
      <c r="G6811" s="59">
        <v>146</v>
      </c>
      <c r="H6811" s="71" t="str">
        <f t="shared" si="149"/>
        <v xml:space="preserve"> </v>
      </c>
      <c r="I6811" s="11">
        <v>8.9041095890409991</v>
      </c>
      <c r="J6811" s="3">
        <v>32.876712328766999</v>
      </c>
      <c r="K6811" s="3">
        <v>2.7397260273969999</v>
      </c>
      <c r="L6811" s="3">
        <v>23.287671232876999</v>
      </c>
      <c r="M6811" s="3">
        <v>25.342465753425</v>
      </c>
      <c r="N6811" s="3">
        <v>8.9041095890409991</v>
      </c>
      <c r="O6811" s="3">
        <v>8.2191780821920002</v>
      </c>
      <c r="P6811" s="3">
        <v>6.1643835616439997</v>
      </c>
      <c r="Q6811" s="3">
        <v>8.9041095890409991</v>
      </c>
      <c r="R6811" s="3">
        <v>6.1643835616439997</v>
      </c>
      <c r="S6811" s="3">
        <v>7.5342465753420003</v>
      </c>
      <c r="T6811" s="3">
        <v>2.054794520548</v>
      </c>
      <c r="U6811" s="3">
        <v>6.1643835616439997</v>
      </c>
      <c r="V6811" s="3">
        <v>68.493150684932004</v>
      </c>
      <c r="W6811" s="3">
        <v>13.013698630137</v>
      </c>
      <c r="X6811" s="3">
        <v>15.753424657534</v>
      </c>
      <c r="Y6811" s="8">
        <v>2.7397260273969999</v>
      </c>
    </row>
    <row r="6812" spans="3:25" x14ac:dyDescent="0.2">
      <c r="C6812" s="90"/>
      <c r="D6812" s="87"/>
      <c r="E6812" s="1" t="s">
        <v>58</v>
      </c>
      <c r="F6812" s="2"/>
      <c r="G6812" s="59">
        <v>364</v>
      </c>
      <c r="H6812" s="71" t="str">
        <f t="shared" si="149"/>
        <v xml:space="preserve"> </v>
      </c>
      <c r="I6812" s="11">
        <v>8.5164835164839996</v>
      </c>
      <c r="J6812" s="3">
        <v>12.912087912087999</v>
      </c>
      <c r="K6812" s="3">
        <v>0.54945054945100003</v>
      </c>
      <c r="L6812" s="3">
        <v>5.4945054945049998</v>
      </c>
      <c r="M6812" s="3">
        <v>6.5934065934069999</v>
      </c>
      <c r="N6812" s="3">
        <v>2.4725274725270001</v>
      </c>
      <c r="O6812" s="3">
        <v>0.27472527472500002</v>
      </c>
      <c r="P6812" s="3">
        <v>2.7472527472529999</v>
      </c>
      <c r="Q6812" s="3">
        <v>1.098901098901</v>
      </c>
      <c r="R6812" s="3">
        <v>1.098901098901</v>
      </c>
      <c r="S6812" s="3">
        <v>2.7472527472529999</v>
      </c>
      <c r="T6812" s="3">
        <v>0.82417582417599999</v>
      </c>
      <c r="U6812" s="3">
        <v>2.4725274725270001</v>
      </c>
      <c r="V6812" s="3">
        <v>33.791208791209002</v>
      </c>
      <c r="W6812" s="3">
        <v>7.967032967033</v>
      </c>
      <c r="X6812" s="3">
        <v>48.901098901098997</v>
      </c>
      <c r="Y6812" s="8">
        <v>9.3406593406590002</v>
      </c>
    </row>
    <row r="6813" spans="3:25" x14ac:dyDescent="0.2">
      <c r="C6813" s="90"/>
      <c r="D6813" s="87"/>
      <c r="E6813" s="1" t="s">
        <v>22</v>
      </c>
      <c r="F6813" s="2"/>
      <c r="G6813" s="59">
        <v>134</v>
      </c>
      <c r="H6813" s="71" t="str">
        <f t="shared" si="149"/>
        <v xml:space="preserve"> </v>
      </c>
      <c r="I6813" s="11">
        <v>11.940298507463</v>
      </c>
      <c r="J6813" s="3">
        <v>11.194029850746</v>
      </c>
      <c r="K6813" s="3">
        <v>0.74626865671599996</v>
      </c>
      <c r="L6813" s="3">
        <v>11.194029850746</v>
      </c>
      <c r="M6813" s="3">
        <v>8.2089552238810004</v>
      </c>
      <c r="N6813" s="3">
        <v>2.238805970149</v>
      </c>
      <c r="O6813" s="7">
        <v>0</v>
      </c>
      <c r="P6813" s="3">
        <v>2.985074626866</v>
      </c>
      <c r="Q6813" s="3">
        <v>2.238805970149</v>
      </c>
      <c r="R6813" s="3">
        <v>0.74626865671599996</v>
      </c>
      <c r="S6813" s="3">
        <v>2.985074626866</v>
      </c>
      <c r="T6813" s="3">
        <v>1.492537313433</v>
      </c>
      <c r="U6813" s="3">
        <v>1.492537313433</v>
      </c>
      <c r="V6813" s="3">
        <v>37.313432835820997</v>
      </c>
      <c r="W6813" s="3">
        <v>7.4626865671639999</v>
      </c>
      <c r="X6813" s="3">
        <v>26.865671641791</v>
      </c>
      <c r="Y6813" s="8">
        <v>28.358208955224001</v>
      </c>
    </row>
    <row r="6814" spans="3:25" ht="24" x14ac:dyDescent="0.2">
      <c r="C6814" s="90"/>
      <c r="D6814" s="87"/>
      <c r="E6814" s="1" t="s">
        <v>59</v>
      </c>
      <c r="F6814" s="2"/>
      <c r="G6814" s="59">
        <v>1920</v>
      </c>
      <c r="H6814" s="71" t="str">
        <f t="shared" si="149"/>
        <v xml:space="preserve"> </v>
      </c>
      <c r="I6814" s="11">
        <v>10.3125</v>
      </c>
      <c r="J6814" s="3">
        <v>24.270833333333002</v>
      </c>
      <c r="K6814" s="3">
        <v>2.864583333333</v>
      </c>
      <c r="L6814" s="3">
        <v>18.802083333333002</v>
      </c>
      <c r="M6814" s="3">
        <v>19.791666666666998</v>
      </c>
      <c r="N6814" s="3">
        <v>4.635416666667</v>
      </c>
      <c r="O6814" s="3">
        <v>2.239583333333</v>
      </c>
      <c r="P6814" s="3">
        <v>4.427083333333</v>
      </c>
      <c r="Q6814" s="3">
        <v>6.25</v>
      </c>
      <c r="R6814" s="3">
        <v>2.1875</v>
      </c>
      <c r="S6814" s="3">
        <v>7.135416666667</v>
      </c>
      <c r="T6814" s="3">
        <v>2.864583333333</v>
      </c>
      <c r="U6814" s="3">
        <v>1.979166666667</v>
      </c>
      <c r="V6814" s="3">
        <v>60</v>
      </c>
      <c r="W6814" s="3">
        <v>14.114583333333</v>
      </c>
      <c r="X6814" s="3">
        <v>20.989583333333002</v>
      </c>
      <c r="Y6814" s="8">
        <v>4.895833333333</v>
      </c>
    </row>
    <row r="6815" spans="3:25" ht="24" x14ac:dyDescent="0.2">
      <c r="C6815" s="90"/>
      <c r="D6815" s="87"/>
      <c r="E6815" s="1" t="s">
        <v>60</v>
      </c>
      <c r="F6815" s="2"/>
      <c r="G6815" s="59">
        <v>479</v>
      </c>
      <c r="H6815" s="71" t="str">
        <f t="shared" si="149"/>
        <v xml:space="preserve"> </v>
      </c>
      <c r="I6815" s="11">
        <v>6.0542797494779999</v>
      </c>
      <c r="J6815" s="3">
        <v>27.13987473904</v>
      </c>
      <c r="K6815" s="3">
        <v>2.2964509394569999</v>
      </c>
      <c r="L6815" s="3">
        <v>22.338204592901999</v>
      </c>
      <c r="M6815" s="3">
        <v>24.008350730688999</v>
      </c>
      <c r="N6815" s="3">
        <v>7.9331941544889997</v>
      </c>
      <c r="O6815" s="3">
        <v>3.5490605427970001</v>
      </c>
      <c r="P6815" s="3">
        <v>6.0542797494779999</v>
      </c>
      <c r="Q6815" s="3">
        <v>5.8455114822549996</v>
      </c>
      <c r="R6815" s="3">
        <v>2.9227557411270002</v>
      </c>
      <c r="S6815" s="3">
        <v>8.7682672233820007</v>
      </c>
      <c r="T6815" s="3">
        <v>3.1315240083510001</v>
      </c>
      <c r="U6815" s="3">
        <v>3.1315240083510001</v>
      </c>
      <c r="V6815" s="3">
        <v>64.926931106471997</v>
      </c>
      <c r="W6815" s="3">
        <v>15.866388308976999</v>
      </c>
      <c r="X6815" s="3">
        <v>17.327766179541001</v>
      </c>
      <c r="Y6815" s="8">
        <v>1.87891440501</v>
      </c>
    </row>
    <row r="6816" spans="3:25" ht="24" x14ac:dyDescent="0.2">
      <c r="C6816" s="91" t="s">
        <v>61</v>
      </c>
      <c r="D6816" s="86" t="s">
        <v>17</v>
      </c>
      <c r="E6816" s="6" t="s">
        <v>62</v>
      </c>
      <c r="F6816" s="5"/>
      <c r="G6816" s="58">
        <v>354</v>
      </c>
      <c r="H6816" s="70" t="str">
        <f t="shared" si="149"/>
        <v xml:space="preserve"> </v>
      </c>
      <c r="I6816" s="12">
        <v>14.689265536722999</v>
      </c>
      <c r="J6816" s="4">
        <v>24.293785310733998</v>
      </c>
      <c r="K6816" s="4">
        <v>5.0847457627120001</v>
      </c>
      <c r="L6816" s="4">
        <v>72.598870056497006</v>
      </c>
      <c r="M6816" s="4">
        <v>25.988700564972</v>
      </c>
      <c r="N6816" s="4">
        <v>14.689265536722999</v>
      </c>
      <c r="O6816" s="4">
        <v>3.9548022598869998</v>
      </c>
      <c r="P6816" s="4">
        <v>4.2372881355930003</v>
      </c>
      <c r="Q6816" s="4">
        <v>9.0395480225989999</v>
      </c>
      <c r="R6816" s="4">
        <v>2.8248587570620001</v>
      </c>
      <c r="S6816" s="4">
        <v>8.4745762711860007</v>
      </c>
      <c r="T6816" s="4">
        <v>2.542372881356</v>
      </c>
      <c r="U6816" s="4">
        <v>3.1073446327680001</v>
      </c>
      <c r="V6816" s="4">
        <v>90.677966101695006</v>
      </c>
      <c r="W6816" s="4">
        <v>3.3898305084749998</v>
      </c>
      <c r="X6816" s="4">
        <v>4.2372881355930003</v>
      </c>
      <c r="Y6816" s="13">
        <v>1.6949152542370001</v>
      </c>
    </row>
    <row r="6817" spans="3:25" ht="24" x14ac:dyDescent="0.2">
      <c r="C6817" s="90"/>
      <c r="D6817" s="87"/>
      <c r="E6817" s="1" t="s">
        <v>63</v>
      </c>
      <c r="F6817" s="2"/>
      <c r="G6817" s="59">
        <v>645</v>
      </c>
      <c r="H6817" s="71" t="str">
        <f t="shared" si="149"/>
        <v xml:space="preserve"> </v>
      </c>
      <c r="I6817" s="11">
        <v>19.844961240309999</v>
      </c>
      <c r="J6817" s="3">
        <v>30.232558139535001</v>
      </c>
      <c r="K6817" s="3">
        <v>4.4961240310079997</v>
      </c>
      <c r="L6817" s="3">
        <v>28.217054263565998</v>
      </c>
      <c r="M6817" s="3">
        <v>59.224806201550003</v>
      </c>
      <c r="N6817" s="3">
        <v>7.131782945736</v>
      </c>
      <c r="O6817" s="3">
        <v>2.945736434109</v>
      </c>
      <c r="P6817" s="3">
        <v>4.8062015503879998</v>
      </c>
      <c r="Q6817" s="3">
        <v>10.387596899225001</v>
      </c>
      <c r="R6817" s="3">
        <v>2.1705426356589999</v>
      </c>
      <c r="S6817" s="3">
        <v>11.317829457364001</v>
      </c>
      <c r="T6817" s="3">
        <v>3.255813953488</v>
      </c>
      <c r="U6817" s="3">
        <v>1.550387596899</v>
      </c>
      <c r="V6817" s="3">
        <v>88.837209302326002</v>
      </c>
      <c r="W6817" s="3">
        <v>4.6511627906979998</v>
      </c>
      <c r="X6817" s="3">
        <v>4.0310077519379997</v>
      </c>
      <c r="Y6817" s="8">
        <v>2.4806201550389999</v>
      </c>
    </row>
    <row r="6818" spans="3:25" ht="36" x14ac:dyDescent="0.2">
      <c r="C6818" s="90"/>
      <c r="D6818" s="87"/>
      <c r="E6818" s="1" t="s">
        <v>64</v>
      </c>
      <c r="F6818" s="2"/>
      <c r="G6818" s="59">
        <v>166</v>
      </c>
      <c r="H6818" s="71" t="str">
        <f t="shared" si="149"/>
        <v xml:space="preserve"> </v>
      </c>
      <c r="I6818" s="11">
        <v>19.277108433734998</v>
      </c>
      <c r="J6818" s="3">
        <v>39.156626506023997</v>
      </c>
      <c r="K6818" s="3">
        <v>3.0120481927710001</v>
      </c>
      <c r="L6818" s="3">
        <v>27.10843373494</v>
      </c>
      <c r="M6818" s="3">
        <v>24.698795180723</v>
      </c>
      <c r="N6818" s="3">
        <v>8.4337349397590007</v>
      </c>
      <c r="O6818" s="3">
        <v>7.2289156626509996</v>
      </c>
      <c r="P6818" s="3">
        <v>6.0240963855420002</v>
      </c>
      <c r="Q6818" s="3">
        <v>12.048192771084</v>
      </c>
      <c r="R6818" s="3">
        <v>4.819277108434</v>
      </c>
      <c r="S6818" s="3">
        <v>14.457831325300999</v>
      </c>
      <c r="T6818" s="3">
        <v>27.710843373494001</v>
      </c>
      <c r="U6818" s="3">
        <v>1.8072289156629999</v>
      </c>
      <c r="V6818" s="3">
        <v>87.951807228915996</v>
      </c>
      <c r="W6818" s="3">
        <v>3.6144578313250002</v>
      </c>
      <c r="X6818" s="3">
        <v>4.2168674698800004</v>
      </c>
      <c r="Y6818" s="8">
        <v>4.2168674698800004</v>
      </c>
    </row>
    <row r="6819" spans="3:25" ht="36" x14ac:dyDescent="0.2">
      <c r="C6819" s="90"/>
      <c r="D6819" s="87"/>
      <c r="E6819" s="1" t="s">
        <v>65</v>
      </c>
      <c r="F6819" s="2"/>
      <c r="G6819" s="59">
        <v>110</v>
      </c>
      <c r="H6819" s="71" t="str">
        <f t="shared" si="149"/>
        <v xml:space="preserve"> </v>
      </c>
      <c r="I6819" s="11">
        <v>20.909090909090999</v>
      </c>
      <c r="J6819" s="3">
        <v>38.181818181818002</v>
      </c>
      <c r="K6819" s="3">
        <v>8.1818181818180005</v>
      </c>
      <c r="L6819" s="3">
        <v>35.454545454544999</v>
      </c>
      <c r="M6819" s="3">
        <v>31.818181818182001</v>
      </c>
      <c r="N6819" s="3">
        <v>44.545454545455001</v>
      </c>
      <c r="O6819" s="3">
        <v>15.454545454545</v>
      </c>
      <c r="P6819" s="3">
        <v>15.454545454545</v>
      </c>
      <c r="Q6819" s="3">
        <v>30</v>
      </c>
      <c r="R6819" s="3">
        <v>5.4545454545450003</v>
      </c>
      <c r="S6819" s="3">
        <v>11.818181818182</v>
      </c>
      <c r="T6819" s="3">
        <v>1.818181818182</v>
      </c>
      <c r="U6819" s="3">
        <v>5.4545454545450003</v>
      </c>
      <c r="V6819" s="3">
        <v>96.363636363636004</v>
      </c>
      <c r="W6819" s="3">
        <v>3.636363636364</v>
      </c>
      <c r="X6819" s="7">
        <v>0</v>
      </c>
      <c r="Y6819" s="14">
        <v>0</v>
      </c>
    </row>
    <row r="6820" spans="3:25" ht="36" x14ac:dyDescent="0.2">
      <c r="C6820" s="90"/>
      <c r="D6820" s="87"/>
      <c r="E6820" s="1" t="s">
        <v>66</v>
      </c>
      <c r="F6820" s="2"/>
      <c r="G6820" s="59">
        <v>239</v>
      </c>
      <c r="H6820" s="71" t="str">
        <f t="shared" si="149"/>
        <v xml:space="preserve"> </v>
      </c>
      <c r="I6820" s="11">
        <v>20.502092050209001</v>
      </c>
      <c r="J6820" s="3">
        <v>62.343096234310003</v>
      </c>
      <c r="K6820" s="3">
        <v>5.8577405857739997</v>
      </c>
      <c r="L6820" s="3">
        <v>19.665271966527001</v>
      </c>
      <c r="M6820" s="3">
        <v>25.104602510460001</v>
      </c>
      <c r="N6820" s="3">
        <v>6.694560669456</v>
      </c>
      <c r="O6820" s="3">
        <v>9.6234309623430008</v>
      </c>
      <c r="P6820" s="3">
        <v>8.7866108786609995</v>
      </c>
      <c r="Q6820" s="3">
        <v>17.573221757321999</v>
      </c>
      <c r="R6820" s="3">
        <v>4.6025104602509996</v>
      </c>
      <c r="S6820" s="3">
        <v>16.73640167364</v>
      </c>
      <c r="T6820" s="3">
        <v>4.1841004184099999</v>
      </c>
      <c r="U6820" s="3">
        <v>3.7656903765690002</v>
      </c>
      <c r="V6820" s="3">
        <v>90.376569037657006</v>
      </c>
      <c r="W6820" s="3">
        <v>5.439330543933</v>
      </c>
      <c r="X6820" s="3">
        <v>2.5104602510460001</v>
      </c>
      <c r="Y6820" s="8">
        <v>1.673640167364</v>
      </c>
    </row>
    <row r="6821" spans="3:25" ht="24" x14ac:dyDescent="0.2">
      <c r="C6821" s="90"/>
      <c r="D6821" s="87"/>
      <c r="E6821" s="1" t="s">
        <v>67</v>
      </c>
      <c r="F6821" s="2"/>
      <c r="G6821" s="59">
        <v>143</v>
      </c>
      <c r="H6821" s="71" t="str">
        <f t="shared" si="149"/>
        <v xml:space="preserve"> </v>
      </c>
      <c r="I6821" s="11">
        <v>30.069930069929999</v>
      </c>
      <c r="J6821" s="3">
        <v>61.538461538462002</v>
      </c>
      <c r="K6821" s="3">
        <v>4.8951048951049998</v>
      </c>
      <c r="L6821" s="3">
        <v>20.979020979021001</v>
      </c>
      <c r="M6821" s="3">
        <v>29.370629370629</v>
      </c>
      <c r="N6821" s="3">
        <v>9.7902097902099996</v>
      </c>
      <c r="O6821" s="3">
        <v>9.0909090909089993</v>
      </c>
      <c r="P6821" s="3">
        <v>7.6923076923079998</v>
      </c>
      <c r="Q6821" s="3">
        <v>22.377622377622</v>
      </c>
      <c r="R6821" s="3">
        <v>4.8951048951049998</v>
      </c>
      <c r="S6821" s="3">
        <v>16.783216783217</v>
      </c>
      <c r="T6821" s="3">
        <v>6.2937062937060002</v>
      </c>
      <c r="U6821" s="3">
        <v>5.594405594406</v>
      </c>
      <c r="V6821" s="3">
        <v>87.412587412587001</v>
      </c>
      <c r="W6821" s="3">
        <v>6.9930069930069996</v>
      </c>
      <c r="X6821" s="3">
        <v>3.4965034965030002</v>
      </c>
      <c r="Y6821" s="8">
        <v>2.0979020979020002</v>
      </c>
    </row>
    <row r="6822" spans="3:25" ht="24" x14ac:dyDescent="0.2">
      <c r="C6822" s="90"/>
      <c r="D6822" s="87"/>
      <c r="E6822" s="1" t="s">
        <v>68</v>
      </c>
      <c r="F6822" s="2"/>
      <c r="G6822" s="59">
        <v>56</v>
      </c>
      <c r="H6822" s="71" t="str">
        <f t="shared" si="149"/>
        <v xml:space="preserve"> </v>
      </c>
      <c r="I6822" s="11">
        <v>23.214285714286</v>
      </c>
      <c r="J6822" s="3">
        <v>35.714285714286</v>
      </c>
      <c r="K6822" s="3">
        <v>12.5</v>
      </c>
      <c r="L6822" s="3">
        <v>30.357142857143</v>
      </c>
      <c r="M6822" s="3">
        <v>39.285714285714</v>
      </c>
      <c r="N6822" s="3">
        <v>17.857142857143</v>
      </c>
      <c r="O6822" s="3">
        <v>10.714285714286</v>
      </c>
      <c r="P6822" s="3">
        <v>7.1428571428570002</v>
      </c>
      <c r="Q6822" s="3">
        <v>28.571428571428999</v>
      </c>
      <c r="R6822" s="3">
        <v>5.3571428571429998</v>
      </c>
      <c r="S6822" s="3">
        <v>8.9285714285710007</v>
      </c>
      <c r="T6822" s="3">
        <v>5.3571428571429998</v>
      </c>
      <c r="U6822" s="3">
        <v>5.3571428571429998</v>
      </c>
      <c r="V6822" s="3">
        <v>78.571428571428996</v>
      </c>
      <c r="W6822" s="3">
        <v>12.5</v>
      </c>
      <c r="X6822" s="3">
        <v>1.785714285714</v>
      </c>
      <c r="Y6822" s="8">
        <v>7.1428571428570002</v>
      </c>
    </row>
    <row r="6823" spans="3:25" ht="24" x14ac:dyDescent="0.2">
      <c r="C6823" s="90"/>
      <c r="D6823" s="87"/>
      <c r="E6823" s="1" t="s">
        <v>69</v>
      </c>
      <c r="F6823" s="2"/>
      <c r="G6823" s="59">
        <v>51</v>
      </c>
      <c r="H6823" s="71" t="str">
        <f t="shared" si="149"/>
        <v xml:space="preserve"> </v>
      </c>
      <c r="I6823" s="11">
        <v>11.764705882353001</v>
      </c>
      <c r="J6823" s="3">
        <v>31.372549019608002</v>
      </c>
      <c r="K6823" s="3">
        <v>13.725490196078001</v>
      </c>
      <c r="L6823" s="3">
        <v>39.215686274509999</v>
      </c>
      <c r="M6823" s="3">
        <v>21.568627450979999</v>
      </c>
      <c r="N6823" s="3">
        <v>15.686274509804001</v>
      </c>
      <c r="O6823" s="3">
        <v>17.647058823529001</v>
      </c>
      <c r="P6823" s="3">
        <v>5.8823529411760003</v>
      </c>
      <c r="Q6823" s="3">
        <v>27.450980392157</v>
      </c>
      <c r="R6823" s="3">
        <v>3.9215686274510002</v>
      </c>
      <c r="S6823" s="3">
        <v>15.686274509804001</v>
      </c>
      <c r="T6823" s="3">
        <v>5.8823529411760003</v>
      </c>
      <c r="U6823" s="3">
        <v>11.764705882353001</v>
      </c>
      <c r="V6823" s="3">
        <v>72.549019607842993</v>
      </c>
      <c r="W6823" s="3">
        <v>21.568627450979999</v>
      </c>
      <c r="X6823" s="3">
        <v>5.8823529411760003</v>
      </c>
      <c r="Y6823" s="14">
        <v>0</v>
      </c>
    </row>
    <row r="6824" spans="3:25" ht="24" x14ac:dyDescent="0.2">
      <c r="C6824" s="90"/>
      <c r="D6824" s="87"/>
      <c r="E6824" s="1" t="s">
        <v>70</v>
      </c>
      <c r="F6824" s="2"/>
      <c r="G6824" s="59">
        <v>312</v>
      </c>
      <c r="H6824" s="71" t="str">
        <f t="shared" si="149"/>
        <v xml:space="preserve"> </v>
      </c>
      <c r="I6824" s="11">
        <v>25</v>
      </c>
      <c r="J6824" s="3">
        <v>64.102564102564003</v>
      </c>
      <c r="K6824" s="3">
        <v>5.7692307692310001</v>
      </c>
      <c r="L6824" s="3">
        <v>22.75641025641</v>
      </c>
      <c r="M6824" s="3">
        <v>25</v>
      </c>
      <c r="N6824" s="3">
        <v>7.0512820512819996</v>
      </c>
      <c r="O6824" s="3">
        <v>6.4102564102560002</v>
      </c>
      <c r="P6824" s="3">
        <v>8.9743589743589993</v>
      </c>
      <c r="Q6824" s="3">
        <v>14.74358974359</v>
      </c>
      <c r="R6824" s="3">
        <v>6.7307692307689999</v>
      </c>
      <c r="S6824" s="3">
        <v>13.782051282051</v>
      </c>
      <c r="T6824" s="3">
        <v>3.2051282051280001</v>
      </c>
      <c r="U6824" s="3">
        <v>3.5256410256409998</v>
      </c>
      <c r="V6824" s="3">
        <v>89.423076923077005</v>
      </c>
      <c r="W6824" s="3">
        <v>5.1282051282049999</v>
      </c>
      <c r="X6824" s="3">
        <v>2.884615384615</v>
      </c>
      <c r="Y6824" s="8">
        <v>2.564102564103</v>
      </c>
    </row>
    <row r="6825" spans="3:25" x14ac:dyDescent="0.2">
      <c r="C6825" s="90"/>
      <c r="D6825" s="87"/>
      <c r="E6825" s="1" t="s">
        <v>32</v>
      </c>
      <c r="F6825" s="2"/>
      <c r="G6825" s="59">
        <v>51</v>
      </c>
      <c r="H6825" s="71" t="str">
        <f t="shared" si="149"/>
        <v xml:space="preserve"> </v>
      </c>
      <c r="I6825" s="11">
        <v>13.725490196078001</v>
      </c>
      <c r="J6825" s="3">
        <v>19.607843137254999</v>
      </c>
      <c r="K6825" s="3">
        <v>5.8823529411760003</v>
      </c>
      <c r="L6825" s="3">
        <v>15.686274509804001</v>
      </c>
      <c r="M6825" s="3">
        <v>13.725490196078001</v>
      </c>
      <c r="N6825" s="3">
        <v>7.8431372549020004</v>
      </c>
      <c r="O6825" s="3">
        <v>7.8431372549020004</v>
      </c>
      <c r="P6825" s="3">
        <v>9.8039215686270005</v>
      </c>
      <c r="Q6825" s="3">
        <v>21.568627450979999</v>
      </c>
      <c r="R6825" s="3">
        <v>7.8431372549020004</v>
      </c>
      <c r="S6825" s="3">
        <v>11.764705882353001</v>
      </c>
      <c r="T6825" s="3">
        <v>3.9215686274510002</v>
      </c>
      <c r="U6825" s="3">
        <v>23.529411764706001</v>
      </c>
      <c r="V6825" s="3">
        <v>80.392156862744997</v>
      </c>
      <c r="W6825" s="3">
        <v>1.9607843137250001</v>
      </c>
      <c r="X6825" s="3">
        <v>13.725490196078001</v>
      </c>
      <c r="Y6825" s="8">
        <v>3.9215686274510002</v>
      </c>
    </row>
    <row r="6826" spans="3:25" ht="24" x14ac:dyDescent="0.2">
      <c r="C6826" s="90"/>
      <c r="D6826" s="87"/>
      <c r="E6826" s="1" t="s">
        <v>71</v>
      </c>
      <c r="F6826" s="2"/>
      <c r="G6826" s="59">
        <v>1237</v>
      </c>
      <c r="H6826" s="71" t="str">
        <f t="shared" si="149"/>
        <v xml:space="preserve"> </v>
      </c>
      <c r="I6826" s="11">
        <v>16.006467259499001</v>
      </c>
      <c r="J6826" s="3">
        <v>32.740501212611001</v>
      </c>
      <c r="K6826" s="3">
        <v>3.7186742118030001</v>
      </c>
      <c r="L6826" s="3">
        <v>28.375101050929999</v>
      </c>
      <c r="M6826" s="3">
        <v>32.093775262732002</v>
      </c>
      <c r="N6826" s="3">
        <v>7.5990299110750001</v>
      </c>
      <c r="O6826" s="3">
        <v>3.1527890056590002</v>
      </c>
      <c r="P6826" s="3">
        <v>5.4163298302339999</v>
      </c>
      <c r="Q6826" s="3">
        <v>9.7008892481809994</v>
      </c>
      <c r="R6826" s="3">
        <v>3.1527890056590002</v>
      </c>
      <c r="S6826" s="3">
        <v>9.2158447857719992</v>
      </c>
      <c r="T6826" s="3">
        <v>4.2037186742120003</v>
      </c>
      <c r="U6826" s="3">
        <v>3.1527890056590002</v>
      </c>
      <c r="V6826" s="3">
        <v>84.397736459174993</v>
      </c>
      <c r="W6826" s="3">
        <v>7.1139854486659999</v>
      </c>
      <c r="X6826" s="3">
        <v>5.4163298302339999</v>
      </c>
      <c r="Y6826" s="8">
        <v>3.0719482619240002</v>
      </c>
    </row>
    <row r="6827" spans="3:25" ht="24" x14ac:dyDescent="0.2">
      <c r="C6827" s="90"/>
      <c r="D6827" s="87"/>
      <c r="E6827" s="1" t="s">
        <v>72</v>
      </c>
      <c r="F6827" s="2"/>
      <c r="G6827" s="59">
        <v>1015</v>
      </c>
      <c r="H6827" s="71" t="str">
        <f t="shared" si="149"/>
        <v xml:space="preserve"> </v>
      </c>
      <c r="I6827" s="11">
        <v>2.9556650246310001</v>
      </c>
      <c r="J6827" s="3">
        <v>10.541871921182</v>
      </c>
      <c r="K6827" s="3">
        <v>0.78817733990100003</v>
      </c>
      <c r="L6827" s="3">
        <v>2.7586206896549998</v>
      </c>
      <c r="M6827" s="3">
        <v>1.9704433497539999</v>
      </c>
      <c r="N6827" s="3">
        <v>0.78817733990100003</v>
      </c>
      <c r="O6827" s="3">
        <v>0.394088669951</v>
      </c>
      <c r="P6827" s="3">
        <v>2.8571428571430002</v>
      </c>
      <c r="Q6827" s="3">
        <v>0.59113300492599996</v>
      </c>
      <c r="R6827" s="3">
        <v>0.68965517241399998</v>
      </c>
      <c r="S6827" s="3">
        <v>3.1527093596059999</v>
      </c>
      <c r="T6827" s="3">
        <v>0.68965517241399998</v>
      </c>
      <c r="U6827" s="3">
        <v>0.68965517241399998</v>
      </c>
      <c r="V6827" s="3">
        <v>22.758620689655</v>
      </c>
      <c r="W6827" s="3">
        <v>20.394088669951</v>
      </c>
      <c r="X6827" s="3">
        <v>51.428571428570997</v>
      </c>
      <c r="Y6827" s="8">
        <v>5.4187192118230003</v>
      </c>
    </row>
    <row r="6828" spans="3:25" x14ac:dyDescent="0.2">
      <c r="C6828" s="90"/>
      <c r="D6828" s="87"/>
      <c r="E6828" s="1" t="s">
        <v>22</v>
      </c>
      <c r="F6828" s="2"/>
      <c r="G6828" s="59">
        <v>183</v>
      </c>
      <c r="H6828" s="71" t="str">
        <f t="shared" si="149"/>
        <v xml:space="preserve"> </v>
      </c>
      <c r="I6828" s="11">
        <v>10.382513661201999</v>
      </c>
      <c r="J6828" s="3">
        <v>10.382513661201999</v>
      </c>
      <c r="K6828" s="3">
        <v>2.185792349727</v>
      </c>
      <c r="L6828" s="3">
        <v>11.475409836066</v>
      </c>
      <c r="M6828" s="3">
        <v>2.732240437158</v>
      </c>
      <c r="N6828" s="7">
        <v>0</v>
      </c>
      <c r="O6828" s="3">
        <v>0.54644808743200002</v>
      </c>
      <c r="P6828" s="3">
        <v>1.6393442622950001</v>
      </c>
      <c r="Q6828" s="3">
        <v>1.0928961748629999</v>
      </c>
      <c r="R6828" s="3">
        <v>0.54644808743200002</v>
      </c>
      <c r="S6828" s="3">
        <v>2.732240437158</v>
      </c>
      <c r="T6828" s="3">
        <v>0.54644808743200002</v>
      </c>
      <c r="U6828" s="3">
        <v>1.6393442622950001</v>
      </c>
      <c r="V6828" s="3">
        <v>33.333333333333002</v>
      </c>
      <c r="W6828" s="3">
        <v>8.7431693989069998</v>
      </c>
      <c r="X6828" s="3">
        <v>16.939890710383001</v>
      </c>
      <c r="Y6828" s="8">
        <v>40.983606557377001</v>
      </c>
    </row>
    <row r="6829" spans="3:25" x14ac:dyDescent="0.2">
      <c r="C6829" s="91" t="s">
        <v>73</v>
      </c>
      <c r="D6829" s="86" t="s">
        <v>17</v>
      </c>
      <c r="E6829" s="6" t="s">
        <v>74</v>
      </c>
      <c r="F6829" s="5"/>
      <c r="G6829" s="58">
        <v>247</v>
      </c>
      <c r="H6829" s="70" t="str">
        <f t="shared" si="149"/>
        <v xml:space="preserve"> </v>
      </c>
      <c r="I6829" s="12">
        <v>100</v>
      </c>
      <c r="J6829" s="4">
        <v>46.558704453441003</v>
      </c>
      <c r="K6829" s="4">
        <v>5.668016194332</v>
      </c>
      <c r="L6829" s="4">
        <v>23.481781376518001</v>
      </c>
      <c r="M6829" s="4">
        <v>30.364372469635999</v>
      </c>
      <c r="N6829" s="4">
        <v>6.882591093117</v>
      </c>
      <c r="O6829" s="4">
        <v>2.0242914979759998</v>
      </c>
      <c r="P6829" s="4">
        <v>5.668016194332</v>
      </c>
      <c r="Q6829" s="4">
        <v>14.17004048583</v>
      </c>
      <c r="R6829" s="4">
        <v>2.0242914979759998</v>
      </c>
      <c r="S6829" s="4">
        <v>11.336032388664</v>
      </c>
      <c r="T6829" s="4">
        <v>3.6437246963560002</v>
      </c>
      <c r="U6829" s="4">
        <v>1.619433198381</v>
      </c>
      <c r="V6829" s="4">
        <v>100</v>
      </c>
      <c r="W6829" s="25">
        <v>0</v>
      </c>
      <c r="X6829" s="25">
        <v>0</v>
      </c>
      <c r="Y6829" s="33">
        <v>0</v>
      </c>
    </row>
    <row r="6830" spans="3:25" x14ac:dyDescent="0.2">
      <c r="C6830" s="90"/>
      <c r="D6830" s="87"/>
      <c r="E6830" s="1" t="s">
        <v>75</v>
      </c>
      <c r="F6830" s="2"/>
      <c r="G6830" s="59">
        <v>531</v>
      </c>
      <c r="H6830" s="71" t="str">
        <f t="shared" si="149"/>
        <v xml:space="preserve"> </v>
      </c>
      <c r="I6830" s="11">
        <v>21.657250470809998</v>
      </c>
      <c r="J6830" s="3">
        <v>100</v>
      </c>
      <c r="K6830" s="3">
        <v>4.5197740112989999</v>
      </c>
      <c r="L6830" s="3">
        <v>19.962335216572999</v>
      </c>
      <c r="M6830" s="3">
        <v>21.845574387947</v>
      </c>
      <c r="N6830" s="3">
        <v>5.4613935969870004</v>
      </c>
      <c r="O6830" s="3">
        <v>3.201506591337</v>
      </c>
      <c r="P6830" s="3">
        <v>6.403013182674</v>
      </c>
      <c r="Q6830" s="3">
        <v>9.4161958568739994</v>
      </c>
      <c r="R6830" s="3">
        <v>3.7664783427500002</v>
      </c>
      <c r="S6830" s="3">
        <v>13.370998116760999</v>
      </c>
      <c r="T6830" s="3">
        <v>3.7664783427500002</v>
      </c>
      <c r="U6830" s="3">
        <v>1.8832391713750001</v>
      </c>
      <c r="V6830" s="3">
        <v>100</v>
      </c>
      <c r="W6830" s="7">
        <v>0</v>
      </c>
      <c r="X6830" s="7">
        <v>0</v>
      </c>
      <c r="Y6830" s="14">
        <v>0</v>
      </c>
    </row>
    <row r="6831" spans="3:25" x14ac:dyDescent="0.2">
      <c r="C6831" s="90"/>
      <c r="D6831" s="87"/>
      <c r="E6831" s="1" t="s">
        <v>76</v>
      </c>
      <c r="F6831" s="2"/>
      <c r="G6831" s="59">
        <v>58</v>
      </c>
      <c r="H6831" s="71" t="str">
        <f t="shared" si="149"/>
        <v xml:space="preserve"> </v>
      </c>
      <c r="I6831" s="11">
        <v>24.137931034483</v>
      </c>
      <c r="J6831" s="3">
        <v>41.379310344827999</v>
      </c>
      <c r="K6831" s="3">
        <v>100</v>
      </c>
      <c r="L6831" s="3">
        <v>44.827586206897003</v>
      </c>
      <c r="M6831" s="3">
        <v>41.379310344827999</v>
      </c>
      <c r="N6831" s="3">
        <v>13.793103448276</v>
      </c>
      <c r="O6831" s="3">
        <v>8.6206896551720007</v>
      </c>
      <c r="P6831" s="3">
        <v>8.6206896551720007</v>
      </c>
      <c r="Q6831" s="3">
        <v>24.137931034483</v>
      </c>
      <c r="R6831" s="3">
        <v>3.4482758620689999</v>
      </c>
      <c r="S6831" s="3">
        <v>17.241379310345</v>
      </c>
      <c r="T6831" s="3">
        <v>3.4482758620689999</v>
      </c>
      <c r="U6831" s="3">
        <v>1.7241379310339999</v>
      </c>
      <c r="V6831" s="3">
        <v>100</v>
      </c>
      <c r="W6831" s="7">
        <v>0</v>
      </c>
      <c r="X6831" s="7">
        <v>0</v>
      </c>
      <c r="Y6831" s="14">
        <v>0</v>
      </c>
    </row>
    <row r="6832" spans="3:25" x14ac:dyDescent="0.2">
      <c r="C6832" s="90"/>
      <c r="D6832" s="87"/>
      <c r="E6832" s="1" t="s">
        <v>77</v>
      </c>
      <c r="F6832" s="2"/>
      <c r="G6832" s="59">
        <v>400</v>
      </c>
      <c r="H6832" s="71" t="str">
        <f t="shared" si="149"/>
        <v xml:space="preserve"> </v>
      </c>
      <c r="I6832" s="11">
        <v>14.5</v>
      </c>
      <c r="J6832" s="3">
        <v>26.5</v>
      </c>
      <c r="K6832" s="3">
        <v>6.5</v>
      </c>
      <c r="L6832" s="3">
        <v>100</v>
      </c>
      <c r="M6832" s="3">
        <v>30.25</v>
      </c>
      <c r="N6832" s="3">
        <v>10.25</v>
      </c>
      <c r="O6832" s="3">
        <v>3</v>
      </c>
      <c r="P6832" s="3">
        <v>3.75</v>
      </c>
      <c r="Q6832" s="3">
        <v>11</v>
      </c>
      <c r="R6832" s="3">
        <v>2.75</v>
      </c>
      <c r="S6832" s="3">
        <v>9.5</v>
      </c>
      <c r="T6832" s="3">
        <v>2.5</v>
      </c>
      <c r="U6832" s="3">
        <v>1.25</v>
      </c>
      <c r="V6832" s="3">
        <v>100</v>
      </c>
      <c r="W6832" s="7">
        <v>0</v>
      </c>
      <c r="X6832" s="7">
        <v>0</v>
      </c>
      <c r="Y6832" s="14">
        <v>0</v>
      </c>
    </row>
    <row r="6833" spans="3:25" ht="24" x14ac:dyDescent="0.2">
      <c r="C6833" s="90"/>
      <c r="D6833" s="87"/>
      <c r="E6833" s="1" t="s">
        <v>78</v>
      </c>
      <c r="F6833" s="2"/>
      <c r="G6833" s="59">
        <v>422</v>
      </c>
      <c r="H6833" s="71" t="str">
        <f t="shared" si="149"/>
        <v xml:space="preserve"> </v>
      </c>
      <c r="I6833" s="11">
        <v>17.772511848341001</v>
      </c>
      <c r="J6833" s="3">
        <v>27.488151658768</v>
      </c>
      <c r="K6833" s="3">
        <v>5.6872037914689999</v>
      </c>
      <c r="L6833" s="3">
        <v>28.672985781990999</v>
      </c>
      <c r="M6833" s="3">
        <v>100</v>
      </c>
      <c r="N6833" s="3">
        <v>7.8199052132700002</v>
      </c>
      <c r="O6833" s="3">
        <v>3.3175355450240001</v>
      </c>
      <c r="P6833" s="3">
        <v>4.9763033175359999</v>
      </c>
      <c r="Q6833" s="3">
        <v>11.848341232227</v>
      </c>
      <c r="R6833" s="3">
        <v>1.421800947867</v>
      </c>
      <c r="S6833" s="3">
        <v>11.848341232227</v>
      </c>
      <c r="T6833" s="3">
        <v>3.554502369668</v>
      </c>
      <c r="U6833" s="3">
        <v>0.94786729857800001</v>
      </c>
      <c r="V6833" s="3">
        <v>100</v>
      </c>
      <c r="W6833" s="7">
        <v>0</v>
      </c>
      <c r="X6833" s="7">
        <v>0</v>
      </c>
      <c r="Y6833" s="14">
        <v>0</v>
      </c>
    </row>
    <row r="6834" spans="3:25" ht="24" x14ac:dyDescent="0.2">
      <c r="C6834" s="90"/>
      <c r="D6834" s="87"/>
      <c r="E6834" s="1" t="s">
        <v>79</v>
      </c>
      <c r="F6834" s="2"/>
      <c r="G6834" s="59">
        <v>102</v>
      </c>
      <c r="H6834" s="71" t="str">
        <f t="shared" si="149"/>
        <v xml:space="preserve"> </v>
      </c>
      <c r="I6834" s="11">
        <v>16.666666666666998</v>
      </c>
      <c r="J6834" s="3">
        <v>28.431372549020001</v>
      </c>
      <c r="K6834" s="3">
        <v>7.8431372549020004</v>
      </c>
      <c r="L6834" s="3">
        <v>40.196078431373003</v>
      </c>
      <c r="M6834" s="3">
        <v>32.352941176470999</v>
      </c>
      <c r="N6834" s="3">
        <v>100</v>
      </c>
      <c r="O6834" s="3">
        <v>7.8431372549020004</v>
      </c>
      <c r="P6834" s="3">
        <v>8.8235294117649996</v>
      </c>
      <c r="Q6834" s="3">
        <v>16.666666666666998</v>
      </c>
      <c r="R6834" s="3">
        <v>1.9607843137250001</v>
      </c>
      <c r="S6834" s="3">
        <v>8.8235294117649996</v>
      </c>
      <c r="T6834" s="3">
        <v>2.9411764705880001</v>
      </c>
      <c r="U6834" s="3">
        <v>3.9215686274510002</v>
      </c>
      <c r="V6834" s="3">
        <v>100</v>
      </c>
      <c r="W6834" s="7">
        <v>0</v>
      </c>
      <c r="X6834" s="7">
        <v>0</v>
      </c>
      <c r="Y6834" s="14">
        <v>0</v>
      </c>
    </row>
    <row r="6835" spans="3:25" ht="24" x14ac:dyDescent="0.2">
      <c r="C6835" s="90"/>
      <c r="D6835" s="87"/>
      <c r="E6835" s="1" t="s">
        <v>80</v>
      </c>
      <c r="F6835" s="2"/>
      <c r="G6835" s="59">
        <v>44</v>
      </c>
      <c r="H6835" s="71" t="str">
        <f t="shared" si="149"/>
        <v>*</v>
      </c>
      <c r="I6835" s="11">
        <v>11.363636363635999</v>
      </c>
      <c r="J6835" s="3">
        <v>38.636363636364003</v>
      </c>
      <c r="K6835" s="3">
        <v>11.363636363635999</v>
      </c>
      <c r="L6835" s="3">
        <v>27.272727272727</v>
      </c>
      <c r="M6835" s="3">
        <v>31.818181818182001</v>
      </c>
      <c r="N6835" s="3">
        <v>18.181818181817999</v>
      </c>
      <c r="O6835" s="3">
        <v>100</v>
      </c>
      <c r="P6835" s="3">
        <v>6.8181818181820004</v>
      </c>
      <c r="Q6835" s="3">
        <v>25</v>
      </c>
      <c r="R6835" s="3">
        <v>9.0909090909089993</v>
      </c>
      <c r="S6835" s="3">
        <v>15.909090909091001</v>
      </c>
      <c r="T6835" s="3">
        <v>4.5454545454549997</v>
      </c>
      <c r="U6835" s="3">
        <v>6.8181818181820004</v>
      </c>
      <c r="V6835" s="3">
        <v>100</v>
      </c>
      <c r="W6835" s="7">
        <v>0</v>
      </c>
      <c r="X6835" s="7">
        <v>0</v>
      </c>
      <c r="Y6835" s="14">
        <v>0</v>
      </c>
    </row>
    <row r="6836" spans="3:25" ht="24" x14ac:dyDescent="0.2">
      <c r="C6836" s="90"/>
      <c r="D6836" s="87"/>
      <c r="E6836" s="1" t="s">
        <v>81</v>
      </c>
      <c r="F6836" s="2"/>
      <c r="G6836" s="59">
        <v>99</v>
      </c>
      <c r="H6836" s="71" t="str">
        <f t="shared" ref="H6836:H6899" si="150">IF(G6836&lt;49,"*"," ")</f>
        <v xml:space="preserve"> </v>
      </c>
      <c r="I6836" s="11">
        <v>14.141414141414</v>
      </c>
      <c r="J6836" s="3">
        <v>34.343434343433998</v>
      </c>
      <c r="K6836" s="3">
        <v>5.0505050505050004</v>
      </c>
      <c r="L6836" s="3">
        <v>15.151515151515</v>
      </c>
      <c r="M6836" s="3">
        <v>21.212121212121001</v>
      </c>
      <c r="N6836" s="3">
        <v>9.0909090909089993</v>
      </c>
      <c r="O6836" s="3">
        <v>3.0303030303030001</v>
      </c>
      <c r="P6836" s="3">
        <v>100</v>
      </c>
      <c r="Q6836" s="3">
        <v>10.101010101010001</v>
      </c>
      <c r="R6836" s="3">
        <v>6.0606060606060002</v>
      </c>
      <c r="S6836" s="3">
        <v>13.131313131313</v>
      </c>
      <c r="T6836" s="3">
        <v>1.010101010101</v>
      </c>
      <c r="U6836" s="3">
        <v>2.0202020202019999</v>
      </c>
      <c r="V6836" s="3">
        <v>100</v>
      </c>
      <c r="W6836" s="7">
        <v>0</v>
      </c>
      <c r="X6836" s="7">
        <v>0</v>
      </c>
      <c r="Y6836" s="14">
        <v>0</v>
      </c>
    </row>
    <row r="6837" spans="3:25" ht="24" x14ac:dyDescent="0.2">
      <c r="C6837" s="90"/>
      <c r="D6837" s="87"/>
      <c r="E6837" s="1" t="s">
        <v>82</v>
      </c>
      <c r="F6837" s="2"/>
      <c r="G6837" s="59">
        <v>128</v>
      </c>
      <c r="H6837" s="71" t="str">
        <f t="shared" si="150"/>
        <v xml:space="preserve"> </v>
      </c>
      <c r="I6837" s="11">
        <v>27.34375</v>
      </c>
      <c r="J6837" s="3">
        <v>39.0625</v>
      </c>
      <c r="K6837" s="3">
        <v>10.9375</v>
      </c>
      <c r="L6837" s="3">
        <v>34.375</v>
      </c>
      <c r="M6837" s="3">
        <v>39.0625</v>
      </c>
      <c r="N6837" s="3">
        <v>13.28125</v>
      </c>
      <c r="O6837" s="3">
        <v>8.59375</v>
      </c>
      <c r="P6837" s="3">
        <v>7.8125</v>
      </c>
      <c r="Q6837" s="3">
        <v>100</v>
      </c>
      <c r="R6837" s="3">
        <v>3.125</v>
      </c>
      <c r="S6837" s="3">
        <v>14.84375</v>
      </c>
      <c r="T6837" s="3">
        <v>5.46875</v>
      </c>
      <c r="U6837" s="3">
        <v>4.6875</v>
      </c>
      <c r="V6837" s="3">
        <v>100</v>
      </c>
      <c r="W6837" s="7">
        <v>0</v>
      </c>
      <c r="X6837" s="7">
        <v>0</v>
      </c>
      <c r="Y6837" s="14">
        <v>0</v>
      </c>
    </row>
    <row r="6838" spans="3:25" x14ac:dyDescent="0.2">
      <c r="C6838" s="90"/>
      <c r="D6838" s="87"/>
      <c r="E6838" s="1" t="s">
        <v>83</v>
      </c>
      <c r="F6838" s="2"/>
      <c r="G6838" s="59">
        <v>47</v>
      </c>
      <c r="H6838" s="71" t="str">
        <f t="shared" si="150"/>
        <v>*</v>
      </c>
      <c r="I6838" s="11">
        <v>10.638297872340001</v>
      </c>
      <c r="J6838" s="3">
        <v>42.553191489362</v>
      </c>
      <c r="K6838" s="3">
        <v>4.2553191489359996</v>
      </c>
      <c r="L6838" s="3">
        <v>23.404255319149001</v>
      </c>
      <c r="M6838" s="3">
        <v>12.765957446809001</v>
      </c>
      <c r="N6838" s="3">
        <v>4.2553191489359996</v>
      </c>
      <c r="O6838" s="3">
        <v>8.5106382978719992</v>
      </c>
      <c r="P6838" s="3">
        <v>12.765957446809001</v>
      </c>
      <c r="Q6838" s="3">
        <v>8.5106382978719992</v>
      </c>
      <c r="R6838" s="3">
        <v>100</v>
      </c>
      <c r="S6838" s="3">
        <v>6.3829787234040003</v>
      </c>
      <c r="T6838" s="3">
        <v>2.1276595744679998</v>
      </c>
      <c r="U6838" s="3">
        <v>4.2553191489359996</v>
      </c>
      <c r="V6838" s="3">
        <v>100</v>
      </c>
      <c r="W6838" s="7">
        <v>0</v>
      </c>
      <c r="X6838" s="7">
        <v>0</v>
      </c>
      <c r="Y6838" s="14">
        <v>0</v>
      </c>
    </row>
    <row r="6839" spans="3:25" ht="24" x14ac:dyDescent="0.2">
      <c r="C6839" s="90"/>
      <c r="D6839" s="87"/>
      <c r="E6839" s="1" t="s">
        <v>84</v>
      </c>
      <c r="F6839" s="2"/>
      <c r="G6839" s="59">
        <v>151</v>
      </c>
      <c r="H6839" s="71" t="str">
        <f t="shared" si="150"/>
        <v xml:space="preserve"> </v>
      </c>
      <c r="I6839" s="11">
        <v>18.543046357615999</v>
      </c>
      <c r="J6839" s="3">
        <v>47.019867549669002</v>
      </c>
      <c r="K6839" s="3">
        <v>6.622516556291</v>
      </c>
      <c r="L6839" s="3">
        <v>25.165562913906999</v>
      </c>
      <c r="M6839" s="3">
        <v>33.112582781457</v>
      </c>
      <c r="N6839" s="3">
        <v>5.9602649006619997</v>
      </c>
      <c r="O6839" s="3">
        <v>4.6357615894039998</v>
      </c>
      <c r="P6839" s="3">
        <v>8.6092715231790002</v>
      </c>
      <c r="Q6839" s="3">
        <v>12.582781456954001</v>
      </c>
      <c r="R6839" s="3">
        <v>1.9867549668869999</v>
      </c>
      <c r="S6839" s="3">
        <v>100</v>
      </c>
      <c r="T6839" s="3">
        <v>5.2980132450330002</v>
      </c>
      <c r="U6839" s="3">
        <v>1.9867549668869999</v>
      </c>
      <c r="V6839" s="3">
        <v>100</v>
      </c>
      <c r="W6839" s="7">
        <v>0</v>
      </c>
      <c r="X6839" s="7">
        <v>0</v>
      </c>
      <c r="Y6839" s="14">
        <v>0</v>
      </c>
    </row>
    <row r="6840" spans="3:25" ht="24" x14ac:dyDescent="0.2">
      <c r="C6840" s="90"/>
      <c r="D6840" s="87"/>
      <c r="E6840" s="1" t="s">
        <v>85</v>
      </c>
      <c r="F6840" s="2"/>
      <c r="G6840" s="59">
        <v>60</v>
      </c>
      <c r="H6840" s="71" t="str">
        <f t="shared" si="150"/>
        <v xml:space="preserve"> </v>
      </c>
      <c r="I6840" s="11">
        <v>15</v>
      </c>
      <c r="J6840" s="3">
        <v>33.333333333333002</v>
      </c>
      <c r="K6840" s="3">
        <v>3.333333333333</v>
      </c>
      <c r="L6840" s="3">
        <v>16.666666666666998</v>
      </c>
      <c r="M6840" s="3">
        <v>25</v>
      </c>
      <c r="N6840" s="3">
        <v>5</v>
      </c>
      <c r="O6840" s="3">
        <v>3.333333333333</v>
      </c>
      <c r="P6840" s="3">
        <v>1.666666666667</v>
      </c>
      <c r="Q6840" s="3">
        <v>11.666666666667</v>
      </c>
      <c r="R6840" s="3">
        <v>1.666666666667</v>
      </c>
      <c r="S6840" s="3">
        <v>13.333333333333</v>
      </c>
      <c r="T6840" s="3">
        <v>100</v>
      </c>
      <c r="U6840" s="3">
        <v>1.666666666667</v>
      </c>
      <c r="V6840" s="3">
        <v>100</v>
      </c>
      <c r="W6840" s="7">
        <v>0</v>
      </c>
      <c r="X6840" s="7">
        <v>0</v>
      </c>
      <c r="Y6840" s="14">
        <v>0</v>
      </c>
    </row>
    <row r="6841" spans="3:25" x14ac:dyDescent="0.2">
      <c r="C6841" s="90"/>
      <c r="D6841" s="87"/>
      <c r="E6841" s="1" t="s">
        <v>32</v>
      </c>
      <c r="F6841" s="2"/>
      <c r="G6841" s="59">
        <v>49</v>
      </c>
      <c r="H6841" s="71" t="s">
        <v>673</v>
      </c>
      <c r="I6841" s="11">
        <v>8.1632653061219997</v>
      </c>
      <c r="J6841" s="3">
        <v>20.408163265306001</v>
      </c>
      <c r="K6841" s="3">
        <v>2.040816326531</v>
      </c>
      <c r="L6841" s="3">
        <v>10.204081632653001</v>
      </c>
      <c r="M6841" s="3">
        <v>8.1632653061219997</v>
      </c>
      <c r="N6841" s="3">
        <v>8.1632653061219997</v>
      </c>
      <c r="O6841" s="3">
        <v>6.1224489795919999</v>
      </c>
      <c r="P6841" s="3">
        <v>4.0816326530609999</v>
      </c>
      <c r="Q6841" s="3">
        <v>12.244897959184</v>
      </c>
      <c r="R6841" s="3">
        <v>4.0816326530609999</v>
      </c>
      <c r="S6841" s="3">
        <v>6.1224489795919999</v>
      </c>
      <c r="T6841" s="3">
        <v>2.040816326531</v>
      </c>
      <c r="U6841" s="3">
        <v>100</v>
      </c>
      <c r="V6841" s="3">
        <v>100</v>
      </c>
      <c r="W6841" s="7">
        <v>0</v>
      </c>
      <c r="X6841" s="7">
        <v>0</v>
      </c>
      <c r="Y6841" s="14">
        <v>0</v>
      </c>
    </row>
    <row r="6842" spans="3:25" ht="24" x14ac:dyDescent="0.2">
      <c r="C6842" s="90"/>
      <c r="D6842" s="87"/>
      <c r="E6842" s="1" t="s">
        <v>86</v>
      </c>
      <c r="F6842" s="2"/>
      <c r="G6842" s="59">
        <v>1336</v>
      </c>
      <c r="H6842" s="71" t="str">
        <f t="shared" si="150"/>
        <v xml:space="preserve"> </v>
      </c>
      <c r="I6842" s="11">
        <v>18.488023952096</v>
      </c>
      <c r="J6842" s="3">
        <v>39.745508982036</v>
      </c>
      <c r="K6842" s="3">
        <v>4.341317365269</v>
      </c>
      <c r="L6842" s="3">
        <v>29.940119760479</v>
      </c>
      <c r="M6842" s="3">
        <v>31.586826347304999</v>
      </c>
      <c r="N6842" s="3">
        <v>7.6347305389219997</v>
      </c>
      <c r="O6842" s="3">
        <v>3.2934131736530001</v>
      </c>
      <c r="P6842" s="3">
        <v>7.4101796407189999</v>
      </c>
      <c r="Q6842" s="3">
        <v>9.5808383233529995</v>
      </c>
      <c r="R6842" s="3">
        <v>3.5179640718559999</v>
      </c>
      <c r="S6842" s="3">
        <v>11.302395209581</v>
      </c>
      <c r="T6842" s="3">
        <v>4.4910179640720003</v>
      </c>
      <c r="U6842" s="3">
        <v>3.6676646706590001</v>
      </c>
      <c r="V6842" s="3">
        <v>100</v>
      </c>
      <c r="W6842" s="7">
        <v>0</v>
      </c>
      <c r="X6842" s="7">
        <v>0</v>
      </c>
      <c r="Y6842" s="14">
        <v>0</v>
      </c>
    </row>
    <row r="6843" spans="3:25" ht="24" x14ac:dyDescent="0.2">
      <c r="C6843" s="90"/>
      <c r="D6843" s="87"/>
      <c r="E6843" s="1" t="s">
        <v>87</v>
      </c>
      <c r="F6843" s="2"/>
      <c r="G6843" s="59">
        <v>311</v>
      </c>
      <c r="H6843" s="71" t="str">
        <f t="shared" si="150"/>
        <v xml:space="preserve"> </v>
      </c>
      <c r="I6843" s="26">
        <v>0</v>
      </c>
      <c r="J6843" s="7">
        <v>0</v>
      </c>
      <c r="K6843" s="7">
        <v>0</v>
      </c>
      <c r="L6843" s="7">
        <v>0</v>
      </c>
      <c r="M6843" s="7">
        <v>0</v>
      </c>
      <c r="N6843" s="7">
        <v>0</v>
      </c>
      <c r="O6843" s="7">
        <v>0</v>
      </c>
      <c r="P6843" s="7">
        <v>0</v>
      </c>
      <c r="Q6843" s="7">
        <v>0</v>
      </c>
      <c r="R6843" s="7">
        <v>0</v>
      </c>
      <c r="S6843" s="7">
        <v>0</v>
      </c>
      <c r="T6843" s="7">
        <v>0</v>
      </c>
      <c r="U6843" s="7">
        <v>0</v>
      </c>
      <c r="V6843" s="7">
        <v>0</v>
      </c>
      <c r="W6843" s="3">
        <v>100</v>
      </c>
      <c r="X6843" s="7">
        <v>0</v>
      </c>
      <c r="Y6843" s="14">
        <v>0</v>
      </c>
    </row>
    <row r="6844" spans="3:25" ht="24" x14ac:dyDescent="0.2">
      <c r="C6844" s="90"/>
      <c r="D6844" s="87"/>
      <c r="E6844" s="1" t="s">
        <v>88</v>
      </c>
      <c r="F6844" s="2"/>
      <c r="G6844" s="59">
        <v>620</v>
      </c>
      <c r="H6844" s="71" t="str">
        <f t="shared" si="150"/>
        <v xml:space="preserve"> </v>
      </c>
      <c r="I6844" s="26">
        <v>0</v>
      </c>
      <c r="J6844" s="7">
        <v>0</v>
      </c>
      <c r="K6844" s="7">
        <v>0</v>
      </c>
      <c r="L6844" s="7">
        <v>0</v>
      </c>
      <c r="M6844" s="7">
        <v>0</v>
      </c>
      <c r="N6844" s="7">
        <v>0</v>
      </c>
      <c r="O6844" s="7">
        <v>0</v>
      </c>
      <c r="P6844" s="7">
        <v>0</v>
      </c>
      <c r="Q6844" s="7">
        <v>0</v>
      </c>
      <c r="R6844" s="7">
        <v>0</v>
      </c>
      <c r="S6844" s="7">
        <v>0</v>
      </c>
      <c r="T6844" s="7">
        <v>0</v>
      </c>
      <c r="U6844" s="7">
        <v>0</v>
      </c>
      <c r="V6844" s="7">
        <v>0</v>
      </c>
      <c r="W6844" s="7">
        <v>0</v>
      </c>
      <c r="X6844" s="3">
        <v>100</v>
      </c>
      <c r="Y6844" s="14">
        <v>0</v>
      </c>
    </row>
    <row r="6845" spans="3:25" x14ac:dyDescent="0.2">
      <c r="C6845" s="90"/>
      <c r="D6845" s="87"/>
      <c r="E6845" s="1" t="s">
        <v>22</v>
      </c>
      <c r="F6845" s="2"/>
      <c r="G6845" s="59">
        <v>168</v>
      </c>
      <c r="H6845" s="71" t="str">
        <f t="shared" si="150"/>
        <v xml:space="preserve"> </v>
      </c>
      <c r="I6845" s="26">
        <v>0</v>
      </c>
      <c r="J6845" s="7">
        <v>0</v>
      </c>
      <c r="K6845" s="7">
        <v>0</v>
      </c>
      <c r="L6845" s="7">
        <v>0</v>
      </c>
      <c r="M6845" s="7">
        <v>0</v>
      </c>
      <c r="N6845" s="7">
        <v>0</v>
      </c>
      <c r="O6845" s="7">
        <v>0</v>
      </c>
      <c r="P6845" s="7">
        <v>0</v>
      </c>
      <c r="Q6845" s="7">
        <v>0</v>
      </c>
      <c r="R6845" s="7">
        <v>0</v>
      </c>
      <c r="S6845" s="7">
        <v>0</v>
      </c>
      <c r="T6845" s="7">
        <v>0</v>
      </c>
      <c r="U6845" s="7">
        <v>0</v>
      </c>
      <c r="V6845" s="7">
        <v>0</v>
      </c>
      <c r="W6845" s="7">
        <v>0</v>
      </c>
      <c r="X6845" s="7">
        <v>0</v>
      </c>
      <c r="Y6845" s="8">
        <v>100</v>
      </c>
    </row>
    <row r="6846" spans="3:25" ht="24" x14ac:dyDescent="0.2">
      <c r="C6846" s="91" t="s">
        <v>89</v>
      </c>
      <c r="D6846" s="86" t="s">
        <v>17</v>
      </c>
      <c r="E6846" s="6" t="s">
        <v>90</v>
      </c>
      <c r="F6846" s="5"/>
      <c r="G6846" s="58">
        <v>166</v>
      </c>
      <c r="H6846" s="70" t="str">
        <f t="shared" si="150"/>
        <v xml:space="preserve"> </v>
      </c>
      <c r="I6846" s="12">
        <v>12.650602409638999</v>
      </c>
      <c r="J6846" s="4">
        <v>25.301204819277</v>
      </c>
      <c r="K6846" s="4">
        <v>4.2168674698800004</v>
      </c>
      <c r="L6846" s="4">
        <v>60.240963855422002</v>
      </c>
      <c r="M6846" s="4">
        <v>37.951807228916003</v>
      </c>
      <c r="N6846" s="4">
        <v>24.096385542168999</v>
      </c>
      <c r="O6846" s="4">
        <v>4.819277108434</v>
      </c>
      <c r="P6846" s="4">
        <v>4.2168674698800004</v>
      </c>
      <c r="Q6846" s="4">
        <v>13.855421686747</v>
      </c>
      <c r="R6846" s="4">
        <v>4.2168674698800004</v>
      </c>
      <c r="S6846" s="4">
        <v>9.638554216867</v>
      </c>
      <c r="T6846" s="4">
        <v>1.8072289156629999</v>
      </c>
      <c r="U6846" s="4">
        <v>1.204819277108</v>
      </c>
      <c r="V6846" s="4">
        <v>91.566265060240994</v>
      </c>
      <c r="W6846" s="4">
        <v>4.819277108434</v>
      </c>
      <c r="X6846" s="4">
        <v>2.409638554217</v>
      </c>
      <c r="Y6846" s="13">
        <v>1.204819277108</v>
      </c>
    </row>
    <row r="6847" spans="3:25" ht="48" x14ac:dyDescent="0.2">
      <c r="C6847" s="90"/>
      <c r="D6847" s="87"/>
      <c r="E6847" s="1" t="s">
        <v>91</v>
      </c>
      <c r="F6847" s="2"/>
      <c r="G6847" s="59">
        <v>97</v>
      </c>
      <c r="H6847" s="71" t="str">
        <f t="shared" si="150"/>
        <v xml:space="preserve"> </v>
      </c>
      <c r="I6847" s="11">
        <v>34.020618556701002</v>
      </c>
      <c r="J6847" s="3">
        <v>34.020618556701002</v>
      </c>
      <c r="K6847" s="3">
        <v>8.2474226804120008</v>
      </c>
      <c r="L6847" s="3">
        <v>38.144329896907003</v>
      </c>
      <c r="M6847" s="3">
        <v>45.360824742268001</v>
      </c>
      <c r="N6847" s="3">
        <v>26.804123711340001</v>
      </c>
      <c r="O6847" s="3">
        <v>5.1546391752579996</v>
      </c>
      <c r="P6847" s="3">
        <v>5.1546391752579996</v>
      </c>
      <c r="Q6847" s="3">
        <v>21.649484536081999</v>
      </c>
      <c r="R6847" s="3">
        <v>6.1855670103089997</v>
      </c>
      <c r="S6847" s="3">
        <v>13.40206185567</v>
      </c>
      <c r="T6847" s="3">
        <v>4.1237113402060004</v>
      </c>
      <c r="U6847" s="3">
        <v>2.0618556701030002</v>
      </c>
      <c r="V6847" s="3">
        <v>88.659793814433002</v>
      </c>
      <c r="W6847" s="3">
        <v>6.1855670103089997</v>
      </c>
      <c r="X6847" s="3">
        <v>2.0618556701030002</v>
      </c>
      <c r="Y6847" s="8">
        <v>3.0927835051549999</v>
      </c>
    </row>
    <row r="6848" spans="3:25" ht="36" x14ac:dyDescent="0.2">
      <c r="C6848" s="90"/>
      <c r="D6848" s="87"/>
      <c r="E6848" s="1" t="s">
        <v>92</v>
      </c>
      <c r="F6848" s="2"/>
      <c r="G6848" s="59">
        <v>88</v>
      </c>
      <c r="H6848" s="71" t="str">
        <f t="shared" si="150"/>
        <v xml:space="preserve"> </v>
      </c>
      <c r="I6848" s="11">
        <v>13.636363636364001</v>
      </c>
      <c r="J6848" s="3">
        <v>36.363636363635997</v>
      </c>
      <c r="K6848" s="3">
        <v>7.9545454545450003</v>
      </c>
      <c r="L6848" s="3">
        <v>35.227272727272997</v>
      </c>
      <c r="M6848" s="3">
        <v>30.681818181817999</v>
      </c>
      <c r="N6848" s="3">
        <v>36.363636363635997</v>
      </c>
      <c r="O6848" s="3">
        <v>7.9545454545450003</v>
      </c>
      <c r="P6848" s="3">
        <v>12.5</v>
      </c>
      <c r="Q6848" s="3">
        <v>20.454545454544999</v>
      </c>
      <c r="R6848" s="3">
        <v>4.5454545454549997</v>
      </c>
      <c r="S6848" s="3">
        <v>12.5</v>
      </c>
      <c r="T6848" s="3">
        <v>4.5454545454549997</v>
      </c>
      <c r="U6848" s="3">
        <v>5.6818181818179996</v>
      </c>
      <c r="V6848" s="3">
        <v>85.227272727273004</v>
      </c>
      <c r="W6848" s="3">
        <v>6.8181818181820004</v>
      </c>
      <c r="X6848" s="3">
        <v>4.5454545454549997</v>
      </c>
      <c r="Y6848" s="8">
        <v>3.4090909090910002</v>
      </c>
    </row>
    <row r="6849" spans="3:25" ht="48" x14ac:dyDescent="0.2">
      <c r="C6849" s="90"/>
      <c r="D6849" s="87"/>
      <c r="E6849" s="1" t="s">
        <v>93</v>
      </c>
      <c r="F6849" s="2"/>
      <c r="G6849" s="59">
        <v>157</v>
      </c>
      <c r="H6849" s="71" t="str">
        <f t="shared" si="150"/>
        <v xml:space="preserve"> </v>
      </c>
      <c r="I6849" s="11">
        <v>13.375796178344</v>
      </c>
      <c r="J6849" s="3">
        <v>30.573248407643</v>
      </c>
      <c r="K6849" s="3">
        <v>2.5477707006369998</v>
      </c>
      <c r="L6849" s="3">
        <v>17.834394904459</v>
      </c>
      <c r="M6849" s="3">
        <v>22.929936305731999</v>
      </c>
      <c r="N6849" s="3">
        <v>10.828025477707</v>
      </c>
      <c r="O6849" s="3">
        <v>5.0955414012739997</v>
      </c>
      <c r="P6849" s="3">
        <v>8.2802547770700006</v>
      </c>
      <c r="Q6849" s="3">
        <v>4.4585987261150004</v>
      </c>
      <c r="R6849" s="3">
        <v>3.8216560509550002</v>
      </c>
      <c r="S6849" s="3">
        <v>11.464968152866</v>
      </c>
      <c r="T6849" s="3">
        <v>1.2738853503180001</v>
      </c>
      <c r="U6849" s="3">
        <v>3.8216560509550002</v>
      </c>
      <c r="V6849" s="3">
        <v>66.242038216560999</v>
      </c>
      <c r="W6849" s="3">
        <v>14.649681528662001</v>
      </c>
      <c r="X6849" s="3">
        <v>14.012738853503</v>
      </c>
      <c r="Y6849" s="8">
        <v>5.0955414012739997</v>
      </c>
    </row>
    <row r="6850" spans="3:25" x14ac:dyDescent="0.2">
      <c r="C6850" s="90"/>
      <c r="D6850" s="87"/>
      <c r="E6850" s="1" t="s">
        <v>94</v>
      </c>
      <c r="F6850" s="2"/>
      <c r="G6850" s="59">
        <v>9</v>
      </c>
      <c r="H6850" s="71" t="str">
        <f t="shared" si="150"/>
        <v>*</v>
      </c>
      <c r="I6850" s="11">
        <v>11.111111111111001</v>
      </c>
      <c r="J6850" s="3">
        <v>33.333333333333002</v>
      </c>
      <c r="K6850" s="3">
        <v>22.222222222222001</v>
      </c>
      <c r="L6850" s="3">
        <v>11.111111111111001</v>
      </c>
      <c r="M6850" s="3">
        <v>11.111111111111001</v>
      </c>
      <c r="N6850" s="3">
        <v>33.333333333333002</v>
      </c>
      <c r="O6850" s="3">
        <v>33.333333333333002</v>
      </c>
      <c r="P6850" s="3">
        <v>22.222222222222001</v>
      </c>
      <c r="Q6850" s="3">
        <v>33.333333333333002</v>
      </c>
      <c r="R6850" s="3">
        <v>11.111111111111001</v>
      </c>
      <c r="S6850" s="3">
        <v>22.222222222222001</v>
      </c>
      <c r="T6850" s="3">
        <v>22.222222222222001</v>
      </c>
      <c r="U6850" s="3">
        <v>22.222222222222001</v>
      </c>
      <c r="V6850" s="3">
        <v>66.666666666666998</v>
      </c>
      <c r="W6850" s="3">
        <v>33.333333333333002</v>
      </c>
      <c r="X6850" s="7">
        <v>0</v>
      </c>
      <c r="Y6850" s="14">
        <v>0</v>
      </c>
    </row>
    <row r="6851" spans="3:25" x14ac:dyDescent="0.2">
      <c r="C6851" s="90"/>
      <c r="D6851" s="87"/>
      <c r="E6851" s="1" t="s">
        <v>95</v>
      </c>
      <c r="F6851" s="2"/>
      <c r="G6851" s="59">
        <v>5</v>
      </c>
      <c r="H6851" s="71" t="str">
        <f t="shared" si="150"/>
        <v>*</v>
      </c>
      <c r="I6851" s="11">
        <v>20</v>
      </c>
      <c r="J6851" s="3">
        <v>20</v>
      </c>
      <c r="K6851" s="3">
        <v>40</v>
      </c>
      <c r="L6851" s="3">
        <v>40</v>
      </c>
      <c r="M6851" s="3">
        <v>40</v>
      </c>
      <c r="N6851" s="3">
        <v>40</v>
      </c>
      <c r="O6851" s="3">
        <v>40</v>
      </c>
      <c r="P6851" s="3">
        <v>40</v>
      </c>
      <c r="Q6851" s="3">
        <v>40</v>
      </c>
      <c r="R6851" s="3">
        <v>20</v>
      </c>
      <c r="S6851" s="3">
        <v>40</v>
      </c>
      <c r="T6851" s="3">
        <v>20</v>
      </c>
      <c r="U6851" s="3">
        <v>20</v>
      </c>
      <c r="V6851" s="3">
        <v>80</v>
      </c>
      <c r="W6851" s="3">
        <v>20</v>
      </c>
      <c r="X6851" s="7">
        <v>0</v>
      </c>
      <c r="Y6851" s="14">
        <v>0</v>
      </c>
    </row>
    <row r="6852" spans="3:25" x14ac:dyDescent="0.2">
      <c r="C6852" s="90"/>
      <c r="D6852" s="87"/>
      <c r="E6852" s="1" t="s">
        <v>32</v>
      </c>
      <c r="F6852" s="2"/>
      <c r="G6852" s="59">
        <v>41</v>
      </c>
      <c r="H6852" s="71" t="str">
        <f t="shared" si="150"/>
        <v>*</v>
      </c>
      <c r="I6852" s="11">
        <v>19.512195121950999</v>
      </c>
      <c r="J6852" s="3">
        <v>29.268292682927001</v>
      </c>
      <c r="K6852" s="3">
        <v>12.195121951220001</v>
      </c>
      <c r="L6852" s="3">
        <v>36.585365853658999</v>
      </c>
      <c r="M6852" s="3">
        <v>24.390243902439</v>
      </c>
      <c r="N6852" s="3">
        <v>29.268292682927001</v>
      </c>
      <c r="O6852" s="3">
        <v>9.7560975609760003</v>
      </c>
      <c r="P6852" s="3">
        <v>7.3170731707319998</v>
      </c>
      <c r="Q6852" s="3">
        <v>14.634146341463</v>
      </c>
      <c r="R6852" s="3">
        <v>4.8780487804880002</v>
      </c>
      <c r="S6852" s="3">
        <v>7.3170731707319998</v>
      </c>
      <c r="T6852" s="3">
        <v>4.8780487804880002</v>
      </c>
      <c r="U6852" s="3">
        <v>7.3170731707319998</v>
      </c>
      <c r="V6852" s="3">
        <v>87.804878048779997</v>
      </c>
      <c r="W6852" s="3">
        <v>7.3170731707319998</v>
      </c>
      <c r="X6852" s="3">
        <v>4.8780487804880002</v>
      </c>
      <c r="Y6852" s="14">
        <v>0</v>
      </c>
    </row>
    <row r="6853" spans="3:25" ht="24" x14ac:dyDescent="0.2">
      <c r="C6853" s="90"/>
      <c r="D6853" s="87"/>
      <c r="E6853" s="1" t="s">
        <v>96</v>
      </c>
      <c r="F6853" s="2"/>
      <c r="G6853" s="59">
        <v>455</v>
      </c>
      <c r="H6853" s="71" t="str">
        <f t="shared" si="150"/>
        <v xml:space="preserve"> </v>
      </c>
      <c r="I6853" s="11">
        <v>15.604395604396</v>
      </c>
      <c r="J6853" s="3">
        <v>28.131868131868</v>
      </c>
      <c r="K6853" s="3">
        <v>5.0549450549449997</v>
      </c>
      <c r="L6853" s="3">
        <v>35.604395604395997</v>
      </c>
      <c r="M6853" s="3">
        <v>30.109890109889999</v>
      </c>
      <c r="N6853" s="3">
        <v>18.681318681318999</v>
      </c>
      <c r="O6853" s="3">
        <v>4.6153846153850004</v>
      </c>
      <c r="P6853" s="3">
        <v>6.1538461538459996</v>
      </c>
      <c r="Q6853" s="3">
        <v>11.208791208791</v>
      </c>
      <c r="R6853" s="3">
        <v>2.8571428571430002</v>
      </c>
      <c r="S6853" s="3">
        <v>8.7912087912089998</v>
      </c>
      <c r="T6853" s="3">
        <v>2.417582417582</v>
      </c>
      <c r="U6853" s="3">
        <v>2.6373626373630001</v>
      </c>
      <c r="V6853" s="3">
        <v>80.879120879121004</v>
      </c>
      <c r="W6853" s="3">
        <v>8.7912087912089998</v>
      </c>
      <c r="X6853" s="3">
        <v>7.2527472527469996</v>
      </c>
      <c r="Y6853" s="8">
        <v>3.0769230769229998</v>
      </c>
    </row>
    <row r="6854" spans="3:25" ht="24" x14ac:dyDescent="0.2">
      <c r="C6854" s="90"/>
      <c r="D6854" s="87"/>
      <c r="E6854" s="1" t="s">
        <v>87</v>
      </c>
      <c r="F6854" s="2"/>
      <c r="G6854" s="59">
        <v>623</v>
      </c>
      <c r="H6854" s="71" t="str">
        <f t="shared" si="150"/>
        <v xml:space="preserve"> </v>
      </c>
      <c r="I6854" s="11">
        <v>9.6308186195829997</v>
      </c>
      <c r="J6854" s="3">
        <v>25.361155698234001</v>
      </c>
      <c r="K6854" s="3">
        <v>2.728731942215</v>
      </c>
      <c r="L6854" s="3">
        <v>17.174959871589</v>
      </c>
      <c r="M6854" s="3">
        <v>20.545746388443</v>
      </c>
      <c r="N6854" s="3">
        <v>1.2841091492779999</v>
      </c>
      <c r="O6854" s="3">
        <v>1.2841091492779999</v>
      </c>
      <c r="P6854" s="3">
        <v>5.4574638844300001</v>
      </c>
      <c r="Q6854" s="3">
        <v>5.61797752809</v>
      </c>
      <c r="R6854" s="3">
        <v>2.4077046548959999</v>
      </c>
      <c r="S6854" s="3">
        <v>10.272873194222001</v>
      </c>
      <c r="T6854" s="3">
        <v>3.210272873194</v>
      </c>
      <c r="U6854" s="3">
        <v>1.605136436597</v>
      </c>
      <c r="V6854" s="3">
        <v>60.674157303370997</v>
      </c>
      <c r="W6854" s="3">
        <v>30.497592295345001</v>
      </c>
      <c r="X6854" s="3">
        <v>6.0995184590690004</v>
      </c>
      <c r="Y6854" s="8">
        <v>2.728731942215</v>
      </c>
    </row>
    <row r="6855" spans="3:25" ht="24" x14ac:dyDescent="0.2">
      <c r="C6855" s="90"/>
      <c r="D6855" s="87"/>
      <c r="E6855" s="1" t="s">
        <v>88</v>
      </c>
      <c r="F6855" s="2"/>
      <c r="G6855" s="59">
        <v>1112</v>
      </c>
      <c r="H6855" s="71" t="str">
        <f t="shared" si="150"/>
        <v xml:space="preserve"> </v>
      </c>
      <c r="I6855" s="11">
        <v>7.6438848920859996</v>
      </c>
      <c r="J6855" s="3">
        <v>18.435251798561001</v>
      </c>
      <c r="K6855" s="3">
        <v>0.98920863309399998</v>
      </c>
      <c r="L6855" s="3">
        <v>7.7338129496399999</v>
      </c>
      <c r="M6855" s="3">
        <v>10.161870503596999</v>
      </c>
      <c r="N6855" s="3">
        <v>0.269784172662</v>
      </c>
      <c r="O6855" s="3">
        <v>0.89928057553999996</v>
      </c>
      <c r="P6855" s="3">
        <v>2.517985611511</v>
      </c>
      <c r="Q6855" s="3">
        <v>2.6079136690650002</v>
      </c>
      <c r="R6855" s="3">
        <v>1.1690647482009999</v>
      </c>
      <c r="S6855" s="3">
        <v>3.6870503597119999</v>
      </c>
      <c r="T6855" s="3">
        <v>1.9784172661870001</v>
      </c>
      <c r="U6855" s="3">
        <v>1.618705035971</v>
      </c>
      <c r="V6855" s="3">
        <v>40.647482014387997</v>
      </c>
      <c r="W6855" s="3">
        <v>6.2949640287769997</v>
      </c>
      <c r="X6855" s="3">
        <v>48.021582733812998</v>
      </c>
      <c r="Y6855" s="8">
        <v>5.035971223022</v>
      </c>
    </row>
    <row r="6856" spans="3:25" x14ac:dyDescent="0.2">
      <c r="C6856" s="90"/>
      <c r="D6856" s="87"/>
      <c r="E6856" s="1" t="s">
        <v>22</v>
      </c>
      <c r="F6856" s="2"/>
      <c r="G6856" s="59">
        <v>245</v>
      </c>
      <c r="H6856" s="71" t="str">
        <f t="shared" si="150"/>
        <v xml:space="preserve"> </v>
      </c>
      <c r="I6856" s="11">
        <v>12.653061224489999</v>
      </c>
      <c r="J6856" s="3">
        <v>16.326530612245001</v>
      </c>
      <c r="K6856" s="3">
        <v>2.8571428571430002</v>
      </c>
      <c r="L6856" s="3">
        <v>18.367346938775999</v>
      </c>
      <c r="M6856" s="3">
        <v>17.959183673468999</v>
      </c>
      <c r="N6856" s="3">
        <v>2.4489795918369999</v>
      </c>
      <c r="O6856" s="3">
        <v>2.040816326531</v>
      </c>
      <c r="P6856" s="3">
        <v>3.673469387755</v>
      </c>
      <c r="Q6856" s="3">
        <v>5.3061224489800001</v>
      </c>
      <c r="R6856" s="3">
        <v>2.4489795918369999</v>
      </c>
      <c r="S6856" s="3">
        <v>2.4489795918369999</v>
      </c>
      <c r="T6856" s="3">
        <v>2.8571428571430002</v>
      </c>
      <c r="U6856" s="3">
        <v>3.673469387755</v>
      </c>
      <c r="V6856" s="3">
        <v>56.326530612245001</v>
      </c>
      <c r="W6856" s="3">
        <v>4.4897959183670002</v>
      </c>
      <c r="X6856" s="3">
        <v>6.1224489795919999</v>
      </c>
      <c r="Y6856" s="8">
        <v>33.061224489795997</v>
      </c>
    </row>
    <row r="6857" spans="3:25" x14ac:dyDescent="0.2">
      <c r="C6857" s="91" t="s">
        <v>97</v>
      </c>
      <c r="D6857" s="86" t="s">
        <v>17</v>
      </c>
      <c r="E6857" s="6" t="s">
        <v>98</v>
      </c>
      <c r="F6857" s="5"/>
      <c r="G6857" s="58">
        <v>83</v>
      </c>
      <c r="H6857" s="70" t="str">
        <f t="shared" si="150"/>
        <v xml:space="preserve"> </v>
      </c>
      <c r="I6857" s="12">
        <v>12.048192771084</v>
      </c>
      <c r="J6857" s="4">
        <v>31.325301204818999</v>
      </c>
      <c r="K6857" s="4">
        <v>4.819277108434</v>
      </c>
      <c r="L6857" s="4">
        <v>27.710843373494001</v>
      </c>
      <c r="M6857" s="4">
        <v>32.530120481928002</v>
      </c>
      <c r="N6857" s="4">
        <v>21.686746987951999</v>
      </c>
      <c r="O6857" s="4">
        <v>7.2289156626509996</v>
      </c>
      <c r="P6857" s="4">
        <v>8.4337349397590007</v>
      </c>
      <c r="Q6857" s="4">
        <v>21.686746987951999</v>
      </c>
      <c r="R6857" s="4">
        <v>7.2289156626509996</v>
      </c>
      <c r="S6857" s="4">
        <v>15.66265060241</v>
      </c>
      <c r="T6857" s="4">
        <v>2.409638554217</v>
      </c>
      <c r="U6857" s="4">
        <v>1.204819277108</v>
      </c>
      <c r="V6857" s="4">
        <v>84.337349397590003</v>
      </c>
      <c r="W6857" s="4">
        <v>2.409638554217</v>
      </c>
      <c r="X6857" s="4">
        <v>8.4337349397590007</v>
      </c>
      <c r="Y6857" s="13">
        <v>4.819277108434</v>
      </c>
    </row>
    <row r="6858" spans="3:25" x14ac:dyDescent="0.2">
      <c r="C6858" s="90"/>
      <c r="D6858" s="87"/>
      <c r="E6858" s="1" t="s">
        <v>99</v>
      </c>
      <c r="F6858" s="2"/>
      <c r="G6858" s="59">
        <v>401</v>
      </c>
      <c r="H6858" s="71" t="str">
        <f t="shared" si="150"/>
        <v xml:space="preserve"> </v>
      </c>
      <c r="I6858" s="11">
        <v>18.703241895262</v>
      </c>
      <c r="J6858" s="3">
        <v>37.406483790524</v>
      </c>
      <c r="K6858" s="3">
        <v>4.7381546134660004</v>
      </c>
      <c r="L6858" s="3">
        <v>25.187032418952999</v>
      </c>
      <c r="M6858" s="3">
        <v>26.932668329177002</v>
      </c>
      <c r="N6858" s="3">
        <v>8.2294264339150001</v>
      </c>
      <c r="O6858" s="3">
        <v>3.7406483790520002</v>
      </c>
      <c r="P6858" s="3">
        <v>7.2319201995010003</v>
      </c>
      <c r="Q6858" s="3">
        <v>13.965087281796</v>
      </c>
      <c r="R6858" s="3">
        <v>3.7406483790520002</v>
      </c>
      <c r="S6858" s="3">
        <v>11.471321695761</v>
      </c>
      <c r="T6858" s="3">
        <v>3.2418952618449999</v>
      </c>
      <c r="U6858" s="3">
        <v>2.743142144638</v>
      </c>
      <c r="V6858" s="3">
        <v>81.546134663342002</v>
      </c>
      <c r="W6858" s="3">
        <v>9.7256857855359993</v>
      </c>
      <c r="X6858" s="3">
        <v>6.4837905236909998</v>
      </c>
      <c r="Y6858" s="8">
        <v>2.2443890274310001</v>
      </c>
    </row>
    <row r="6859" spans="3:25" x14ac:dyDescent="0.2">
      <c r="C6859" s="90"/>
      <c r="D6859" s="87"/>
      <c r="E6859" s="1" t="s">
        <v>100</v>
      </c>
      <c r="F6859" s="2"/>
      <c r="G6859" s="59">
        <v>686</v>
      </c>
      <c r="H6859" s="71" t="str">
        <f t="shared" si="150"/>
        <v xml:space="preserve"> </v>
      </c>
      <c r="I6859" s="11">
        <v>12.390670553935999</v>
      </c>
      <c r="J6859" s="3">
        <v>29.300291545189999</v>
      </c>
      <c r="K6859" s="3">
        <v>3.4985422740519998</v>
      </c>
      <c r="L6859" s="3">
        <v>20.262390670554002</v>
      </c>
      <c r="M6859" s="3">
        <v>22.740524781341001</v>
      </c>
      <c r="N6859" s="3">
        <v>4.5189504373179998</v>
      </c>
      <c r="O6859" s="3">
        <v>2.040816326531</v>
      </c>
      <c r="P6859" s="3">
        <v>5.3935860058309997</v>
      </c>
      <c r="Q6859" s="3">
        <v>4.810495626822</v>
      </c>
      <c r="R6859" s="3">
        <v>2.040816326531</v>
      </c>
      <c r="S6859" s="3">
        <v>7.7259475218659999</v>
      </c>
      <c r="T6859" s="3">
        <v>2.1865889212830001</v>
      </c>
      <c r="U6859" s="3">
        <v>1.4577259475219999</v>
      </c>
      <c r="V6859" s="3">
        <v>68.950437317783994</v>
      </c>
      <c r="W6859" s="3">
        <v>13.702623906706</v>
      </c>
      <c r="X6859" s="3">
        <v>13.265306122448999</v>
      </c>
      <c r="Y6859" s="8">
        <v>4.0816326530609999</v>
      </c>
    </row>
    <row r="6860" spans="3:25" x14ac:dyDescent="0.2">
      <c r="C6860" s="90"/>
      <c r="D6860" s="87"/>
      <c r="E6860" s="1" t="s">
        <v>101</v>
      </c>
      <c r="F6860" s="2"/>
      <c r="G6860" s="59">
        <v>1118</v>
      </c>
      <c r="H6860" s="71" t="str">
        <f t="shared" si="150"/>
        <v xml:space="preserve"> </v>
      </c>
      <c r="I6860" s="11">
        <v>5.4561717352420001</v>
      </c>
      <c r="J6860" s="3">
        <v>11.538461538462</v>
      </c>
      <c r="K6860" s="3">
        <v>0.71556350626099996</v>
      </c>
      <c r="L6860" s="3">
        <v>10.286225402504</v>
      </c>
      <c r="M6860" s="3">
        <v>9.6601073345259998</v>
      </c>
      <c r="N6860" s="3">
        <v>1.3416815742399999</v>
      </c>
      <c r="O6860" s="3">
        <v>0.62611806797900005</v>
      </c>
      <c r="P6860" s="3">
        <v>2.0572450805010001</v>
      </c>
      <c r="Q6860" s="3">
        <v>1.4311270125219999</v>
      </c>
      <c r="R6860" s="3">
        <v>0.80500894454399996</v>
      </c>
      <c r="S6860" s="3">
        <v>3.0411449016100001</v>
      </c>
      <c r="T6860" s="3">
        <v>2.3255813953489999</v>
      </c>
      <c r="U6860" s="3">
        <v>1.7889087656530001</v>
      </c>
      <c r="V6860" s="3">
        <v>35.509838998211002</v>
      </c>
      <c r="W6860" s="3">
        <v>15.116279069767</v>
      </c>
      <c r="X6860" s="3">
        <v>42.754919499106002</v>
      </c>
      <c r="Y6860" s="8">
        <v>6.6189624329159997</v>
      </c>
    </row>
    <row r="6861" spans="3:25" x14ac:dyDescent="0.2">
      <c r="C6861" s="90"/>
      <c r="D6861" s="87"/>
      <c r="E6861" s="1" t="s">
        <v>22</v>
      </c>
      <c r="F6861" s="2"/>
      <c r="G6861" s="59">
        <v>147</v>
      </c>
      <c r="H6861" s="71" t="str">
        <f t="shared" si="150"/>
        <v xml:space="preserve"> </v>
      </c>
      <c r="I6861" s="11">
        <v>10.884353741497</v>
      </c>
      <c r="J6861" s="3">
        <v>17.006802721088</v>
      </c>
      <c r="K6861" s="3">
        <v>2.040816326531</v>
      </c>
      <c r="L6861" s="3">
        <v>14.965986394558</v>
      </c>
      <c r="M6861" s="3">
        <v>15.646258503401</v>
      </c>
      <c r="N6861" s="3">
        <v>3.4013605442179999</v>
      </c>
      <c r="O6861" s="3">
        <v>1.360544217687</v>
      </c>
      <c r="P6861" s="3">
        <v>2.040816326531</v>
      </c>
      <c r="Q6861" s="3">
        <v>3.4013605442179999</v>
      </c>
      <c r="R6861" s="3">
        <v>2.040816326531</v>
      </c>
      <c r="S6861" s="3">
        <v>3.4013605442179999</v>
      </c>
      <c r="T6861" s="3">
        <v>2.7210884353739999</v>
      </c>
      <c r="U6861" s="3">
        <v>4.7619047619049999</v>
      </c>
      <c r="V6861" s="3">
        <v>46.938775510204003</v>
      </c>
      <c r="W6861" s="3">
        <v>4.7619047619049999</v>
      </c>
      <c r="X6861" s="3">
        <v>12.244897959184</v>
      </c>
      <c r="Y6861" s="8">
        <v>36.054421768707002</v>
      </c>
    </row>
    <row r="6862" spans="3:25" x14ac:dyDescent="0.2">
      <c r="C6862" s="91" t="s">
        <v>102</v>
      </c>
      <c r="D6862" s="86" t="s">
        <v>17</v>
      </c>
      <c r="E6862" s="6" t="s">
        <v>103</v>
      </c>
      <c r="F6862" s="5"/>
      <c r="G6862" s="58">
        <v>562</v>
      </c>
      <c r="H6862" s="70" t="str">
        <f t="shared" si="150"/>
        <v xml:space="preserve"> </v>
      </c>
      <c r="I6862" s="12">
        <v>13.345195729537</v>
      </c>
      <c r="J6862" s="4">
        <v>26.868327402135002</v>
      </c>
      <c r="K6862" s="4">
        <v>4.0925266903909998</v>
      </c>
      <c r="L6862" s="4">
        <v>23.843416370107001</v>
      </c>
      <c r="M6862" s="4">
        <v>23.843416370107001</v>
      </c>
      <c r="N6862" s="4">
        <v>8.1850533807829997</v>
      </c>
      <c r="O6862" s="4">
        <v>4.2704626334520004</v>
      </c>
      <c r="P6862" s="4">
        <v>7.1174377224200001</v>
      </c>
      <c r="Q6862" s="4">
        <v>9.0747330960849997</v>
      </c>
      <c r="R6862" s="4">
        <v>3.2028469750889998</v>
      </c>
      <c r="S6862" s="4">
        <v>9.2526690391459994</v>
      </c>
      <c r="T6862" s="4">
        <v>2.8469750889680001</v>
      </c>
      <c r="U6862" s="4">
        <v>2.3131672597859998</v>
      </c>
      <c r="V6862" s="4">
        <v>70.462633451957004</v>
      </c>
      <c r="W6862" s="4">
        <v>7.8291814946620004</v>
      </c>
      <c r="X6862" s="4">
        <v>18.861209964413</v>
      </c>
      <c r="Y6862" s="13">
        <v>2.8469750889680001</v>
      </c>
    </row>
    <row r="6863" spans="3:25" x14ac:dyDescent="0.2">
      <c r="C6863" s="90"/>
      <c r="D6863" s="87"/>
      <c r="E6863" s="1" t="s">
        <v>104</v>
      </c>
      <c r="F6863" s="2"/>
      <c r="G6863" s="59">
        <v>1221</v>
      </c>
      <c r="H6863" s="71" t="str">
        <f t="shared" si="150"/>
        <v xml:space="preserve"> </v>
      </c>
      <c r="I6863" s="11">
        <v>11.056511056511001</v>
      </c>
      <c r="J6863" s="3">
        <v>24.815724815725002</v>
      </c>
      <c r="K6863" s="3">
        <v>2.3751023751020002</v>
      </c>
      <c r="L6863" s="3">
        <v>17.608517608518</v>
      </c>
      <c r="M6863" s="3">
        <v>19.328419328418999</v>
      </c>
      <c r="N6863" s="3">
        <v>3.6036036036039998</v>
      </c>
      <c r="O6863" s="3">
        <v>1.3923013923009999</v>
      </c>
      <c r="P6863" s="3">
        <v>3.4398034398030002</v>
      </c>
      <c r="Q6863" s="3">
        <v>5.6511056511059996</v>
      </c>
      <c r="R6863" s="3">
        <v>1.9656019656020001</v>
      </c>
      <c r="S6863" s="3">
        <v>6.6339066339070003</v>
      </c>
      <c r="T6863" s="3">
        <v>2.3751023751020002</v>
      </c>
      <c r="U6863" s="3">
        <v>2.293202293202</v>
      </c>
      <c r="V6863" s="3">
        <v>59.459459459458998</v>
      </c>
      <c r="W6863" s="3">
        <v>14.987714987715</v>
      </c>
      <c r="X6863" s="3">
        <v>21.294021294021</v>
      </c>
      <c r="Y6863" s="8">
        <v>4.258804258804</v>
      </c>
    </row>
    <row r="6864" spans="3:25" x14ac:dyDescent="0.2">
      <c r="C6864" s="90"/>
      <c r="D6864" s="87"/>
      <c r="E6864" s="1" t="s">
        <v>105</v>
      </c>
      <c r="F6864" s="2"/>
      <c r="G6864" s="59">
        <v>430</v>
      </c>
      <c r="H6864" s="71" t="str">
        <f t="shared" si="150"/>
        <v xml:space="preserve"> </v>
      </c>
      <c r="I6864" s="11">
        <v>5.8139534883720003</v>
      </c>
      <c r="J6864" s="3">
        <v>12.558139534884001</v>
      </c>
      <c r="K6864" s="3">
        <v>0.46511627907000003</v>
      </c>
      <c r="L6864" s="3">
        <v>6.9767441860470001</v>
      </c>
      <c r="M6864" s="3">
        <v>7.4418604651160001</v>
      </c>
      <c r="N6864" s="3">
        <v>1.1627906976739999</v>
      </c>
      <c r="O6864" s="3">
        <v>0.23255813953500001</v>
      </c>
      <c r="P6864" s="3">
        <v>2.790697674419</v>
      </c>
      <c r="Q6864" s="3">
        <v>0.93023255814000005</v>
      </c>
      <c r="R6864" s="3">
        <v>0.69767441860500001</v>
      </c>
      <c r="S6864" s="3">
        <v>2.3255813953489999</v>
      </c>
      <c r="T6864" s="3">
        <v>2.5581395348839999</v>
      </c>
      <c r="U6864" s="3">
        <v>0.93023255814000005</v>
      </c>
      <c r="V6864" s="3">
        <v>34.651162790698002</v>
      </c>
      <c r="W6864" s="3">
        <v>14.883720930233</v>
      </c>
      <c r="X6864" s="3">
        <v>43.953488372092998</v>
      </c>
      <c r="Y6864" s="8">
        <v>6.511627906977</v>
      </c>
    </row>
    <row r="6865" spans="3:25" x14ac:dyDescent="0.2">
      <c r="C6865" s="90"/>
      <c r="D6865" s="87"/>
      <c r="E6865" s="1" t="s">
        <v>106</v>
      </c>
      <c r="F6865" s="2"/>
      <c r="G6865" s="59">
        <v>63</v>
      </c>
      <c r="H6865" s="71" t="str">
        <f t="shared" si="150"/>
        <v xml:space="preserve"> </v>
      </c>
      <c r="I6865" s="26">
        <v>0</v>
      </c>
      <c r="J6865" s="3">
        <v>3.1746031746029999</v>
      </c>
      <c r="K6865" s="7">
        <v>0</v>
      </c>
      <c r="L6865" s="3">
        <v>1.587301587302</v>
      </c>
      <c r="M6865" s="3">
        <v>3.1746031746029999</v>
      </c>
      <c r="N6865" s="7">
        <v>0</v>
      </c>
      <c r="O6865" s="7">
        <v>0</v>
      </c>
      <c r="P6865" s="7">
        <v>0</v>
      </c>
      <c r="Q6865" s="7">
        <v>0</v>
      </c>
      <c r="R6865" s="7">
        <v>0</v>
      </c>
      <c r="S6865" s="7">
        <v>0</v>
      </c>
      <c r="T6865" s="3">
        <v>1.587301587302</v>
      </c>
      <c r="U6865" s="3">
        <v>1.587301587302</v>
      </c>
      <c r="V6865" s="3">
        <v>11.111111111111001</v>
      </c>
      <c r="W6865" s="3">
        <v>15.873015873016</v>
      </c>
      <c r="X6865" s="3">
        <v>69.841269841270005</v>
      </c>
      <c r="Y6865" s="8">
        <v>3.1746031746029999</v>
      </c>
    </row>
    <row r="6866" spans="3:25" x14ac:dyDescent="0.2">
      <c r="C6866" s="90"/>
      <c r="D6866" s="87"/>
      <c r="E6866" s="1" t="s">
        <v>22</v>
      </c>
      <c r="F6866" s="2"/>
      <c r="G6866" s="59">
        <v>159</v>
      </c>
      <c r="H6866" s="71" t="str">
        <f t="shared" si="150"/>
        <v xml:space="preserve"> </v>
      </c>
      <c r="I6866" s="11">
        <v>7.547169811321</v>
      </c>
      <c r="J6866" s="3">
        <v>13.207547169811001</v>
      </c>
      <c r="K6866" s="3">
        <v>2.5157232704400001</v>
      </c>
      <c r="L6866" s="3">
        <v>12.578616352200999</v>
      </c>
      <c r="M6866" s="3">
        <v>11.320754716981</v>
      </c>
      <c r="N6866" s="3">
        <v>4.4025157232699996</v>
      </c>
      <c r="O6866" s="3">
        <v>1.2578616352200001</v>
      </c>
      <c r="P6866" s="3">
        <v>3.1446540880499998</v>
      </c>
      <c r="Q6866" s="3">
        <v>2.5157232704400001</v>
      </c>
      <c r="R6866" s="3">
        <v>1.2578616352200001</v>
      </c>
      <c r="S6866" s="3">
        <v>5.0314465408810003</v>
      </c>
      <c r="T6866" s="3">
        <v>1.88679245283</v>
      </c>
      <c r="U6866" s="3">
        <v>1.88679245283</v>
      </c>
      <c r="V6866" s="3">
        <v>36.477987421384</v>
      </c>
      <c r="W6866" s="3">
        <v>6.2893081761009997</v>
      </c>
      <c r="X6866" s="3">
        <v>13.207547169811001</v>
      </c>
      <c r="Y6866" s="8">
        <v>44.025157232703997</v>
      </c>
    </row>
    <row r="6867" spans="3:25" x14ac:dyDescent="0.2">
      <c r="C6867" s="90"/>
      <c r="D6867" s="87"/>
      <c r="E6867" s="1" t="s">
        <v>107</v>
      </c>
      <c r="F6867" s="2"/>
      <c r="G6867" s="59">
        <v>1783</v>
      </c>
      <c r="H6867" s="71" t="str">
        <f t="shared" si="150"/>
        <v xml:space="preserve"> </v>
      </c>
      <c r="I6867" s="11">
        <v>11.777902411666</v>
      </c>
      <c r="J6867" s="3">
        <v>25.462703309030001</v>
      </c>
      <c r="K6867" s="3">
        <v>2.9164329781270002</v>
      </c>
      <c r="L6867" s="3">
        <v>19.573752103196998</v>
      </c>
      <c r="M6867" s="3">
        <v>20.751542344362999</v>
      </c>
      <c r="N6867" s="3">
        <v>5.0476724621419997</v>
      </c>
      <c r="O6867" s="3">
        <v>2.2994952327539999</v>
      </c>
      <c r="P6867" s="3">
        <v>4.5989904655079998</v>
      </c>
      <c r="Q6867" s="3">
        <v>6.7302299495230002</v>
      </c>
      <c r="R6867" s="3">
        <v>2.355580482333</v>
      </c>
      <c r="S6867" s="3">
        <v>7.4593381940550003</v>
      </c>
      <c r="T6867" s="3">
        <v>2.5238362310709999</v>
      </c>
      <c r="U6867" s="3">
        <v>2.2994952327539999</v>
      </c>
      <c r="V6867" s="3">
        <v>62.927650028042997</v>
      </c>
      <c r="W6867" s="3">
        <v>12.731351654515001</v>
      </c>
      <c r="X6867" s="3">
        <v>20.527201346045999</v>
      </c>
      <c r="Y6867" s="8">
        <v>3.8137969713970001</v>
      </c>
    </row>
    <row r="6868" spans="3:25" x14ac:dyDescent="0.2">
      <c r="C6868" s="90"/>
      <c r="D6868" s="87"/>
      <c r="E6868" s="1" t="s">
        <v>108</v>
      </c>
      <c r="F6868" s="2"/>
      <c r="G6868" s="59">
        <v>493</v>
      </c>
      <c r="H6868" s="71" t="str">
        <f t="shared" si="150"/>
        <v xml:space="preserve"> </v>
      </c>
      <c r="I6868" s="11">
        <v>5.0709939148069996</v>
      </c>
      <c r="J6868" s="3">
        <v>11.359026369167999</v>
      </c>
      <c r="K6868" s="3">
        <v>0.40567951318500001</v>
      </c>
      <c r="L6868" s="3">
        <v>6.2880324543609998</v>
      </c>
      <c r="M6868" s="3">
        <v>6.8965517241379999</v>
      </c>
      <c r="N6868" s="3">
        <v>1.014198782961</v>
      </c>
      <c r="O6868" s="3">
        <v>0.20283975659199999</v>
      </c>
      <c r="P6868" s="3">
        <v>2.434077079108</v>
      </c>
      <c r="Q6868" s="3">
        <v>0.81135902636900004</v>
      </c>
      <c r="R6868" s="3">
        <v>0.60851926977699999</v>
      </c>
      <c r="S6868" s="3">
        <v>2.028397565923</v>
      </c>
      <c r="T6868" s="3">
        <v>2.434077079108</v>
      </c>
      <c r="U6868" s="3">
        <v>1.014198782961</v>
      </c>
      <c r="V6868" s="3">
        <v>31.643002028398001</v>
      </c>
      <c r="W6868" s="3">
        <v>15.01014198783</v>
      </c>
      <c r="X6868" s="3">
        <v>47.261663286004001</v>
      </c>
      <c r="Y6868" s="8">
        <v>6.0851926977690001</v>
      </c>
    </row>
    <row r="6869" spans="3:25" x14ac:dyDescent="0.2">
      <c r="C6869" s="91" t="s">
        <v>109</v>
      </c>
      <c r="D6869" s="86" t="s">
        <v>17</v>
      </c>
      <c r="E6869" s="6" t="s">
        <v>110</v>
      </c>
      <c r="F6869" s="5"/>
      <c r="G6869" s="58">
        <v>551</v>
      </c>
      <c r="H6869" s="70" t="str">
        <f t="shared" si="150"/>
        <v xml:space="preserve"> </v>
      </c>
      <c r="I6869" s="12">
        <v>9.4373865698730004</v>
      </c>
      <c r="J6869" s="4">
        <v>28.675136116152</v>
      </c>
      <c r="K6869" s="4">
        <v>3.2667876588019999</v>
      </c>
      <c r="L6869" s="4">
        <v>16.152450090744001</v>
      </c>
      <c r="M6869" s="4">
        <v>17.785843920144998</v>
      </c>
      <c r="N6869" s="4">
        <v>5.9891107078039996</v>
      </c>
      <c r="O6869" s="4">
        <v>3.4482758620689999</v>
      </c>
      <c r="P6869" s="4">
        <v>5.9891107078039996</v>
      </c>
      <c r="Q6869" s="4">
        <v>7.8039927404720002</v>
      </c>
      <c r="R6869" s="4">
        <v>5.4446460980040001</v>
      </c>
      <c r="S6869" s="4">
        <v>8.1669691470050001</v>
      </c>
      <c r="T6869" s="4">
        <v>3.9927404718689998</v>
      </c>
      <c r="U6869" s="4">
        <v>3.2667876588019999</v>
      </c>
      <c r="V6869" s="4">
        <v>64.609800362976003</v>
      </c>
      <c r="W6869" s="4">
        <v>15.426497277677001</v>
      </c>
      <c r="X6869" s="4">
        <v>17.059891107077998</v>
      </c>
      <c r="Y6869" s="13">
        <v>2.9038112522690001</v>
      </c>
    </row>
    <row r="6870" spans="3:25" ht="24" x14ac:dyDescent="0.2">
      <c r="C6870" s="90"/>
      <c r="D6870" s="87"/>
      <c r="E6870" s="1" t="s">
        <v>111</v>
      </c>
      <c r="F6870" s="2"/>
      <c r="G6870" s="59">
        <v>298</v>
      </c>
      <c r="H6870" s="71" t="str">
        <f t="shared" si="150"/>
        <v xml:space="preserve"> </v>
      </c>
      <c r="I6870" s="11">
        <v>10.738255033557</v>
      </c>
      <c r="J6870" s="3">
        <v>24.496644295302001</v>
      </c>
      <c r="K6870" s="3">
        <v>3.6912751677850002</v>
      </c>
      <c r="L6870" s="3">
        <v>25.503355704697999</v>
      </c>
      <c r="M6870" s="3">
        <v>21.812080536913001</v>
      </c>
      <c r="N6870" s="3">
        <v>21.140939597315</v>
      </c>
      <c r="O6870" s="3">
        <v>5.3691275167789998</v>
      </c>
      <c r="P6870" s="3">
        <v>9.7315436241610005</v>
      </c>
      <c r="Q6870" s="3">
        <v>11.073825503356</v>
      </c>
      <c r="R6870" s="3">
        <v>3.0201342281880001</v>
      </c>
      <c r="S6870" s="3">
        <v>9.060402684564</v>
      </c>
      <c r="T6870" s="3">
        <v>2.0134228187919998</v>
      </c>
      <c r="U6870" s="3">
        <v>5.0335570469800004</v>
      </c>
      <c r="V6870" s="3">
        <v>72.147651006711001</v>
      </c>
      <c r="W6870" s="3">
        <v>14.429530201342001</v>
      </c>
      <c r="X6870" s="3">
        <v>11.073825503356</v>
      </c>
      <c r="Y6870" s="8">
        <v>2.3489932885910001</v>
      </c>
    </row>
    <row r="6871" spans="3:25" ht="24" x14ac:dyDescent="0.2">
      <c r="C6871" s="90"/>
      <c r="D6871" s="87"/>
      <c r="E6871" s="1" t="s">
        <v>112</v>
      </c>
      <c r="F6871" s="2"/>
      <c r="G6871" s="59">
        <v>954</v>
      </c>
      <c r="H6871" s="71" t="str">
        <f t="shared" si="150"/>
        <v xml:space="preserve"> </v>
      </c>
      <c r="I6871" s="11">
        <v>13.207547169811001</v>
      </c>
      <c r="J6871" s="3">
        <v>26.834381551362998</v>
      </c>
      <c r="K6871" s="3">
        <v>3.35429769392</v>
      </c>
      <c r="L6871" s="3">
        <v>31.236897274633002</v>
      </c>
      <c r="M6871" s="3">
        <v>33.228511530398002</v>
      </c>
      <c r="N6871" s="3">
        <v>6.6037735849060004</v>
      </c>
      <c r="O6871" s="3">
        <v>2.8301886792449999</v>
      </c>
      <c r="P6871" s="3">
        <v>4.6121593291399998</v>
      </c>
      <c r="Q6871" s="3">
        <v>9.0146750524110004</v>
      </c>
      <c r="R6871" s="3">
        <v>2.2012578616349998</v>
      </c>
      <c r="S6871" s="3">
        <v>10.272536687631</v>
      </c>
      <c r="T6871" s="3">
        <v>2.7253668763099999</v>
      </c>
      <c r="U6871" s="3">
        <v>2.0964360587000002</v>
      </c>
      <c r="V6871" s="3">
        <v>75.681341719078006</v>
      </c>
      <c r="W6871" s="3">
        <v>10.062893081761001</v>
      </c>
      <c r="X6871" s="3">
        <v>12.473794549266</v>
      </c>
      <c r="Y6871" s="8">
        <v>1.7819706498950001</v>
      </c>
    </row>
    <row r="6872" spans="3:25" x14ac:dyDescent="0.2">
      <c r="C6872" s="90"/>
      <c r="D6872" s="87"/>
      <c r="E6872" s="1" t="s">
        <v>113</v>
      </c>
      <c r="F6872" s="2"/>
      <c r="G6872" s="59">
        <v>616</v>
      </c>
      <c r="H6872" s="71" t="str">
        <f t="shared" si="150"/>
        <v xml:space="preserve"> </v>
      </c>
      <c r="I6872" s="11">
        <v>11.850649350649</v>
      </c>
      <c r="J6872" s="3">
        <v>29.707792207792</v>
      </c>
      <c r="K6872" s="3">
        <v>2.922077922078</v>
      </c>
      <c r="L6872" s="3">
        <v>20.292207792208</v>
      </c>
      <c r="M6872" s="3">
        <v>20.616883116882999</v>
      </c>
      <c r="N6872" s="3">
        <v>5.844155844156</v>
      </c>
      <c r="O6872" s="3">
        <v>3.4090909090910002</v>
      </c>
      <c r="P6872" s="3">
        <v>6.8181818181820004</v>
      </c>
      <c r="Q6872" s="3">
        <v>6.9805194805189998</v>
      </c>
      <c r="R6872" s="3">
        <v>2.4350649350650002</v>
      </c>
      <c r="S6872" s="3">
        <v>10.551948051947999</v>
      </c>
      <c r="T6872" s="3">
        <v>2.75974025974</v>
      </c>
      <c r="U6872" s="3">
        <v>2.1103896103899999</v>
      </c>
      <c r="V6872" s="3">
        <v>65.909090909091006</v>
      </c>
      <c r="W6872" s="3">
        <v>12.012987012987001</v>
      </c>
      <c r="X6872" s="3">
        <v>18.344155844155999</v>
      </c>
      <c r="Y6872" s="8">
        <v>3.733766233766</v>
      </c>
    </row>
    <row r="6873" spans="3:25" x14ac:dyDescent="0.2">
      <c r="C6873" s="90"/>
      <c r="D6873" s="87"/>
      <c r="E6873" s="1" t="s">
        <v>114</v>
      </c>
      <c r="F6873" s="2"/>
      <c r="G6873" s="59">
        <v>986</v>
      </c>
      <c r="H6873" s="71" t="str">
        <f t="shared" si="150"/>
        <v xml:space="preserve"> </v>
      </c>
      <c r="I6873" s="11">
        <v>14.198782961459999</v>
      </c>
      <c r="J6873" s="3">
        <v>25.354969574037</v>
      </c>
      <c r="K6873" s="3">
        <v>3.2454361054769998</v>
      </c>
      <c r="L6873" s="3">
        <v>21.298174442191002</v>
      </c>
      <c r="M6873" s="3">
        <v>22.210953346856002</v>
      </c>
      <c r="N6873" s="3">
        <v>4.8681541582149999</v>
      </c>
      <c r="O6873" s="3">
        <v>2.9411764705880001</v>
      </c>
      <c r="P6873" s="3">
        <v>5.0709939148069996</v>
      </c>
      <c r="Q6873" s="3">
        <v>6.9979716024340002</v>
      </c>
      <c r="R6873" s="3">
        <v>2.6369168357000001</v>
      </c>
      <c r="S6873" s="3">
        <v>7.9107505070990003</v>
      </c>
      <c r="T6873" s="3">
        <v>2.5354969574039998</v>
      </c>
      <c r="U6873" s="3">
        <v>2.1298174442189999</v>
      </c>
      <c r="V6873" s="3">
        <v>64.503042596349005</v>
      </c>
      <c r="W6873" s="3">
        <v>12.373225152130001</v>
      </c>
      <c r="X6873" s="3">
        <v>19.776876267748001</v>
      </c>
      <c r="Y6873" s="8">
        <v>3.3468559837730001</v>
      </c>
    </row>
    <row r="6874" spans="3:25" ht="24" x14ac:dyDescent="0.2">
      <c r="C6874" s="90"/>
      <c r="D6874" s="87"/>
      <c r="E6874" s="1" t="s">
        <v>115</v>
      </c>
      <c r="F6874" s="2"/>
      <c r="G6874" s="59">
        <v>938</v>
      </c>
      <c r="H6874" s="71" t="str">
        <f t="shared" si="150"/>
        <v xml:space="preserve"> </v>
      </c>
      <c r="I6874" s="11">
        <v>14.498933901919001</v>
      </c>
      <c r="J6874" s="3">
        <v>27.078891257995998</v>
      </c>
      <c r="K6874" s="3">
        <v>4.9040511727079998</v>
      </c>
      <c r="L6874" s="3">
        <v>24.840085287846001</v>
      </c>
      <c r="M6874" s="3">
        <v>27.931769722814</v>
      </c>
      <c r="N6874" s="3">
        <v>6.2899786780379996</v>
      </c>
      <c r="O6874" s="3">
        <v>2.6652452025589999</v>
      </c>
      <c r="P6874" s="3">
        <v>4.5842217484010002</v>
      </c>
      <c r="Q6874" s="3">
        <v>8.5287846481879992</v>
      </c>
      <c r="R6874" s="3">
        <v>2.8784648187630002</v>
      </c>
      <c r="S6874" s="3">
        <v>9.9147121535179998</v>
      </c>
      <c r="T6874" s="3">
        <v>2.238805970149</v>
      </c>
      <c r="U6874" s="3">
        <v>2.5586353944560001</v>
      </c>
      <c r="V6874" s="3">
        <v>70.895522388060002</v>
      </c>
      <c r="W6874" s="3">
        <v>12.579957356076999</v>
      </c>
      <c r="X6874" s="3">
        <v>13.646055437099999</v>
      </c>
      <c r="Y6874" s="8">
        <v>2.8784648187630002</v>
      </c>
    </row>
    <row r="6875" spans="3:25" ht="24" x14ac:dyDescent="0.2">
      <c r="C6875" s="90"/>
      <c r="D6875" s="87"/>
      <c r="E6875" s="1" t="s">
        <v>116</v>
      </c>
      <c r="F6875" s="2"/>
      <c r="G6875" s="59">
        <v>771</v>
      </c>
      <c r="H6875" s="71" t="str">
        <f t="shared" si="150"/>
        <v xml:space="preserve"> </v>
      </c>
      <c r="I6875" s="11">
        <v>12.062256809339001</v>
      </c>
      <c r="J6875" s="3">
        <v>23.735408560311001</v>
      </c>
      <c r="K6875" s="3">
        <v>2.853437094682</v>
      </c>
      <c r="L6875" s="3">
        <v>19.066147859922001</v>
      </c>
      <c r="M6875" s="3">
        <v>21.400778210117</v>
      </c>
      <c r="N6875" s="3">
        <v>5.1880674448770003</v>
      </c>
      <c r="O6875" s="3">
        <v>2.2049286640729999</v>
      </c>
      <c r="P6875" s="3">
        <v>4.5395590142669997</v>
      </c>
      <c r="Q6875" s="3">
        <v>5.1880674448770003</v>
      </c>
      <c r="R6875" s="3">
        <v>1.6861219195849999</v>
      </c>
      <c r="S6875" s="3">
        <v>6.7444876783399996</v>
      </c>
      <c r="T6875" s="3">
        <v>2.7237354085600001</v>
      </c>
      <c r="U6875" s="3">
        <v>1.945525291829</v>
      </c>
      <c r="V6875" s="3">
        <v>61.348897535668002</v>
      </c>
      <c r="W6875" s="3">
        <v>13.099870298314</v>
      </c>
      <c r="X6875" s="3">
        <v>21.660181582361002</v>
      </c>
      <c r="Y6875" s="8">
        <v>3.8910505836580001</v>
      </c>
    </row>
    <row r="6876" spans="3:25" ht="24" x14ac:dyDescent="0.2">
      <c r="C6876" s="90"/>
      <c r="D6876" s="87"/>
      <c r="E6876" s="1" t="s">
        <v>117</v>
      </c>
      <c r="F6876" s="2"/>
      <c r="G6876" s="59">
        <v>223</v>
      </c>
      <c r="H6876" s="71" t="str">
        <f t="shared" si="150"/>
        <v xml:space="preserve"> </v>
      </c>
      <c r="I6876" s="11">
        <v>26.457399103139</v>
      </c>
      <c r="J6876" s="3">
        <v>52.466367713003997</v>
      </c>
      <c r="K6876" s="3">
        <v>7.6233183856500002</v>
      </c>
      <c r="L6876" s="3">
        <v>27.80269058296</v>
      </c>
      <c r="M6876" s="3">
        <v>34.529147982063002</v>
      </c>
      <c r="N6876" s="3">
        <v>12.107623318386</v>
      </c>
      <c r="O6876" s="3">
        <v>9.4170403587439999</v>
      </c>
      <c r="P6876" s="3">
        <v>11.659192825111999</v>
      </c>
      <c r="Q6876" s="3">
        <v>31.838565022421999</v>
      </c>
      <c r="R6876" s="3">
        <v>3.139013452915</v>
      </c>
      <c r="S6876" s="3">
        <v>15.695067264574</v>
      </c>
      <c r="T6876" s="3">
        <v>4.4843049327350002</v>
      </c>
      <c r="U6876" s="3">
        <v>5.3811659192830001</v>
      </c>
      <c r="V6876" s="3">
        <v>94.618834080716994</v>
      </c>
      <c r="W6876" s="3">
        <v>2.2421524663680001</v>
      </c>
      <c r="X6876" s="3">
        <v>1.7937219730939999</v>
      </c>
      <c r="Y6876" s="8">
        <v>1.3452914798210001</v>
      </c>
    </row>
    <row r="6877" spans="3:25" x14ac:dyDescent="0.2">
      <c r="C6877" s="90"/>
      <c r="D6877" s="87"/>
      <c r="E6877" s="1" t="s">
        <v>118</v>
      </c>
      <c r="F6877" s="2"/>
      <c r="G6877" s="59">
        <v>710</v>
      </c>
      <c r="H6877" s="71" t="str">
        <f t="shared" si="150"/>
        <v xml:space="preserve"> </v>
      </c>
      <c r="I6877" s="11">
        <v>10.845070422535001</v>
      </c>
      <c r="J6877" s="3">
        <v>26.197183098591999</v>
      </c>
      <c r="K6877" s="3">
        <v>3.380281690141</v>
      </c>
      <c r="L6877" s="3">
        <v>22.816901408450999</v>
      </c>
      <c r="M6877" s="3">
        <v>26.478873239437</v>
      </c>
      <c r="N6877" s="3">
        <v>6.6197183098589996</v>
      </c>
      <c r="O6877" s="3">
        <v>2.3943661971829999</v>
      </c>
      <c r="P6877" s="3">
        <v>4.0845070422539997</v>
      </c>
      <c r="Q6877" s="3">
        <v>7.6056338028169996</v>
      </c>
      <c r="R6877" s="3">
        <v>2.8169014084509998</v>
      </c>
      <c r="S6877" s="3">
        <v>9.4366197183100002</v>
      </c>
      <c r="T6877" s="3">
        <v>2.6760563380279998</v>
      </c>
      <c r="U6877" s="3">
        <v>2.5352112676059999</v>
      </c>
      <c r="V6877" s="3">
        <v>67.464788732393998</v>
      </c>
      <c r="W6877" s="3">
        <v>12.957746478873</v>
      </c>
      <c r="X6877" s="3">
        <v>16.901408450704</v>
      </c>
      <c r="Y6877" s="8">
        <v>2.6760563380279998</v>
      </c>
    </row>
    <row r="6878" spans="3:25" x14ac:dyDescent="0.2">
      <c r="C6878" s="90"/>
      <c r="D6878" s="87"/>
      <c r="E6878" s="1" t="s">
        <v>119</v>
      </c>
      <c r="F6878" s="2"/>
      <c r="G6878" s="59">
        <v>565</v>
      </c>
      <c r="H6878" s="71" t="str">
        <f t="shared" si="150"/>
        <v xml:space="preserve"> </v>
      </c>
      <c r="I6878" s="11">
        <v>14.690265486726</v>
      </c>
      <c r="J6878" s="3">
        <v>33.451327433628002</v>
      </c>
      <c r="K6878" s="3">
        <v>4.7787610619469998</v>
      </c>
      <c r="L6878" s="3">
        <v>23.893805309735001</v>
      </c>
      <c r="M6878" s="3">
        <v>26.725663716814001</v>
      </c>
      <c r="N6878" s="3">
        <v>7.7876106194689996</v>
      </c>
      <c r="O6878" s="3">
        <v>3.53982300885</v>
      </c>
      <c r="P6878" s="3">
        <v>6.7256637168140001</v>
      </c>
      <c r="Q6878" s="3">
        <v>10.973451327434001</v>
      </c>
      <c r="R6878" s="3">
        <v>3.7168141592919999</v>
      </c>
      <c r="S6878" s="3">
        <v>9.0265486725659994</v>
      </c>
      <c r="T6878" s="3">
        <v>2.8318584070799999</v>
      </c>
      <c r="U6878" s="3">
        <v>3.0088495575219998</v>
      </c>
      <c r="V6878" s="3">
        <v>74.867256637167998</v>
      </c>
      <c r="W6878" s="3">
        <v>10.973451327434001</v>
      </c>
      <c r="X6878" s="3">
        <v>11.327433628319</v>
      </c>
      <c r="Y6878" s="8">
        <v>2.8318584070799999</v>
      </c>
    </row>
    <row r="6879" spans="3:25" x14ac:dyDescent="0.2">
      <c r="C6879" s="90"/>
      <c r="D6879" s="87"/>
      <c r="E6879" s="1" t="s">
        <v>120</v>
      </c>
      <c r="F6879" s="2"/>
      <c r="G6879" s="59">
        <v>443</v>
      </c>
      <c r="H6879" s="71" t="str">
        <f t="shared" si="150"/>
        <v xml:space="preserve"> </v>
      </c>
      <c r="I6879" s="11">
        <v>10.158013544018001</v>
      </c>
      <c r="J6879" s="3">
        <v>24.379232505642999</v>
      </c>
      <c r="K6879" s="3">
        <v>3.6117381489840001</v>
      </c>
      <c r="L6879" s="3">
        <v>16.930022573363001</v>
      </c>
      <c r="M6879" s="3">
        <v>18.735891647856</v>
      </c>
      <c r="N6879" s="3">
        <v>4.51467268623</v>
      </c>
      <c r="O6879" s="3">
        <v>2.9345372460500001</v>
      </c>
      <c r="P6879" s="3">
        <v>4.51467268623</v>
      </c>
      <c r="Q6879" s="3">
        <v>7.6749435665909997</v>
      </c>
      <c r="R6879" s="3">
        <v>4.0632054176069996</v>
      </c>
      <c r="S6879" s="3">
        <v>6.7720090293449999</v>
      </c>
      <c r="T6879" s="3">
        <v>2.9345372460500001</v>
      </c>
      <c r="U6879" s="3">
        <v>2.7088036117379999</v>
      </c>
      <c r="V6879" s="3">
        <v>58.690744920992998</v>
      </c>
      <c r="W6879" s="3">
        <v>16.930022573363001</v>
      </c>
      <c r="X6879" s="3">
        <v>21.670428893905001</v>
      </c>
      <c r="Y6879" s="8">
        <v>2.7088036117379999</v>
      </c>
    </row>
    <row r="6880" spans="3:25" x14ac:dyDescent="0.2">
      <c r="C6880" s="90"/>
      <c r="D6880" s="87"/>
      <c r="E6880" s="1" t="s">
        <v>121</v>
      </c>
      <c r="F6880" s="2"/>
      <c r="G6880" s="59">
        <v>977</v>
      </c>
      <c r="H6880" s="71" t="str">
        <f t="shared" si="150"/>
        <v xml:space="preserve"> </v>
      </c>
      <c r="I6880" s="11">
        <v>11.156601842375</v>
      </c>
      <c r="J6880" s="3">
        <v>24.872057318321001</v>
      </c>
      <c r="K6880" s="3">
        <v>3.275332650972</v>
      </c>
      <c r="L6880" s="3">
        <v>20.470829068577</v>
      </c>
      <c r="M6880" s="3">
        <v>22.313203684748999</v>
      </c>
      <c r="N6880" s="3">
        <v>5.6294779938590001</v>
      </c>
      <c r="O6880" s="3">
        <v>2.0470829068579999</v>
      </c>
      <c r="P6880" s="3">
        <v>3.9918116683729998</v>
      </c>
      <c r="Q6880" s="3">
        <v>6.3459570112590002</v>
      </c>
      <c r="R6880" s="3">
        <v>2.5588536335719998</v>
      </c>
      <c r="S6880" s="3">
        <v>7.574206755374</v>
      </c>
      <c r="T6880" s="3">
        <v>2.5588536335719998</v>
      </c>
      <c r="U6880" s="3">
        <v>2.1494370522009998</v>
      </c>
      <c r="V6880" s="3">
        <v>63.050153531218001</v>
      </c>
      <c r="W6880" s="3">
        <v>12.691914022518</v>
      </c>
      <c r="X6880" s="3">
        <v>20.57318321392</v>
      </c>
      <c r="Y6880" s="8">
        <v>3.6847492323440001</v>
      </c>
    </row>
    <row r="6881" spans="3:25" x14ac:dyDescent="0.2">
      <c r="C6881" s="90"/>
      <c r="D6881" s="87"/>
      <c r="E6881" s="1" t="s">
        <v>122</v>
      </c>
      <c r="F6881" s="2"/>
      <c r="G6881" s="59">
        <v>179</v>
      </c>
      <c r="H6881" s="71" t="str">
        <f t="shared" si="150"/>
        <v xml:space="preserve"> </v>
      </c>
      <c r="I6881" s="11">
        <v>12.849162011173</v>
      </c>
      <c r="J6881" s="3">
        <v>29.608938547486002</v>
      </c>
      <c r="K6881" s="3">
        <v>6.7039106145250003</v>
      </c>
      <c r="L6881" s="3">
        <v>26.256983240223001</v>
      </c>
      <c r="M6881" s="3">
        <v>29.608938547486002</v>
      </c>
      <c r="N6881" s="3">
        <v>9.4972067039110009</v>
      </c>
      <c r="O6881" s="3">
        <v>5.5865921787710002</v>
      </c>
      <c r="P6881" s="3">
        <v>10.055865921788</v>
      </c>
      <c r="Q6881" s="3">
        <v>12.849162011173</v>
      </c>
      <c r="R6881" s="3">
        <v>4.4692737430170002</v>
      </c>
      <c r="S6881" s="3">
        <v>9.4972067039110009</v>
      </c>
      <c r="T6881" s="3">
        <v>2.7932960893850001</v>
      </c>
      <c r="U6881" s="3">
        <v>3.3519553072630002</v>
      </c>
      <c r="V6881" s="3">
        <v>73.184357541899004</v>
      </c>
      <c r="W6881" s="3">
        <v>12.849162011173</v>
      </c>
      <c r="X6881" s="3">
        <v>10.055865921788</v>
      </c>
      <c r="Y6881" s="8">
        <v>3.9106145251400002</v>
      </c>
    </row>
    <row r="6882" spans="3:25" x14ac:dyDescent="0.2">
      <c r="C6882" s="90"/>
      <c r="D6882" s="87"/>
      <c r="E6882" s="1" t="s">
        <v>32</v>
      </c>
      <c r="F6882" s="2"/>
      <c r="G6882" s="59">
        <v>22</v>
      </c>
      <c r="H6882" s="71" t="str">
        <f t="shared" si="150"/>
        <v>*</v>
      </c>
      <c r="I6882" s="11">
        <v>27.272727272727</v>
      </c>
      <c r="J6882" s="3">
        <v>36.363636363635997</v>
      </c>
      <c r="K6882" s="3">
        <v>9.0909090909089993</v>
      </c>
      <c r="L6882" s="3">
        <v>27.272727272727</v>
      </c>
      <c r="M6882" s="3">
        <v>27.272727272727</v>
      </c>
      <c r="N6882" s="3">
        <v>13.636363636364001</v>
      </c>
      <c r="O6882" s="3">
        <v>9.0909090909089993</v>
      </c>
      <c r="P6882" s="3">
        <v>9.0909090909089993</v>
      </c>
      <c r="Q6882" s="3">
        <v>9.0909090909089993</v>
      </c>
      <c r="R6882" s="3">
        <v>9.0909090909089993</v>
      </c>
      <c r="S6882" s="3">
        <v>9.0909090909089993</v>
      </c>
      <c r="T6882" s="3">
        <v>4.5454545454549997</v>
      </c>
      <c r="U6882" s="3">
        <v>13.636363636364001</v>
      </c>
      <c r="V6882" s="3">
        <v>77.272727272726996</v>
      </c>
      <c r="W6882" s="3">
        <v>4.5454545454549997</v>
      </c>
      <c r="X6882" s="3">
        <v>13.636363636364001</v>
      </c>
      <c r="Y6882" s="8">
        <v>4.5454545454549997</v>
      </c>
    </row>
    <row r="6883" spans="3:25" x14ac:dyDescent="0.2">
      <c r="C6883" s="90"/>
      <c r="D6883" s="87"/>
      <c r="E6883" s="1" t="s">
        <v>22</v>
      </c>
      <c r="F6883" s="2"/>
      <c r="G6883" s="59">
        <v>13</v>
      </c>
      <c r="H6883" s="71" t="str">
        <f t="shared" si="150"/>
        <v>*</v>
      </c>
      <c r="I6883" s="11">
        <v>15.384615384615</v>
      </c>
      <c r="J6883" s="3">
        <v>23.076923076922998</v>
      </c>
      <c r="K6883" s="7">
        <v>0</v>
      </c>
      <c r="L6883" s="3">
        <v>7.6923076923079998</v>
      </c>
      <c r="M6883" s="3">
        <v>7.6923076923079998</v>
      </c>
      <c r="N6883" s="7">
        <v>0</v>
      </c>
      <c r="O6883" s="7">
        <v>0</v>
      </c>
      <c r="P6883" s="7">
        <v>0</v>
      </c>
      <c r="Q6883" s="7">
        <v>0</v>
      </c>
      <c r="R6883" s="7">
        <v>0</v>
      </c>
      <c r="S6883" s="3">
        <v>7.6923076923079998</v>
      </c>
      <c r="T6883" s="3">
        <v>7.6923076923079998</v>
      </c>
      <c r="U6883" s="7">
        <v>0</v>
      </c>
      <c r="V6883" s="3">
        <v>38.461538461537998</v>
      </c>
      <c r="W6883" s="3">
        <v>7.6923076923079998</v>
      </c>
      <c r="X6883" s="3">
        <v>38.461538461537998</v>
      </c>
      <c r="Y6883" s="8">
        <v>15.384615384615</v>
      </c>
    </row>
    <row r="6884" spans="3:25" ht="24" x14ac:dyDescent="0.2">
      <c r="C6884" s="91" t="s">
        <v>123</v>
      </c>
      <c r="D6884" s="86" t="s">
        <v>17</v>
      </c>
      <c r="E6884" s="6" t="s">
        <v>124</v>
      </c>
      <c r="F6884" s="5"/>
      <c r="G6884" s="58">
        <v>55</v>
      </c>
      <c r="H6884" s="70" t="str">
        <f t="shared" si="150"/>
        <v xml:space="preserve"> </v>
      </c>
      <c r="I6884" s="12">
        <v>9.0909090909089993</v>
      </c>
      <c r="J6884" s="4">
        <v>23.636363636363999</v>
      </c>
      <c r="K6884" s="4">
        <v>1.818181818182</v>
      </c>
      <c r="L6884" s="4">
        <v>20</v>
      </c>
      <c r="M6884" s="4">
        <v>21.818181818182001</v>
      </c>
      <c r="N6884" s="4">
        <v>3.636363636364</v>
      </c>
      <c r="O6884" s="4">
        <v>3.636363636364</v>
      </c>
      <c r="P6884" s="4">
        <v>5.4545454545450003</v>
      </c>
      <c r="Q6884" s="4">
        <v>3.636363636364</v>
      </c>
      <c r="R6884" s="4">
        <v>1.818181818182</v>
      </c>
      <c r="S6884" s="4">
        <v>9.0909090909089993</v>
      </c>
      <c r="T6884" s="4">
        <v>10.909090909091001</v>
      </c>
      <c r="U6884" s="4">
        <v>7.2727272727269998</v>
      </c>
      <c r="V6884" s="4">
        <v>56.363636363635997</v>
      </c>
      <c r="W6884" s="4">
        <v>20</v>
      </c>
      <c r="X6884" s="4">
        <v>16.363636363636001</v>
      </c>
      <c r="Y6884" s="13">
        <v>7.2727272727269998</v>
      </c>
    </row>
    <row r="6885" spans="3:25" ht="24" x14ac:dyDescent="0.2">
      <c r="C6885" s="92"/>
      <c r="D6885" s="87"/>
      <c r="E6885" s="1" t="s">
        <v>125</v>
      </c>
      <c r="F6885" s="2"/>
      <c r="G6885" s="59">
        <v>205</v>
      </c>
      <c r="H6885" s="71" t="str">
        <f t="shared" si="150"/>
        <v xml:space="preserve"> </v>
      </c>
      <c r="I6885" s="11">
        <v>7.3170731707319998</v>
      </c>
      <c r="J6885" s="3">
        <v>21.951219512194999</v>
      </c>
      <c r="K6885" s="3">
        <v>2.9268292682929999</v>
      </c>
      <c r="L6885" s="3">
        <v>18.536585365853998</v>
      </c>
      <c r="M6885" s="3">
        <v>14.146341463415</v>
      </c>
      <c r="N6885" s="3">
        <v>4.8780487804880002</v>
      </c>
      <c r="O6885" s="3">
        <v>3.90243902439</v>
      </c>
      <c r="P6885" s="3">
        <v>7.80487804878</v>
      </c>
      <c r="Q6885" s="3">
        <v>5.3658536585369996</v>
      </c>
      <c r="R6885" s="3">
        <v>5.8536585365849998</v>
      </c>
      <c r="S6885" s="3">
        <v>6.3414634146340001</v>
      </c>
      <c r="T6885" s="3">
        <v>5.3658536585369996</v>
      </c>
      <c r="U6885" s="3">
        <v>1.4634146341459999</v>
      </c>
      <c r="V6885" s="3">
        <v>58.048780487804997</v>
      </c>
      <c r="W6885" s="3">
        <v>14.146341463415</v>
      </c>
      <c r="X6885" s="3">
        <v>21.463414634146002</v>
      </c>
      <c r="Y6885" s="8">
        <v>6.3414634146340001</v>
      </c>
    </row>
    <row r="6886" spans="3:25" ht="24" x14ac:dyDescent="0.2">
      <c r="C6886" s="92"/>
      <c r="D6886" s="87"/>
      <c r="E6886" s="1" t="s">
        <v>126</v>
      </c>
      <c r="F6886" s="2"/>
      <c r="G6886" s="59">
        <v>114</v>
      </c>
      <c r="H6886" s="71" t="str">
        <f t="shared" si="150"/>
        <v xml:space="preserve"> </v>
      </c>
      <c r="I6886" s="11">
        <v>25.438596491228001</v>
      </c>
      <c r="J6886" s="3">
        <v>46.491228070174998</v>
      </c>
      <c r="K6886" s="3">
        <v>13.157894736842</v>
      </c>
      <c r="L6886" s="3">
        <v>32.456140350877</v>
      </c>
      <c r="M6886" s="3">
        <v>37.719298245613999</v>
      </c>
      <c r="N6886" s="3">
        <v>12.280701754386</v>
      </c>
      <c r="O6886" s="3">
        <v>8.7719298245609991</v>
      </c>
      <c r="P6886" s="3">
        <v>9.6491228070179993</v>
      </c>
      <c r="Q6886" s="3">
        <v>29.824561403509001</v>
      </c>
      <c r="R6886" s="3">
        <v>5.2631578947369997</v>
      </c>
      <c r="S6886" s="3">
        <v>14.035087719298</v>
      </c>
      <c r="T6886" s="3">
        <v>3.508771929825</v>
      </c>
      <c r="U6886" s="3">
        <v>4.3859649122809996</v>
      </c>
      <c r="V6886" s="3">
        <v>92.105263157894996</v>
      </c>
      <c r="W6886" s="3">
        <v>5.2631578947369997</v>
      </c>
      <c r="X6886" s="3">
        <v>0.87719298245599997</v>
      </c>
      <c r="Y6886" s="8">
        <v>1.7543859649119999</v>
      </c>
    </row>
    <row r="6887" spans="3:25" ht="24" x14ac:dyDescent="0.2">
      <c r="C6887" s="92"/>
      <c r="D6887" s="87"/>
      <c r="E6887" s="1" t="s">
        <v>127</v>
      </c>
      <c r="F6887" s="2"/>
      <c r="G6887" s="59">
        <v>187</v>
      </c>
      <c r="H6887" s="71" t="str">
        <f t="shared" si="150"/>
        <v xml:space="preserve"> </v>
      </c>
      <c r="I6887" s="11">
        <v>26.203208556149999</v>
      </c>
      <c r="J6887" s="3">
        <v>53.475935828876999</v>
      </c>
      <c r="K6887" s="3">
        <v>10.695187165775</v>
      </c>
      <c r="L6887" s="3">
        <v>26.737967914439</v>
      </c>
      <c r="M6887" s="3">
        <v>32.620320855614999</v>
      </c>
      <c r="N6887" s="3">
        <v>14.973262032086</v>
      </c>
      <c r="O6887" s="3">
        <v>14.438502673797</v>
      </c>
      <c r="P6887" s="3">
        <v>11.229946524063999</v>
      </c>
      <c r="Q6887" s="3">
        <v>39.572192513368996</v>
      </c>
      <c r="R6887" s="3">
        <v>4.2780748663099999</v>
      </c>
      <c r="S6887" s="3">
        <v>17.112299465241001</v>
      </c>
      <c r="T6887" s="3">
        <v>4.2780748663099999</v>
      </c>
      <c r="U6887" s="3">
        <v>4.8128342245990003</v>
      </c>
      <c r="V6887" s="3">
        <v>96.791443850267001</v>
      </c>
      <c r="W6887" s="3">
        <v>1.069518716578</v>
      </c>
      <c r="X6887" s="3">
        <v>1.069518716578</v>
      </c>
      <c r="Y6887" s="8">
        <v>1.069518716578</v>
      </c>
    </row>
    <row r="6888" spans="3:25" ht="24" x14ac:dyDescent="0.2">
      <c r="C6888" s="92"/>
      <c r="D6888" s="87"/>
      <c r="E6888" s="1" t="s">
        <v>128</v>
      </c>
      <c r="F6888" s="2"/>
      <c r="G6888" s="59">
        <v>1599</v>
      </c>
      <c r="H6888" s="71" t="str">
        <f t="shared" si="150"/>
        <v xml:space="preserve"> </v>
      </c>
      <c r="I6888" s="11">
        <v>11.131957473421</v>
      </c>
      <c r="J6888" s="3">
        <v>24.265165728580001</v>
      </c>
      <c r="K6888" s="3">
        <v>3.0018761726080001</v>
      </c>
      <c r="L6888" s="3">
        <v>19.949968730457002</v>
      </c>
      <c r="M6888" s="3">
        <v>20.450281425890999</v>
      </c>
      <c r="N6888" s="3">
        <v>4.9405878674170003</v>
      </c>
      <c r="O6888" s="3">
        <v>2.1263289555970002</v>
      </c>
      <c r="P6888" s="3">
        <v>4.4402751719819999</v>
      </c>
      <c r="Q6888" s="3">
        <v>6.316447779862</v>
      </c>
      <c r="R6888" s="3">
        <v>2.4390243902440001</v>
      </c>
      <c r="S6888" s="3">
        <v>7.7548467792369999</v>
      </c>
      <c r="T6888" s="3">
        <v>2.5015634771730002</v>
      </c>
      <c r="U6888" s="3">
        <v>2.0637898686680001</v>
      </c>
      <c r="V6888" s="3">
        <v>60.725453408379998</v>
      </c>
      <c r="W6888" s="3">
        <v>13.633520950594001</v>
      </c>
      <c r="X6888" s="3">
        <v>20.825515947467</v>
      </c>
      <c r="Y6888" s="8">
        <v>4.815509693558</v>
      </c>
    </row>
    <row r="6889" spans="3:25" ht="24" x14ac:dyDescent="0.2">
      <c r="C6889" s="92"/>
      <c r="D6889" s="87"/>
      <c r="E6889" s="1" t="s">
        <v>129</v>
      </c>
      <c r="F6889" s="2"/>
      <c r="G6889" s="59">
        <v>1199</v>
      </c>
      <c r="H6889" s="71" t="str">
        <f t="shared" si="150"/>
        <v xml:space="preserve"> </v>
      </c>
      <c r="I6889" s="11">
        <v>10.592160133445001</v>
      </c>
      <c r="J6889" s="3">
        <v>25.187656380317001</v>
      </c>
      <c r="K6889" s="3">
        <v>2.5020850708919999</v>
      </c>
      <c r="L6889" s="3">
        <v>20.183486238532002</v>
      </c>
      <c r="M6889" s="3">
        <v>21.017514595495999</v>
      </c>
      <c r="N6889" s="3">
        <v>5.5045871559629997</v>
      </c>
      <c r="O6889" s="3">
        <v>2.1684737281070001</v>
      </c>
      <c r="P6889" s="3">
        <v>4.5037531276060001</v>
      </c>
      <c r="Q6889" s="3">
        <v>5.2543786488739999</v>
      </c>
      <c r="R6889" s="3">
        <v>2.1684737281070001</v>
      </c>
      <c r="S6889" s="3">
        <v>8.8407005838200003</v>
      </c>
      <c r="T6889" s="3">
        <v>3.0025020850709998</v>
      </c>
      <c r="U6889" s="3">
        <v>1.918265221018</v>
      </c>
      <c r="V6889" s="3">
        <v>62.635529608006998</v>
      </c>
      <c r="W6889" s="3">
        <v>13.594662218514999</v>
      </c>
      <c r="X6889" s="3">
        <v>18.515429524603999</v>
      </c>
      <c r="Y6889" s="8">
        <v>5.2543786488739999</v>
      </c>
    </row>
    <row r="6890" spans="3:25" ht="24" x14ac:dyDescent="0.2">
      <c r="C6890" s="92"/>
      <c r="D6890" s="87"/>
      <c r="E6890" s="1" t="s">
        <v>130</v>
      </c>
      <c r="F6890" s="2"/>
      <c r="G6890" s="59">
        <v>950</v>
      </c>
      <c r="H6890" s="71" t="str">
        <f t="shared" si="150"/>
        <v xml:space="preserve"> </v>
      </c>
      <c r="I6890" s="11">
        <v>10.842105263158</v>
      </c>
      <c r="J6890" s="3">
        <v>23.789473684211</v>
      </c>
      <c r="K6890" s="3">
        <v>2.947368421053</v>
      </c>
      <c r="L6890" s="3">
        <v>20.947368421053</v>
      </c>
      <c r="M6890" s="3">
        <v>20.631578947367998</v>
      </c>
      <c r="N6890" s="3">
        <v>5.1578947368419996</v>
      </c>
      <c r="O6890" s="3">
        <v>2</v>
      </c>
      <c r="P6890" s="3">
        <v>4.3157894736840001</v>
      </c>
      <c r="Q6890" s="3">
        <v>6.8421052631580004</v>
      </c>
      <c r="R6890" s="3">
        <v>2.3157894736840001</v>
      </c>
      <c r="S6890" s="3">
        <v>6.6315789473680002</v>
      </c>
      <c r="T6890" s="3">
        <v>1.8947368421049999</v>
      </c>
      <c r="U6890" s="3">
        <v>2.1052631578950001</v>
      </c>
      <c r="V6890" s="3">
        <v>59.263157894736999</v>
      </c>
      <c r="W6890" s="3">
        <v>13.263157894737001</v>
      </c>
      <c r="X6890" s="3">
        <v>22.526315789474001</v>
      </c>
      <c r="Y6890" s="8">
        <v>4.9473684210529996</v>
      </c>
    </row>
    <row r="6891" spans="3:25" x14ac:dyDescent="0.2">
      <c r="C6891" s="92"/>
      <c r="D6891" s="87"/>
      <c r="E6891" s="1" t="s">
        <v>131</v>
      </c>
      <c r="F6891" s="2"/>
      <c r="G6891" s="59">
        <v>424</v>
      </c>
      <c r="H6891" s="71" t="str">
        <f t="shared" si="150"/>
        <v xml:space="preserve"> </v>
      </c>
      <c r="I6891" s="11">
        <v>10.613207547169999</v>
      </c>
      <c r="J6891" s="3">
        <v>24.764150943396</v>
      </c>
      <c r="K6891" s="3">
        <v>3.5377358490569999</v>
      </c>
      <c r="L6891" s="3">
        <v>19.103773584906001</v>
      </c>
      <c r="M6891" s="3">
        <v>21.226415094339998</v>
      </c>
      <c r="N6891" s="3">
        <v>5.8962264150939996</v>
      </c>
      <c r="O6891" s="3">
        <v>1.88679245283</v>
      </c>
      <c r="P6891" s="3">
        <v>5.8962264150939996</v>
      </c>
      <c r="Q6891" s="3">
        <v>5.4245283018870003</v>
      </c>
      <c r="R6891" s="3">
        <v>1.88679245283</v>
      </c>
      <c r="S6891" s="3">
        <v>8.7264150943400001</v>
      </c>
      <c r="T6891" s="3">
        <v>2.5943396226419999</v>
      </c>
      <c r="U6891" s="3">
        <v>1.88679245283</v>
      </c>
      <c r="V6891" s="3">
        <v>60.377358490566003</v>
      </c>
      <c r="W6891" s="3">
        <v>15.330188679245</v>
      </c>
      <c r="X6891" s="3">
        <v>19.811320754716998</v>
      </c>
      <c r="Y6891" s="8">
        <v>4.4811320754719999</v>
      </c>
    </row>
    <row r="6892" spans="3:25" ht="24" x14ac:dyDescent="0.2">
      <c r="C6892" s="92"/>
      <c r="D6892" s="87"/>
      <c r="E6892" s="1" t="s">
        <v>132</v>
      </c>
      <c r="F6892" s="2"/>
      <c r="G6892" s="59">
        <v>213</v>
      </c>
      <c r="H6892" s="71" t="str">
        <f t="shared" si="150"/>
        <v xml:space="preserve"> </v>
      </c>
      <c r="I6892" s="11">
        <v>14.084507042254</v>
      </c>
      <c r="J6892" s="3">
        <v>24.413145539906001</v>
      </c>
      <c r="K6892" s="3">
        <v>4.2253521126760001</v>
      </c>
      <c r="L6892" s="3">
        <v>17.840375586854002</v>
      </c>
      <c r="M6892" s="3">
        <v>16.901408450704</v>
      </c>
      <c r="N6892" s="3">
        <v>4.2253521126760001</v>
      </c>
      <c r="O6892" s="3">
        <v>1.4084507042250001</v>
      </c>
      <c r="P6892" s="3">
        <v>4.2253521126760001</v>
      </c>
      <c r="Q6892" s="3">
        <v>5.1643192488259997</v>
      </c>
      <c r="R6892" s="3">
        <v>2.8169014084509998</v>
      </c>
      <c r="S6892" s="3">
        <v>5.6338028169010004</v>
      </c>
      <c r="T6892" s="3">
        <v>2.347417840376</v>
      </c>
      <c r="U6892" s="3">
        <v>3.7558685446009998</v>
      </c>
      <c r="V6892" s="3">
        <v>54.460093896714</v>
      </c>
      <c r="W6892" s="3">
        <v>12.676056338027999</v>
      </c>
      <c r="X6892" s="3">
        <v>24.882629107981</v>
      </c>
      <c r="Y6892" s="8">
        <v>7.9812206572770004</v>
      </c>
    </row>
    <row r="6893" spans="3:25" ht="24" x14ac:dyDescent="0.2">
      <c r="C6893" s="92"/>
      <c r="D6893" s="87"/>
      <c r="E6893" s="1" t="s">
        <v>133</v>
      </c>
      <c r="F6893" s="2"/>
      <c r="G6893" s="59">
        <v>214</v>
      </c>
      <c r="H6893" s="71" t="str">
        <f t="shared" si="150"/>
        <v xml:space="preserve"> </v>
      </c>
      <c r="I6893" s="11">
        <v>8.4112149532709992</v>
      </c>
      <c r="J6893" s="3">
        <v>20.093457943924999</v>
      </c>
      <c r="K6893" s="3">
        <v>3.7383177570089998</v>
      </c>
      <c r="L6893" s="3">
        <v>16.355140186916</v>
      </c>
      <c r="M6893" s="3">
        <v>15.887850467290001</v>
      </c>
      <c r="N6893" s="3">
        <v>2.3364485981310001</v>
      </c>
      <c r="O6893" s="3">
        <v>2.8037383177569999</v>
      </c>
      <c r="P6893" s="3">
        <v>5.6074766355139998</v>
      </c>
      <c r="Q6893" s="3">
        <v>3.7383177570089998</v>
      </c>
      <c r="R6893" s="3">
        <v>2.8037383177569999</v>
      </c>
      <c r="S6893" s="3">
        <v>7.9439252336450004</v>
      </c>
      <c r="T6893" s="3">
        <v>3.2710280373830001</v>
      </c>
      <c r="U6893" s="3">
        <v>1.869158878505</v>
      </c>
      <c r="V6893" s="3">
        <v>53.271028037382997</v>
      </c>
      <c r="W6893" s="3">
        <v>13.084112149533</v>
      </c>
      <c r="X6893" s="3">
        <v>26.168224299064999</v>
      </c>
      <c r="Y6893" s="8">
        <v>7.4766355140189997</v>
      </c>
    </row>
    <row r="6894" spans="3:25" ht="24" x14ac:dyDescent="0.2">
      <c r="C6894" s="92"/>
      <c r="D6894" s="87"/>
      <c r="E6894" s="1" t="s">
        <v>134</v>
      </c>
      <c r="F6894" s="2"/>
      <c r="G6894" s="59">
        <v>15</v>
      </c>
      <c r="H6894" s="71" t="str">
        <f t="shared" si="150"/>
        <v>*</v>
      </c>
      <c r="I6894" s="11">
        <v>13.333333333333</v>
      </c>
      <c r="J6894" s="3">
        <v>13.333333333333</v>
      </c>
      <c r="K6894" s="3">
        <v>6.666666666667</v>
      </c>
      <c r="L6894" s="3">
        <v>6.666666666667</v>
      </c>
      <c r="M6894" s="3">
        <v>6.666666666667</v>
      </c>
      <c r="N6894" s="3">
        <v>6.666666666667</v>
      </c>
      <c r="O6894" s="3">
        <v>6.666666666667</v>
      </c>
      <c r="P6894" s="3">
        <v>13.333333333333</v>
      </c>
      <c r="Q6894" s="3">
        <v>6.666666666667</v>
      </c>
      <c r="R6894" s="3">
        <v>6.666666666667</v>
      </c>
      <c r="S6894" s="3">
        <v>13.333333333333</v>
      </c>
      <c r="T6894" s="3">
        <v>6.666666666667</v>
      </c>
      <c r="U6894" s="3">
        <v>6.666666666667</v>
      </c>
      <c r="V6894" s="3">
        <v>20</v>
      </c>
      <c r="W6894" s="3">
        <v>13.333333333333</v>
      </c>
      <c r="X6894" s="3">
        <v>53.333333333333002</v>
      </c>
      <c r="Y6894" s="8">
        <v>13.333333333333</v>
      </c>
    </row>
    <row r="6895" spans="3:25" ht="24" x14ac:dyDescent="0.2">
      <c r="C6895" s="92"/>
      <c r="D6895" s="87"/>
      <c r="E6895" s="1" t="s">
        <v>135</v>
      </c>
      <c r="F6895" s="2"/>
      <c r="G6895" s="59">
        <v>587</v>
      </c>
      <c r="H6895" s="71" t="str">
        <f t="shared" si="150"/>
        <v xml:space="preserve"> </v>
      </c>
      <c r="I6895" s="11">
        <v>9.8807495741059999</v>
      </c>
      <c r="J6895" s="3">
        <v>25.212947189097001</v>
      </c>
      <c r="K6895" s="3">
        <v>4.0885860306639996</v>
      </c>
      <c r="L6895" s="3">
        <v>22.827938671209999</v>
      </c>
      <c r="M6895" s="3">
        <v>24.531516183986</v>
      </c>
      <c r="N6895" s="3">
        <v>8.0068143100510003</v>
      </c>
      <c r="O6895" s="3">
        <v>2.7257240204430002</v>
      </c>
      <c r="P6895" s="3">
        <v>6.6439522998299996</v>
      </c>
      <c r="Q6895" s="3">
        <v>8.5178875638840008</v>
      </c>
      <c r="R6895" s="3">
        <v>2.5553662691649999</v>
      </c>
      <c r="S6895" s="3">
        <v>6.8143100511070003</v>
      </c>
      <c r="T6895" s="3">
        <v>3.0664395229979999</v>
      </c>
      <c r="U6895" s="3">
        <v>1.873935264055</v>
      </c>
      <c r="V6895" s="3">
        <v>65.417376490630005</v>
      </c>
      <c r="W6895" s="3">
        <v>13.798977853492</v>
      </c>
      <c r="X6895" s="3">
        <v>15.843270868825</v>
      </c>
      <c r="Y6895" s="8">
        <v>4.9403747870529999</v>
      </c>
    </row>
    <row r="6896" spans="3:25" x14ac:dyDescent="0.2">
      <c r="C6896" s="92"/>
      <c r="D6896" s="87"/>
      <c r="E6896" s="1" t="s">
        <v>136</v>
      </c>
      <c r="F6896" s="2"/>
      <c r="G6896" s="59">
        <v>63</v>
      </c>
      <c r="H6896" s="71" t="str">
        <f t="shared" si="150"/>
        <v xml:space="preserve"> </v>
      </c>
      <c r="I6896" s="11">
        <v>9.5238095238099998</v>
      </c>
      <c r="J6896" s="3">
        <v>12.698412698413</v>
      </c>
      <c r="K6896" s="3">
        <v>3.1746031746029999</v>
      </c>
      <c r="L6896" s="3">
        <v>19.047619047619001</v>
      </c>
      <c r="M6896" s="3">
        <v>19.047619047619001</v>
      </c>
      <c r="N6896" s="3">
        <v>7.9365079365079998</v>
      </c>
      <c r="O6896" s="3">
        <v>6.3492063492059998</v>
      </c>
      <c r="P6896" s="3">
        <v>7.9365079365079998</v>
      </c>
      <c r="Q6896" s="3">
        <v>4.7619047619049999</v>
      </c>
      <c r="R6896" s="3">
        <v>3.1746031746029999</v>
      </c>
      <c r="S6896" s="3">
        <v>6.3492063492059998</v>
      </c>
      <c r="T6896" s="3">
        <v>4.7619047619049999</v>
      </c>
      <c r="U6896" s="3">
        <v>9.5238095238099998</v>
      </c>
      <c r="V6896" s="3">
        <v>55.555555555555998</v>
      </c>
      <c r="W6896" s="3">
        <v>19.047619047619001</v>
      </c>
      <c r="X6896" s="3">
        <v>23.809523809523998</v>
      </c>
      <c r="Y6896" s="8">
        <v>1.587301587302</v>
      </c>
    </row>
    <row r="6897" spans="2:25" x14ac:dyDescent="0.2">
      <c r="C6897" s="92"/>
      <c r="D6897" s="87"/>
      <c r="E6897" s="1" t="s">
        <v>137</v>
      </c>
      <c r="F6897" s="2"/>
      <c r="G6897" s="59">
        <v>290</v>
      </c>
      <c r="H6897" s="71" t="str">
        <f t="shared" si="150"/>
        <v xml:space="preserve"> </v>
      </c>
      <c r="I6897" s="11">
        <v>6.2068965517240002</v>
      </c>
      <c r="J6897" s="3">
        <v>12.413793103448</v>
      </c>
      <c r="K6897" s="3">
        <v>0.34482758620699999</v>
      </c>
      <c r="L6897" s="3">
        <v>6.2068965517240002</v>
      </c>
      <c r="M6897" s="3">
        <v>6.2068965517240002</v>
      </c>
      <c r="N6897" s="3">
        <v>1.7241379310339999</v>
      </c>
      <c r="O6897" s="7">
        <v>0</v>
      </c>
      <c r="P6897" s="3">
        <v>2.0689655172410002</v>
      </c>
      <c r="Q6897" s="3">
        <v>0.34482758620699999</v>
      </c>
      <c r="R6897" s="3">
        <v>0.68965517241399998</v>
      </c>
      <c r="S6897" s="3">
        <v>2.413793103448</v>
      </c>
      <c r="T6897" s="3">
        <v>2.413793103448</v>
      </c>
      <c r="U6897" s="3">
        <v>2.413793103448</v>
      </c>
      <c r="V6897" s="3">
        <v>33.793103448276</v>
      </c>
      <c r="W6897" s="3">
        <v>10.344827586207</v>
      </c>
      <c r="X6897" s="3">
        <v>47.586206896552</v>
      </c>
      <c r="Y6897" s="8">
        <v>8.2758620689659992</v>
      </c>
    </row>
    <row r="6898" spans="2:25" x14ac:dyDescent="0.2">
      <c r="C6898" s="92"/>
      <c r="D6898" s="87"/>
      <c r="E6898" s="1" t="s">
        <v>22</v>
      </c>
      <c r="F6898" s="2"/>
      <c r="G6898" s="59">
        <v>42</v>
      </c>
      <c r="H6898" s="71" t="str">
        <f t="shared" si="150"/>
        <v>*</v>
      </c>
      <c r="I6898" s="11">
        <v>4.7619047619049999</v>
      </c>
      <c r="J6898" s="3">
        <v>4.7619047619049999</v>
      </c>
      <c r="K6898" s="7">
        <v>0</v>
      </c>
      <c r="L6898" s="3">
        <v>9.5238095238099998</v>
      </c>
      <c r="M6898" s="3">
        <v>7.1428571428570002</v>
      </c>
      <c r="N6898" s="7">
        <v>0</v>
      </c>
      <c r="O6898" s="7">
        <v>0</v>
      </c>
      <c r="P6898" s="3">
        <v>2.3809523809519999</v>
      </c>
      <c r="Q6898" s="3">
        <v>2.3809523809519999</v>
      </c>
      <c r="R6898" s="7">
        <v>0</v>
      </c>
      <c r="S6898" s="3">
        <v>4.7619047619049999</v>
      </c>
      <c r="T6898" s="3">
        <v>2.3809523809519999</v>
      </c>
      <c r="U6898" s="3">
        <v>2.3809523809519999</v>
      </c>
      <c r="V6898" s="3">
        <v>23.809523809523998</v>
      </c>
      <c r="W6898" s="3">
        <v>2.3809523809519999</v>
      </c>
      <c r="X6898" s="3">
        <v>11.904761904761999</v>
      </c>
      <c r="Y6898" s="8">
        <v>61.904761904761997</v>
      </c>
    </row>
    <row r="6899" spans="2:25" ht="24" x14ac:dyDescent="0.2">
      <c r="C6899" s="92"/>
      <c r="D6899" s="87"/>
      <c r="E6899" s="1" t="s">
        <v>138</v>
      </c>
      <c r="F6899" s="2"/>
      <c r="G6899" s="59">
        <v>246</v>
      </c>
      <c r="H6899" s="71" t="str">
        <f t="shared" si="150"/>
        <v xml:space="preserve"> </v>
      </c>
      <c r="I6899" s="11">
        <v>6.9105691056909997</v>
      </c>
      <c r="J6899" s="3">
        <v>21.544715447154001</v>
      </c>
      <c r="K6899" s="3">
        <v>2.4390243902440001</v>
      </c>
      <c r="L6899" s="3">
        <v>17.073170731706998</v>
      </c>
      <c r="M6899" s="3">
        <v>15.447154471545</v>
      </c>
      <c r="N6899" s="3">
        <v>4.4715447154470001</v>
      </c>
      <c r="O6899" s="3">
        <v>3.2520325203249998</v>
      </c>
      <c r="P6899" s="3">
        <v>7.3170731707319998</v>
      </c>
      <c r="Q6899" s="3">
        <v>4.8780487804880002</v>
      </c>
      <c r="R6899" s="3">
        <v>4.8780487804880002</v>
      </c>
      <c r="S6899" s="3">
        <v>6.9105691056909997</v>
      </c>
      <c r="T6899" s="3">
        <v>6.0975609756100004</v>
      </c>
      <c r="U6899" s="3">
        <v>2.032520325203</v>
      </c>
      <c r="V6899" s="3">
        <v>56.504065040649998</v>
      </c>
      <c r="W6899" s="3">
        <v>16.260162601626</v>
      </c>
      <c r="X6899" s="3">
        <v>21.138211382114001</v>
      </c>
      <c r="Y6899" s="8">
        <v>6.0975609756100004</v>
      </c>
    </row>
    <row r="6900" spans="2:25" ht="24" x14ac:dyDescent="0.2">
      <c r="C6900" s="92"/>
      <c r="D6900" s="87"/>
      <c r="E6900" s="1" t="s">
        <v>139</v>
      </c>
      <c r="F6900" s="2"/>
      <c r="G6900" s="59">
        <v>248</v>
      </c>
      <c r="H6900" s="71" t="str">
        <f t="shared" ref="H6900:H6902" si="151">IF(G6900&lt;49,"*"," ")</f>
        <v xml:space="preserve"> </v>
      </c>
      <c r="I6900" s="11">
        <v>25</v>
      </c>
      <c r="J6900" s="3">
        <v>50.806451612902997</v>
      </c>
      <c r="K6900" s="3">
        <v>10.080645161290001</v>
      </c>
      <c r="L6900" s="3">
        <v>27.822580645161</v>
      </c>
      <c r="M6900" s="3">
        <v>32.258064516128997</v>
      </c>
      <c r="N6900" s="3">
        <v>12.903225806451999</v>
      </c>
      <c r="O6900" s="3">
        <v>12.096774193548001</v>
      </c>
      <c r="P6900" s="3">
        <v>10.887096774193999</v>
      </c>
      <c r="Q6900" s="3">
        <v>33.870967741934997</v>
      </c>
      <c r="R6900" s="3">
        <v>4.8387096774189997</v>
      </c>
      <c r="S6900" s="3">
        <v>14.919354838709999</v>
      </c>
      <c r="T6900" s="3">
        <v>3.2258064516129998</v>
      </c>
      <c r="U6900" s="3">
        <v>5.2419354838709999</v>
      </c>
      <c r="V6900" s="3">
        <v>94.354838709676997</v>
      </c>
      <c r="W6900" s="3">
        <v>2.822580645161</v>
      </c>
      <c r="X6900" s="3">
        <v>1.2096774193549999</v>
      </c>
      <c r="Y6900" s="8">
        <v>1.6129032258060001</v>
      </c>
    </row>
    <row r="6901" spans="2:25" ht="24" x14ac:dyDescent="0.2">
      <c r="C6901" s="92"/>
      <c r="D6901" s="87"/>
      <c r="E6901" s="1" t="s">
        <v>140</v>
      </c>
      <c r="F6901" s="2"/>
      <c r="G6901" s="59">
        <v>1582</v>
      </c>
      <c r="H6901" s="71" t="str">
        <f t="shared" si="151"/>
        <v xml:space="preserve"> </v>
      </c>
      <c r="I6901" s="11">
        <v>10.809102402023001</v>
      </c>
      <c r="J6901" s="3">
        <v>24.083438685209</v>
      </c>
      <c r="K6901" s="3">
        <v>2.654867256637</v>
      </c>
      <c r="L6901" s="3">
        <v>19.21618204804</v>
      </c>
      <c r="M6901" s="3">
        <v>20.290771175726999</v>
      </c>
      <c r="N6901" s="3">
        <v>5.1833122629580002</v>
      </c>
      <c r="O6901" s="3">
        <v>2.0227560050569999</v>
      </c>
      <c r="P6901" s="3">
        <v>4.3615676359039997</v>
      </c>
      <c r="Q6901" s="3">
        <v>5.6257901390639997</v>
      </c>
      <c r="R6901" s="3">
        <v>2.0859671302149998</v>
      </c>
      <c r="S6901" s="3">
        <v>7.7749683944369998</v>
      </c>
      <c r="T6901" s="3">
        <v>2.5916561314790001</v>
      </c>
      <c r="U6901" s="3">
        <v>2.0227560050569999</v>
      </c>
      <c r="V6901" s="3">
        <v>60.113780025284001</v>
      </c>
      <c r="W6901" s="3">
        <v>13.274336283186001</v>
      </c>
      <c r="X6901" s="3">
        <v>21.049304677622999</v>
      </c>
      <c r="Y6901" s="8">
        <v>5.5625790139060003</v>
      </c>
    </row>
    <row r="6902" spans="2:25" ht="24" x14ac:dyDescent="0.2">
      <c r="C6902" s="93"/>
      <c r="D6902" s="88"/>
      <c r="E6902" s="27" t="s">
        <v>141</v>
      </c>
      <c r="F6902" s="30"/>
      <c r="G6902" s="60">
        <v>414</v>
      </c>
      <c r="H6902" s="72" t="str">
        <f t="shared" si="151"/>
        <v xml:space="preserve"> </v>
      </c>
      <c r="I6902" s="35">
        <v>10.869565217390999</v>
      </c>
      <c r="J6902" s="16">
        <v>21.739130434783</v>
      </c>
      <c r="K6902" s="16">
        <v>3.6231884057969999</v>
      </c>
      <c r="L6902" s="16">
        <v>16.666666666666998</v>
      </c>
      <c r="M6902" s="16">
        <v>15.700483091787</v>
      </c>
      <c r="N6902" s="16">
        <v>3.140096618357</v>
      </c>
      <c r="O6902" s="16">
        <v>1.9323671497579999</v>
      </c>
      <c r="P6902" s="16">
        <v>4.3478260869570002</v>
      </c>
      <c r="Q6902" s="16">
        <v>4.1062801932369997</v>
      </c>
      <c r="R6902" s="16">
        <v>2.4154589371980002</v>
      </c>
      <c r="S6902" s="16">
        <v>6.5217391304349999</v>
      </c>
      <c r="T6902" s="16">
        <v>2.6570048309179999</v>
      </c>
      <c r="U6902" s="16">
        <v>2.6570048309179999</v>
      </c>
      <c r="V6902" s="16">
        <v>52.898550724638</v>
      </c>
      <c r="W6902" s="16">
        <v>13.285024154588999</v>
      </c>
      <c r="X6902" s="16">
        <v>26.328502415458999</v>
      </c>
      <c r="Y6902" s="36">
        <v>7.4879227053140003</v>
      </c>
    </row>
    <row r="6903" spans="2:25" x14ac:dyDescent="0.2">
      <c r="G6903" s="61"/>
      <c r="H6903" s="73"/>
    </row>
    <row r="6904" spans="2:25" x14ac:dyDescent="0.2">
      <c r="B6904" s="22" t="str">
        <f xml:space="preserve"> HYPERLINK("#'目次'!B57", "[51]")</f>
        <v>[51]</v>
      </c>
      <c r="C6904" s="17" t="s">
        <v>534</v>
      </c>
      <c r="G6904" s="61"/>
      <c r="H6904" s="73"/>
    </row>
    <row r="6905" spans="2:25" x14ac:dyDescent="0.2">
      <c r="C6905" s="46" t="s">
        <v>535</v>
      </c>
      <c r="G6905" s="61"/>
      <c r="H6905" s="73"/>
    </row>
    <row r="6906" spans="2:25" x14ac:dyDescent="0.2">
      <c r="G6906" s="61"/>
      <c r="H6906" s="73"/>
    </row>
    <row r="6907" spans="2:25" x14ac:dyDescent="0.2">
      <c r="C6907" s="17" t="s">
        <v>12</v>
      </c>
      <c r="G6907" s="61"/>
      <c r="H6907" s="73"/>
    </row>
    <row r="6908" spans="2:25" ht="72" x14ac:dyDescent="0.2">
      <c r="C6908" s="82"/>
      <c r="D6908" s="83"/>
      <c r="E6908" s="83"/>
      <c r="F6908" s="83"/>
      <c r="G6908" s="55" t="s">
        <v>13</v>
      </c>
      <c r="H6908" s="68"/>
      <c r="I6908" s="20" t="s">
        <v>536</v>
      </c>
      <c r="J6908" s="10" t="s">
        <v>537</v>
      </c>
      <c r="K6908" s="10" t="s">
        <v>538</v>
      </c>
      <c r="L6908" s="10" t="s">
        <v>539</v>
      </c>
      <c r="M6908" s="10" t="s">
        <v>32</v>
      </c>
      <c r="N6908" s="23" t="s">
        <v>22</v>
      </c>
    </row>
    <row r="6909" spans="2:25" x14ac:dyDescent="0.2">
      <c r="C6909" s="84"/>
      <c r="D6909" s="85"/>
      <c r="E6909" s="85"/>
      <c r="F6909" s="85"/>
      <c r="G6909" s="56"/>
      <c r="H6909" s="69"/>
      <c r="I6909" s="24"/>
      <c r="J6909" s="9"/>
      <c r="K6909" s="9"/>
      <c r="L6909" s="9"/>
      <c r="M6909" s="9"/>
      <c r="N6909" s="21"/>
    </row>
    <row r="6910" spans="2:25" x14ac:dyDescent="0.2">
      <c r="C6910" s="28"/>
      <c r="D6910" s="29"/>
      <c r="E6910" s="32" t="s">
        <v>13</v>
      </c>
      <c r="F6910" s="31"/>
      <c r="G6910" s="57">
        <v>1336</v>
      </c>
      <c r="H6910" s="66" t="str">
        <f t="shared" ref="H6910:H6973" si="152">IF(G6910&lt;49,"*"," ")</f>
        <v xml:space="preserve"> </v>
      </c>
      <c r="I6910" s="15">
        <v>55.089820359280999</v>
      </c>
      <c r="J6910" s="15">
        <v>46.482035928144001</v>
      </c>
      <c r="K6910" s="15">
        <v>23.278443113771999</v>
      </c>
      <c r="L6910" s="15">
        <v>4.5658682634729999</v>
      </c>
      <c r="M6910" s="15">
        <v>3.4431137724549998</v>
      </c>
      <c r="N6910" s="34">
        <v>3.218562874251</v>
      </c>
    </row>
    <row r="6911" spans="2:25" x14ac:dyDescent="0.2">
      <c r="C6911" s="89" t="s">
        <v>16</v>
      </c>
      <c r="D6911" s="86" t="s">
        <v>17</v>
      </c>
      <c r="E6911" s="6" t="s">
        <v>18</v>
      </c>
      <c r="F6911" s="5"/>
      <c r="G6911" s="58">
        <v>220</v>
      </c>
      <c r="H6911" s="70" t="str">
        <f t="shared" si="152"/>
        <v xml:space="preserve"> </v>
      </c>
      <c r="I6911" s="12">
        <v>53.181818181818002</v>
      </c>
      <c r="J6911" s="4">
        <v>49.090909090909001</v>
      </c>
      <c r="K6911" s="4">
        <v>28.181818181817999</v>
      </c>
      <c r="L6911" s="4">
        <v>6.8181818181820004</v>
      </c>
      <c r="M6911" s="4">
        <v>3.181818181818</v>
      </c>
      <c r="N6911" s="13">
        <v>1.818181818182</v>
      </c>
    </row>
    <row r="6912" spans="2:25" x14ac:dyDescent="0.2">
      <c r="C6912" s="90"/>
      <c r="D6912" s="87"/>
      <c r="E6912" s="1" t="s">
        <v>19</v>
      </c>
      <c r="F6912" s="2"/>
      <c r="G6912" s="59">
        <v>864</v>
      </c>
      <c r="H6912" s="71" t="str">
        <f t="shared" si="152"/>
        <v xml:space="preserve"> </v>
      </c>
      <c r="I6912" s="11">
        <v>56.481481481480998</v>
      </c>
      <c r="J6912" s="3">
        <v>46.527777777777999</v>
      </c>
      <c r="K6912" s="3">
        <v>22.569444444443999</v>
      </c>
      <c r="L6912" s="3">
        <v>3.9351851851849999</v>
      </c>
      <c r="M6912" s="3">
        <v>3.7037037037039999</v>
      </c>
      <c r="N6912" s="8">
        <v>3.2407407407409998</v>
      </c>
    </row>
    <row r="6913" spans="3:14" x14ac:dyDescent="0.2">
      <c r="C6913" s="90"/>
      <c r="D6913" s="87"/>
      <c r="E6913" s="1" t="s">
        <v>20</v>
      </c>
      <c r="F6913" s="2"/>
      <c r="G6913" s="59">
        <v>206</v>
      </c>
      <c r="H6913" s="71" t="str">
        <f t="shared" si="152"/>
        <v xml:space="preserve"> </v>
      </c>
      <c r="I6913" s="11">
        <v>52.912621359223003</v>
      </c>
      <c r="J6913" s="3">
        <v>42.718446601941999</v>
      </c>
      <c r="K6913" s="3">
        <v>21.844660194174999</v>
      </c>
      <c r="L6913" s="3">
        <v>4.8543689320389998</v>
      </c>
      <c r="M6913" s="3">
        <v>2.4271844660189998</v>
      </c>
      <c r="N6913" s="8">
        <v>3.398058252427</v>
      </c>
    </row>
    <row r="6914" spans="3:14" x14ac:dyDescent="0.2">
      <c r="C6914" s="90"/>
      <c r="D6914" s="87"/>
      <c r="E6914" s="1" t="s">
        <v>21</v>
      </c>
      <c r="F6914" s="2"/>
      <c r="G6914" s="59">
        <v>41</v>
      </c>
      <c r="H6914" s="71" t="str">
        <f t="shared" si="152"/>
        <v>*</v>
      </c>
      <c r="I6914" s="11">
        <v>46.341463414633999</v>
      </c>
      <c r="J6914" s="3">
        <v>48.780487804878</v>
      </c>
      <c r="K6914" s="3">
        <v>17.073170731706998</v>
      </c>
      <c r="L6914" s="3">
        <v>4.8780487804880002</v>
      </c>
      <c r="M6914" s="3">
        <v>4.8780487804880002</v>
      </c>
      <c r="N6914" s="8">
        <v>9.7560975609760003</v>
      </c>
    </row>
    <row r="6915" spans="3:14" x14ac:dyDescent="0.2">
      <c r="C6915" s="90"/>
      <c r="D6915" s="87"/>
      <c r="E6915" s="1" t="s">
        <v>22</v>
      </c>
      <c r="F6915" s="2"/>
      <c r="G6915" s="59">
        <v>5</v>
      </c>
      <c r="H6915" s="71" t="str">
        <f t="shared" si="152"/>
        <v>*</v>
      </c>
      <c r="I6915" s="11">
        <v>60</v>
      </c>
      <c r="J6915" s="3">
        <v>60</v>
      </c>
      <c r="K6915" s="3">
        <v>40</v>
      </c>
      <c r="L6915" s="7">
        <v>0</v>
      </c>
      <c r="M6915" s="7">
        <v>0</v>
      </c>
      <c r="N6915" s="14">
        <v>0</v>
      </c>
    </row>
    <row r="6916" spans="3:14" x14ac:dyDescent="0.2">
      <c r="C6916" s="91" t="s">
        <v>23</v>
      </c>
      <c r="D6916" s="86" t="s">
        <v>17</v>
      </c>
      <c r="E6916" s="6" t="s">
        <v>24</v>
      </c>
      <c r="F6916" s="5"/>
      <c r="G6916" s="58">
        <v>297</v>
      </c>
      <c r="H6916" s="70" t="str">
        <f t="shared" si="152"/>
        <v xml:space="preserve"> </v>
      </c>
      <c r="I6916" s="12">
        <v>63.636363636364003</v>
      </c>
      <c r="J6916" s="4">
        <v>52.861952861953</v>
      </c>
      <c r="K6916" s="4">
        <v>20.875420875421</v>
      </c>
      <c r="L6916" s="4">
        <v>2.3569023569019998</v>
      </c>
      <c r="M6916" s="4">
        <v>1.683501683502</v>
      </c>
      <c r="N6916" s="13">
        <v>3.367003367003</v>
      </c>
    </row>
    <row r="6917" spans="3:14" x14ac:dyDescent="0.2">
      <c r="C6917" s="90"/>
      <c r="D6917" s="87"/>
      <c r="E6917" s="1" t="s">
        <v>25</v>
      </c>
      <c r="F6917" s="2"/>
      <c r="G6917" s="59">
        <v>296</v>
      </c>
      <c r="H6917" s="71" t="str">
        <f t="shared" si="152"/>
        <v xml:space="preserve"> </v>
      </c>
      <c r="I6917" s="11">
        <v>61.486486486486001</v>
      </c>
      <c r="J6917" s="3">
        <v>60.135135135135002</v>
      </c>
      <c r="K6917" s="3">
        <v>23.310810810810999</v>
      </c>
      <c r="L6917" s="3">
        <v>3.040540540541</v>
      </c>
      <c r="M6917" s="3">
        <v>4.3918918918919996</v>
      </c>
      <c r="N6917" s="8">
        <v>2.7027027027030002</v>
      </c>
    </row>
    <row r="6918" spans="3:14" ht="24" x14ac:dyDescent="0.2">
      <c r="C6918" s="90"/>
      <c r="D6918" s="87"/>
      <c r="E6918" s="1" t="s">
        <v>26</v>
      </c>
      <c r="F6918" s="2"/>
      <c r="G6918" s="59">
        <v>336</v>
      </c>
      <c r="H6918" s="71" t="str">
        <f t="shared" si="152"/>
        <v xml:space="preserve"> </v>
      </c>
      <c r="I6918" s="11">
        <v>64.583333333333002</v>
      </c>
      <c r="J6918" s="3">
        <v>52.678571428570997</v>
      </c>
      <c r="K6918" s="3">
        <v>22.916666666666998</v>
      </c>
      <c r="L6918" s="3">
        <v>4.166666666667</v>
      </c>
      <c r="M6918" s="3">
        <v>3.2738095238099998</v>
      </c>
      <c r="N6918" s="8">
        <v>2.083333333333</v>
      </c>
    </row>
    <row r="6919" spans="3:14" ht="24" x14ac:dyDescent="0.2">
      <c r="C6919" s="90"/>
      <c r="D6919" s="87"/>
      <c r="E6919" s="1" t="s">
        <v>27</v>
      </c>
      <c r="F6919" s="2"/>
      <c r="G6919" s="59">
        <v>114</v>
      </c>
      <c r="H6919" s="71" t="str">
        <f t="shared" si="152"/>
        <v xml:space="preserve"> </v>
      </c>
      <c r="I6919" s="11">
        <v>63.157894736842003</v>
      </c>
      <c r="J6919" s="3">
        <v>53.508771929825002</v>
      </c>
      <c r="K6919" s="3">
        <v>19.298245614035</v>
      </c>
      <c r="L6919" s="3">
        <v>3.508771929825</v>
      </c>
      <c r="M6919" s="3">
        <v>2.6315789473679998</v>
      </c>
      <c r="N6919" s="8">
        <v>2.6315789473679998</v>
      </c>
    </row>
    <row r="6920" spans="3:14" x14ac:dyDescent="0.2">
      <c r="C6920" s="90"/>
      <c r="D6920" s="87"/>
      <c r="E6920" s="1" t="s">
        <v>28</v>
      </c>
      <c r="F6920" s="2"/>
      <c r="G6920" s="59">
        <v>109</v>
      </c>
      <c r="H6920" s="71" t="str">
        <f t="shared" si="152"/>
        <v xml:space="preserve"> </v>
      </c>
      <c r="I6920" s="11">
        <v>61.467889908257</v>
      </c>
      <c r="J6920" s="3">
        <v>53.211009174311997</v>
      </c>
      <c r="K6920" s="3">
        <v>19.266055045872001</v>
      </c>
      <c r="L6920" s="3">
        <v>1.834862385321</v>
      </c>
      <c r="M6920" s="3">
        <v>3.669724770642</v>
      </c>
      <c r="N6920" s="8">
        <v>4.5871559633030001</v>
      </c>
    </row>
    <row r="6921" spans="3:14" x14ac:dyDescent="0.2">
      <c r="C6921" s="90"/>
      <c r="D6921" s="87"/>
      <c r="E6921" s="1" t="s">
        <v>29</v>
      </c>
      <c r="F6921" s="2"/>
      <c r="G6921" s="59">
        <v>792</v>
      </c>
      <c r="H6921" s="71" t="str">
        <f t="shared" si="152"/>
        <v xml:space="preserve"> </v>
      </c>
      <c r="I6921" s="11">
        <v>60.101010101009997</v>
      </c>
      <c r="J6921" s="3">
        <v>49.242424242424001</v>
      </c>
      <c r="K6921" s="3">
        <v>22.222222222222001</v>
      </c>
      <c r="L6921" s="3">
        <v>4.166666666667</v>
      </c>
      <c r="M6921" s="3">
        <v>2.9040404040399999</v>
      </c>
      <c r="N6921" s="8">
        <v>2.7777777777780002</v>
      </c>
    </row>
    <row r="6922" spans="3:14" x14ac:dyDescent="0.2">
      <c r="C6922" s="90"/>
      <c r="D6922" s="87"/>
      <c r="E6922" s="1" t="s">
        <v>30</v>
      </c>
      <c r="F6922" s="2"/>
      <c r="G6922" s="59">
        <v>858</v>
      </c>
      <c r="H6922" s="71" t="str">
        <f t="shared" si="152"/>
        <v xml:space="preserve"> </v>
      </c>
      <c r="I6922" s="11">
        <v>59.090909090909001</v>
      </c>
      <c r="J6922" s="3">
        <v>48.018648018648001</v>
      </c>
      <c r="K6922" s="3">
        <v>22.494172494171998</v>
      </c>
      <c r="L6922" s="3">
        <v>3.7296037296039999</v>
      </c>
      <c r="M6922" s="3">
        <v>3.0303030303030001</v>
      </c>
      <c r="N6922" s="8">
        <v>3.0303030303030001</v>
      </c>
    </row>
    <row r="6923" spans="3:14" x14ac:dyDescent="0.2">
      <c r="C6923" s="90"/>
      <c r="D6923" s="87"/>
      <c r="E6923" s="1" t="s">
        <v>31</v>
      </c>
      <c r="F6923" s="2"/>
      <c r="G6923" s="59">
        <v>1140</v>
      </c>
      <c r="H6923" s="71" t="str">
        <f t="shared" si="152"/>
        <v xml:space="preserve"> </v>
      </c>
      <c r="I6923" s="11">
        <v>56.403508771929999</v>
      </c>
      <c r="J6923" s="3">
        <v>46.578947368420998</v>
      </c>
      <c r="K6923" s="3">
        <v>23.421052631578998</v>
      </c>
      <c r="L6923" s="3">
        <v>4.6491228070180002</v>
      </c>
      <c r="M6923" s="3">
        <v>3.508771929825</v>
      </c>
      <c r="N6923" s="8">
        <v>2.4561403508769999</v>
      </c>
    </row>
    <row r="6924" spans="3:14" x14ac:dyDescent="0.2">
      <c r="C6924" s="90"/>
      <c r="D6924" s="87"/>
      <c r="E6924" s="1" t="s">
        <v>32</v>
      </c>
      <c r="F6924" s="2"/>
      <c r="G6924" s="59">
        <v>23</v>
      </c>
      <c r="H6924" s="71" t="str">
        <f t="shared" si="152"/>
        <v>*</v>
      </c>
      <c r="I6924" s="11">
        <v>39.130434782609001</v>
      </c>
      <c r="J6924" s="3">
        <v>60.869565217390999</v>
      </c>
      <c r="K6924" s="3">
        <v>26.086956521739001</v>
      </c>
      <c r="L6924" s="3">
        <v>8.6956521739130004</v>
      </c>
      <c r="M6924" s="7">
        <v>0</v>
      </c>
      <c r="N6924" s="8">
        <v>8.6956521739130004</v>
      </c>
    </row>
    <row r="6925" spans="3:14" x14ac:dyDescent="0.2">
      <c r="C6925" s="90"/>
      <c r="D6925" s="87"/>
      <c r="E6925" s="1" t="s">
        <v>22</v>
      </c>
      <c r="F6925" s="2"/>
      <c r="G6925" s="59">
        <v>5</v>
      </c>
      <c r="H6925" s="71" t="str">
        <f t="shared" si="152"/>
        <v>*</v>
      </c>
      <c r="I6925" s="11">
        <v>40</v>
      </c>
      <c r="J6925" s="3">
        <v>60</v>
      </c>
      <c r="K6925" s="3">
        <v>40</v>
      </c>
      <c r="L6925" s="3">
        <v>20</v>
      </c>
      <c r="M6925" s="3">
        <v>20</v>
      </c>
      <c r="N6925" s="14">
        <v>0</v>
      </c>
    </row>
    <row r="6926" spans="3:14" x14ac:dyDescent="0.2">
      <c r="C6926" s="91" t="s">
        <v>33</v>
      </c>
      <c r="D6926" s="86" t="s">
        <v>17</v>
      </c>
      <c r="E6926" s="6" t="s">
        <v>34</v>
      </c>
      <c r="F6926" s="5"/>
      <c r="G6926" s="58">
        <v>98</v>
      </c>
      <c r="H6926" s="70" t="str">
        <f t="shared" si="152"/>
        <v xml:space="preserve"> </v>
      </c>
      <c r="I6926" s="12">
        <v>52.040816326531001</v>
      </c>
      <c r="J6926" s="4">
        <v>58.163265306122</v>
      </c>
      <c r="K6926" s="4">
        <v>36.734693877551003</v>
      </c>
      <c r="L6926" s="4">
        <v>13.265306122448999</v>
      </c>
      <c r="M6926" s="4">
        <v>3.0612244897959999</v>
      </c>
      <c r="N6926" s="13">
        <v>3.0612244897959999</v>
      </c>
    </row>
    <row r="6927" spans="3:14" x14ac:dyDescent="0.2">
      <c r="C6927" s="90"/>
      <c r="D6927" s="87"/>
      <c r="E6927" s="1" t="s">
        <v>35</v>
      </c>
      <c r="F6927" s="2"/>
      <c r="G6927" s="59">
        <v>631</v>
      </c>
      <c r="H6927" s="71" t="str">
        <f t="shared" si="152"/>
        <v xml:space="preserve"> </v>
      </c>
      <c r="I6927" s="11">
        <v>57.052297939778001</v>
      </c>
      <c r="J6927" s="3">
        <v>49.920760697306001</v>
      </c>
      <c r="K6927" s="3">
        <v>24.405705229793998</v>
      </c>
      <c r="L6927" s="3">
        <v>3.4865293185419999</v>
      </c>
      <c r="M6927" s="3">
        <v>2.8526148969889999</v>
      </c>
      <c r="N6927" s="8">
        <v>2.6941362916010001</v>
      </c>
    </row>
    <row r="6928" spans="3:14" x14ac:dyDescent="0.2">
      <c r="C6928" s="90"/>
      <c r="D6928" s="87"/>
      <c r="E6928" s="1" t="s">
        <v>36</v>
      </c>
      <c r="F6928" s="2"/>
      <c r="G6928" s="59">
        <v>452</v>
      </c>
      <c r="H6928" s="71" t="str">
        <f t="shared" si="152"/>
        <v xml:space="preserve"> </v>
      </c>
      <c r="I6928" s="11">
        <v>51.991150442478002</v>
      </c>
      <c r="J6928" s="3">
        <v>43.805309734513003</v>
      </c>
      <c r="K6928" s="3">
        <v>21.46017699115</v>
      </c>
      <c r="L6928" s="3">
        <v>4.424778761062</v>
      </c>
      <c r="M6928" s="3">
        <v>3.7610619469030002</v>
      </c>
      <c r="N6928" s="8">
        <v>3.7610619469030002</v>
      </c>
    </row>
    <row r="6929" spans="3:14" ht="24" x14ac:dyDescent="0.2">
      <c r="C6929" s="90"/>
      <c r="D6929" s="87"/>
      <c r="E6929" s="1" t="s">
        <v>37</v>
      </c>
      <c r="F6929" s="2"/>
      <c r="G6929" s="59">
        <v>116</v>
      </c>
      <c r="H6929" s="71" t="str">
        <f t="shared" si="152"/>
        <v xml:space="preserve"> </v>
      </c>
      <c r="I6929" s="11">
        <v>56.034482758621003</v>
      </c>
      <c r="J6929" s="3">
        <v>31.034482758620999</v>
      </c>
      <c r="K6929" s="3">
        <v>16.379310344827999</v>
      </c>
      <c r="L6929" s="3">
        <v>3.4482758620689999</v>
      </c>
      <c r="M6929" s="3">
        <v>4.3103448275860003</v>
      </c>
      <c r="N6929" s="8">
        <v>3.4482758620689999</v>
      </c>
    </row>
    <row r="6930" spans="3:14" x14ac:dyDescent="0.2">
      <c r="C6930" s="90"/>
      <c r="D6930" s="87"/>
      <c r="E6930" s="1" t="s">
        <v>38</v>
      </c>
      <c r="F6930" s="2"/>
      <c r="G6930" s="59">
        <v>34</v>
      </c>
      <c r="H6930" s="71" t="str">
        <f t="shared" si="152"/>
        <v>*</v>
      </c>
      <c r="I6930" s="11">
        <v>64.705882352941003</v>
      </c>
      <c r="J6930" s="3">
        <v>35.294117647058997</v>
      </c>
      <c r="K6930" s="3">
        <v>5.8823529411760003</v>
      </c>
      <c r="L6930" s="3">
        <v>5.8823529411760003</v>
      </c>
      <c r="M6930" s="3">
        <v>8.8235294117649996</v>
      </c>
      <c r="N6930" s="8">
        <v>5.8823529411760003</v>
      </c>
    </row>
    <row r="6931" spans="3:14" x14ac:dyDescent="0.2">
      <c r="C6931" s="90"/>
      <c r="D6931" s="87"/>
      <c r="E6931" s="1" t="s">
        <v>22</v>
      </c>
      <c r="F6931" s="2"/>
      <c r="G6931" s="59">
        <v>5</v>
      </c>
      <c r="H6931" s="71" t="str">
        <f t="shared" si="152"/>
        <v>*</v>
      </c>
      <c r="I6931" s="11">
        <v>60</v>
      </c>
      <c r="J6931" s="3">
        <v>60</v>
      </c>
      <c r="K6931" s="3">
        <v>60</v>
      </c>
      <c r="L6931" s="7">
        <v>0</v>
      </c>
      <c r="M6931" s="7">
        <v>0</v>
      </c>
      <c r="N6931" s="14">
        <v>0</v>
      </c>
    </row>
    <row r="6932" spans="3:14" x14ac:dyDescent="0.2">
      <c r="C6932" s="91" t="s">
        <v>39</v>
      </c>
      <c r="D6932" s="86" t="s">
        <v>17</v>
      </c>
      <c r="E6932" s="6" t="s">
        <v>40</v>
      </c>
      <c r="F6932" s="5"/>
      <c r="G6932" s="58">
        <v>246</v>
      </c>
      <c r="H6932" s="70" t="str">
        <f t="shared" si="152"/>
        <v xml:space="preserve"> </v>
      </c>
      <c r="I6932" s="12">
        <v>55.691056910569003</v>
      </c>
      <c r="J6932" s="4">
        <v>54.065040650406999</v>
      </c>
      <c r="K6932" s="4">
        <v>30.894308943089001</v>
      </c>
      <c r="L6932" s="4">
        <v>4.4715447154470001</v>
      </c>
      <c r="M6932" s="4">
        <v>2.4390243902440001</v>
      </c>
      <c r="N6932" s="13">
        <v>3.2520325203249998</v>
      </c>
    </row>
    <row r="6933" spans="3:14" ht="24" x14ac:dyDescent="0.2">
      <c r="C6933" s="90"/>
      <c r="D6933" s="87"/>
      <c r="E6933" s="1" t="s">
        <v>41</v>
      </c>
      <c r="F6933" s="2"/>
      <c r="G6933" s="59">
        <v>682</v>
      </c>
      <c r="H6933" s="71" t="str">
        <f t="shared" si="152"/>
        <v xml:space="preserve"> </v>
      </c>
      <c r="I6933" s="11">
        <v>54.692082111437003</v>
      </c>
      <c r="J6933" s="3">
        <v>48.387096774193999</v>
      </c>
      <c r="K6933" s="3">
        <v>24.633431085043998</v>
      </c>
      <c r="L6933" s="3">
        <v>4.9853372434020002</v>
      </c>
      <c r="M6933" s="3">
        <v>3.5190615835779999</v>
      </c>
      <c r="N6933" s="8">
        <v>2.346041055718</v>
      </c>
    </row>
    <row r="6934" spans="3:14" x14ac:dyDescent="0.2">
      <c r="C6934" s="90"/>
      <c r="D6934" s="87"/>
      <c r="E6934" s="1" t="s">
        <v>42</v>
      </c>
      <c r="F6934" s="2"/>
      <c r="G6934" s="59">
        <v>355</v>
      </c>
      <c r="H6934" s="71" t="str">
        <f t="shared" si="152"/>
        <v xml:space="preserve"> </v>
      </c>
      <c r="I6934" s="11">
        <v>54.366197183098997</v>
      </c>
      <c r="J6934" s="3">
        <v>38.591549295775003</v>
      </c>
      <c r="K6934" s="3">
        <v>15.774647887324001</v>
      </c>
      <c r="L6934" s="3">
        <v>4.2253521126760001</v>
      </c>
      <c r="M6934" s="3">
        <v>4.507042253521</v>
      </c>
      <c r="N6934" s="8">
        <v>4.507042253521</v>
      </c>
    </row>
    <row r="6935" spans="3:14" x14ac:dyDescent="0.2">
      <c r="C6935" s="90"/>
      <c r="D6935" s="87"/>
      <c r="E6935" s="1" t="s">
        <v>43</v>
      </c>
      <c r="F6935" s="2"/>
      <c r="G6935" s="59">
        <v>32</v>
      </c>
      <c r="H6935" s="71" t="str">
        <f t="shared" si="152"/>
        <v>*</v>
      </c>
      <c r="I6935" s="11">
        <v>65.625</v>
      </c>
      <c r="J6935" s="3">
        <v>37.5</v>
      </c>
      <c r="K6935" s="3">
        <v>21.875</v>
      </c>
      <c r="L6935" s="7">
        <v>0</v>
      </c>
      <c r="M6935" s="7">
        <v>0</v>
      </c>
      <c r="N6935" s="14">
        <v>0</v>
      </c>
    </row>
    <row r="6936" spans="3:14" x14ac:dyDescent="0.2">
      <c r="C6936" s="90"/>
      <c r="D6936" s="87"/>
      <c r="E6936" s="1" t="s">
        <v>22</v>
      </c>
      <c r="F6936" s="2"/>
      <c r="G6936" s="59">
        <v>21</v>
      </c>
      <c r="H6936" s="71" t="str">
        <f t="shared" si="152"/>
        <v>*</v>
      </c>
      <c r="I6936" s="11">
        <v>57.142857142856997</v>
      </c>
      <c r="J6936" s="3">
        <v>42.857142857143003</v>
      </c>
      <c r="K6936" s="3">
        <v>19.047619047619001</v>
      </c>
      <c r="L6936" s="3">
        <v>4.7619047619049999</v>
      </c>
      <c r="M6936" s="7">
        <v>0</v>
      </c>
      <c r="N6936" s="8">
        <v>14.285714285714</v>
      </c>
    </row>
    <row r="6937" spans="3:14" x14ac:dyDescent="0.2">
      <c r="C6937" s="91" t="s">
        <v>44</v>
      </c>
      <c r="D6937" s="86" t="s">
        <v>17</v>
      </c>
      <c r="E6937" s="6" t="s">
        <v>45</v>
      </c>
      <c r="F6937" s="5"/>
      <c r="G6937" s="58">
        <v>865</v>
      </c>
      <c r="H6937" s="70" t="str">
        <f t="shared" si="152"/>
        <v xml:space="preserve"> </v>
      </c>
      <c r="I6937" s="12">
        <v>55.028901734103997</v>
      </c>
      <c r="J6937" s="4">
        <v>49.595375722542997</v>
      </c>
      <c r="K6937" s="4">
        <v>25.780346820809001</v>
      </c>
      <c r="L6937" s="4">
        <v>4.8554913294800004</v>
      </c>
      <c r="M6937" s="4">
        <v>3.9306358381500002</v>
      </c>
      <c r="N6937" s="13">
        <v>2.6589595375720001</v>
      </c>
    </row>
    <row r="6938" spans="3:14" x14ac:dyDescent="0.2">
      <c r="C6938" s="90"/>
      <c r="D6938" s="87"/>
      <c r="E6938" s="1" t="s">
        <v>46</v>
      </c>
      <c r="F6938" s="2"/>
      <c r="G6938" s="59">
        <v>372</v>
      </c>
      <c r="H6938" s="71" t="str">
        <f t="shared" si="152"/>
        <v xml:space="preserve"> </v>
      </c>
      <c r="I6938" s="11">
        <v>55.913978494623997</v>
      </c>
      <c r="J6938" s="3">
        <v>42.204301075269001</v>
      </c>
      <c r="K6938" s="3">
        <v>19.086021505375999</v>
      </c>
      <c r="L6938" s="3">
        <v>4.5698924731180002</v>
      </c>
      <c r="M6938" s="3">
        <v>2.4193548387099999</v>
      </c>
      <c r="N6938" s="8">
        <v>3.4946236559139998</v>
      </c>
    </row>
    <row r="6939" spans="3:14" x14ac:dyDescent="0.2">
      <c r="C6939" s="90"/>
      <c r="D6939" s="87"/>
      <c r="E6939" s="1" t="s">
        <v>47</v>
      </c>
      <c r="F6939" s="2"/>
      <c r="G6939" s="59">
        <v>60</v>
      </c>
      <c r="H6939" s="71" t="str">
        <f t="shared" si="152"/>
        <v xml:space="preserve"> </v>
      </c>
      <c r="I6939" s="11">
        <v>55</v>
      </c>
      <c r="J6939" s="3">
        <v>36.666666666666998</v>
      </c>
      <c r="K6939" s="3">
        <v>15</v>
      </c>
      <c r="L6939" s="3">
        <v>1.666666666667</v>
      </c>
      <c r="M6939" s="3">
        <v>1.666666666667</v>
      </c>
      <c r="N6939" s="8">
        <v>3.333333333333</v>
      </c>
    </row>
    <row r="6940" spans="3:14" x14ac:dyDescent="0.2">
      <c r="C6940" s="90"/>
      <c r="D6940" s="87"/>
      <c r="E6940" s="1" t="s">
        <v>48</v>
      </c>
      <c r="F6940" s="2"/>
      <c r="G6940" s="59">
        <v>24</v>
      </c>
      <c r="H6940" s="71" t="str">
        <f t="shared" si="152"/>
        <v>*</v>
      </c>
      <c r="I6940" s="11">
        <v>41.666666666666998</v>
      </c>
      <c r="J6940" s="3">
        <v>37.5</v>
      </c>
      <c r="K6940" s="3">
        <v>16.666666666666998</v>
      </c>
      <c r="L6940" s="3">
        <v>4.166666666667</v>
      </c>
      <c r="M6940" s="3">
        <v>4.166666666667</v>
      </c>
      <c r="N6940" s="8">
        <v>16.666666666666998</v>
      </c>
    </row>
    <row r="6941" spans="3:14" x14ac:dyDescent="0.2">
      <c r="C6941" s="90"/>
      <c r="D6941" s="87"/>
      <c r="E6941" s="1" t="s">
        <v>22</v>
      </c>
      <c r="F6941" s="2"/>
      <c r="G6941" s="59">
        <v>15</v>
      </c>
      <c r="H6941" s="71" t="str">
        <f t="shared" si="152"/>
        <v>*</v>
      </c>
      <c r="I6941" s="11">
        <v>60</v>
      </c>
      <c r="J6941" s="3">
        <v>26.666666666666998</v>
      </c>
      <c r="K6941" s="3">
        <v>26.666666666666998</v>
      </c>
      <c r="L6941" s="7">
        <v>0</v>
      </c>
      <c r="M6941" s="3">
        <v>6.666666666667</v>
      </c>
      <c r="N6941" s="8">
        <v>6.666666666667</v>
      </c>
    </row>
    <row r="6942" spans="3:14" ht="24" x14ac:dyDescent="0.2">
      <c r="C6942" s="91" t="s">
        <v>49</v>
      </c>
      <c r="D6942" s="86" t="s">
        <v>17</v>
      </c>
      <c r="E6942" s="6" t="s">
        <v>50</v>
      </c>
      <c r="F6942" s="5"/>
      <c r="G6942" s="58">
        <v>116</v>
      </c>
      <c r="H6942" s="70" t="str">
        <f t="shared" si="152"/>
        <v xml:space="preserve"> </v>
      </c>
      <c r="I6942" s="12">
        <v>56.034482758621003</v>
      </c>
      <c r="J6942" s="4">
        <v>57.758620689654997</v>
      </c>
      <c r="K6942" s="4">
        <v>33.620689655172001</v>
      </c>
      <c r="L6942" s="4">
        <v>8.6206896551720007</v>
      </c>
      <c r="M6942" s="4">
        <v>6.8965517241379999</v>
      </c>
      <c r="N6942" s="13">
        <v>3.4482758620689999</v>
      </c>
    </row>
    <row r="6943" spans="3:14" ht="36" x14ac:dyDescent="0.2">
      <c r="C6943" s="90"/>
      <c r="D6943" s="87"/>
      <c r="E6943" s="1" t="s">
        <v>51</v>
      </c>
      <c r="F6943" s="2"/>
      <c r="G6943" s="59">
        <v>243</v>
      </c>
      <c r="H6943" s="71" t="str">
        <f t="shared" si="152"/>
        <v xml:space="preserve"> </v>
      </c>
      <c r="I6943" s="11">
        <v>51.028806584362002</v>
      </c>
      <c r="J6943" s="3">
        <v>50.617283950617001</v>
      </c>
      <c r="K6943" s="3">
        <v>36.213991769547</v>
      </c>
      <c r="L6943" s="3">
        <v>12.757201646091</v>
      </c>
      <c r="M6943" s="3">
        <v>4.5267489711930002</v>
      </c>
      <c r="N6943" s="8">
        <v>0.41152263374499998</v>
      </c>
    </row>
    <row r="6944" spans="3:14" ht="48" x14ac:dyDescent="0.2">
      <c r="C6944" s="90"/>
      <c r="D6944" s="87"/>
      <c r="E6944" s="1" t="s">
        <v>52</v>
      </c>
      <c r="F6944" s="2"/>
      <c r="G6944" s="59">
        <v>1123</v>
      </c>
      <c r="H6944" s="71" t="str">
        <f t="shared" si="152"/>
        <v xml:space="preserve"> </v>
      </c>
      <c r="I6944" s="11">
        <v>54.496883348174997</v>
      </c>
      <c r="J6944" s="3">
        <v>47.640249332145999</v>
      </c>
      <c r="K6944" s="3">
        <v>25.378450578807001</v>
      </c>
      <c r="L6944" s="3">
        <v>5.4318788958150002</v>
      </c>
      <c r="M6944" s="3">
        <v>3.3837934105079999</v>
      </c>
      <c r="N6944" s="8">
        <v>2.582368655387</v>
      </c>
    </row>
    <row r="6945" spans="3:14" ht="24" x14ac:dyDescent="0.2">
      <c r="C6945" s="90"/>
      <c r="D6945" s="87"/>
      <c r="E6945" s="1" t="s">
        <v>53</v>
      </c>
      <c r="F6945" s="2"/>
      <c r="G6945" s="59">
        <v>448</v>
      </c>
      <c r="H6945" s="71" t="str">
        <f t="shared" si="152"/>
        <v xml:space="preserve"> </v>
      </c>
      <c r="I6945" s="11">
        <v>52.008928571429003</v>
      </c>
      <c r="J6945" s="3">
        <v>47.991071428570997</v>
      </c>
      <c r="K6945" s="3">
        <v>32.8125</v>
      </c>
      <c r="L6945" s="3">
        <v>9.5982142857140005</v>
      </c>
      <c r="M6945" s="3">
        <v>3.125</v>
      </c>
      <c r="N6945" s="8">
        <v>1.339285714286</v>
      </c>
    </row>
    <row r="6946" spans="3:14" ht="48" x14ac:dyDescent="0.2">
      <c r="C6946" s="90"/>
      <c r="D6946" s="87"/>
      <c r="E6946" s="1" t="s">
        <v>54</v>
      </c>
      <c r="F6946" s="2"/>
      <c r="G6946" s="59">
        <v>273</v>
      </c>
      <c r="H6946" s="71" t="str">
        <f t="shared" si="152"/>
        <v xml:space="preserve"> </v>
      </c>
      <c r="I6946" s="11">
        <v>50.549450549451002</v>
      </c>
      <c r="J6946" s="3">
        <v>47.985347985348</v>
      </c>
      <c r="K6946" s="3">
        <v>34.798534798535002</v>
      </c>
      <c r="L6946" s="3">
        <v>10.25641025641</v>
      </c>
      <c r="M6946" s="3">
        <v>4.3956043956039998</v>
      </c>
      <c r="N6946" s="8">
        <v>1.831501831502</v>
      </c>
    </row>
    <row r="6947" spans="3:14" ht="36" x14ac:dyDescent="0.2">
      <c r="C6947" s="90"/>
      <c r="D6947" s="87"/>
      <c r="E6947" s="1" t="s">
        <v>55</v>
      </c>
      <c r="F6947" s="2"/>
      <c r="G6947" s="59">
        <v>32</v>
      </c>
      <c r="H6947" s="71" t="str">
        <f t="shared" si="152"/>
        <v>*</v>
      </c>
      <c r="I6947" s="11">
        <v>40.625</v>
      </c>
      <c r="J6947" s="3">
        <v>50</v>
      </c>
      <c r="K6947" s="3">
        <v>43.75</v>
      </c>
      <c r="L6947" s="3">
        <v>25</v>
      </c>
      <c r="M6947" s="3">
        <v>6.25</v>
      </c>
      <c r="N6947" s="8">
        <v>3.125</v>
      </c>
    </row>
    <row r="6948" spans="3:14" ht="36" x14ac:dyDescent="0.2">
      <c r="C6948" s="90"/>
      <c r="D6948" s="87"/>
      <c r="E6948" s="1" t="s">
        <v>56</v>
      </c>
      <c r="F6948" s="2"/>
      <c r="G6948" s="59">
        <v>101</v>
      </c>
      <c r="H6948" s="71" t="str">
        <f t="shared" si="152"/>
        <v xml:space="preserve"> </v>
      </c>
      <c r="I6948" s="11">
        <v>50.495049504950003</v>
      </c>
      <c r="J6948" s="3">
        <v>39.603960396040002</v>
      </c>
      <c r="K6948" s="3">
        <v>36.633663366336997</v>
      </c>
      <c r="L6948" s="3">
        <v>14.851485148515</v>
      </c>
      <c r="M6948" s="3">
        <v>3.9603960396039999</v>
      </c>
      <c r="N6948" s="8">
        <v>0.99009900990099997</v>
      </c>
    </row>
    <row r="6949" spans="3:14" ht="36" x14ac:dyDescent="0.2">
      <c r="C6949" s="90"/>
      <c r="D6949" s="87"/>
      <c r="E6949" s="1" t="s">
        <v>57</v>
      </c>
      <c r="F6949" s="2"/>
      <c r="G6949" s="59">
        <v>100</v>
      </c>
      <c r="H6949" s="71" t="str">
        <f t="shared" si="152"/>
        <v xml:space="preserve"> </v>
      </c>
      <c r="I6949" s="11">
        <v>60</v>
      </c>
      <c r="J6949" s="3">
        <v>47</v>
      </c>
      <c r="K6949" s="3">
        <v>37</v>
      </c>
      <c r="L6949" s="3">
        <v>15</v>
      </c>
      <c r="M6949" s="3">
        <v>4</v>
      </c>
      <c r="N6949" s="14">
        <v>0</v>
      </c>
    </row>
    <row r="6950" spans="3:14" x14ac:dyDescent="0.2">
      <c r="C6950" s="90"/>
      <c r="D6950" s="87"/>
      <c r="E6950" s="1" t="s">
        <v>58</v>
      </c>
      <c r="F6950" s="2"/>
      <c r="G6950" s="59">
        <v>123</v>
      </c>
      <c r="H6950" s="71" t="str">
        <f t="shared" si="152"/>
        <v xml:space="preserve"> </v>
      </c>
      <c r="I6950" s="11">
        <v>58.536585365854002</v>
      </c>
      <c r="J6950" s="3">
        <v>43.089430894308997</v>
      </c>
      <c r="K6950" s="3">
        <v>8.9430894308940001</v>
      </c>
      <c r="L6950" s="7">
        <v>0</v>
      </c>
      <c r="M6950" s="3">
        <v>1.6260162601629999</v>
      </c>
      <c r="N6950" s="8">
        <v>8.130081300813</v>
      </c>
    </row>
    <row r="6951" spans="3:14" x14ac:dyDescent="0.2">
      <c r="C6951" s="90"/>
      <c r="D6951" s="87"/>
      <c r="E6951" s="1" t="s">
        <v>22</v>
      </c>
      <c r="F6951" s="2"/>
      <c r="G6951" s="59">
        <v>50</v>
      </c>
      <c r="H6951" s="71" t="str">
        <f t="shared" si="152"/>
        <v xml:space="preserve"> </v>
      </c>
      <c r="I6951" s="11">
        <v>56</v>
      </c>
      <c r="J6951" s="3">
        <v>36</v>
      </c>
      <c r="K6951" s="3">
        <v>18</v>
      </c>
      <c r="L6951" s="7">
        <v>0</v>
      </c>
      <c r="M6951" s="3">
        <v>8</v>
      </c>
      <c r="N6951" s="8">
        <v>8</v>
      </c>
    </row>
    <row r="6952" spans="3:14" ht="24" x14ac:dyDescent="0.2">
      <c r="C6952" s="90"/>
      <c r="D6952" s="87"/>
      <c r="E6952" s="1" t="s">
        <v>59</v>
      </c>
      <c r="F6952" s="2"/>
      <c r="G6952" s="59">
        <v>1152</v>
      </c>
      <c r="H6952" s="71" t="str">
        <f t="shared" si="152"/>
        <v xml:space="preserve"> </v>
      </c>
      <c r="I6952" s="11">
        <v>54.861111111111001</v>
      </c>
      <c r="J6952" s="3">
        <v>47.048611111111001</v>
      </c>
      <c r="K6952" s="3">
        <v>25.260416666666998</v>
      </c>
      <c r="L6952" s="3">
        <v>5.2951388888890003</v>
      </c>
      <c r="M6952" s="3">
        <v>3.4722222222219998</v>
      </c>
      <c r="N6952" s="8">
        <v>2.5173611111110001</v>
      </c>
    </row>
    <row r="6953" spans="3:14" ht="24" x14ac:dyDescent="0.2">
      <c r="C6953" s="90"/>
      <c r="D6953" s="87"/>
      <c r="E6953" s="1" t="s">
        <v>60</v>
      </c>
      <c r="F6953" s="2"/>
      <c r="G6953" s="59">
        <v>311</v>
      </c>
      <c r="H6953" s="71" t="str">
        <f t="shared" si="152"/>
        <v xml:space="preserve"> </v>
      </c>
      <c r="I6953" s="11">
        <v>50.8038585209</v>
      </c>
      <c r="J6953" s="3">
        <v>46.302250803859003</v>
      </c>
      <c r="K6953" s="3">
        <v>34.083601286174002</v>
      </c>
      <c r="L6953" s="3">
        <v>9.9678456591640003</v>
      </c>
      <c r="M6953" s="3">
        <v>4.1800643086819997</v>
      </c>
      <c r="N6953" s="8">
        <v>1.6077170418010001</v>
      </c>
    </row>
    <row r="6954" spans="3:14" ht="24" x14ac:dyDescent="0.2">
      <c r="C6954" s="91" t="s">
        <v>61</v>
      </c>
      <c r="D6954" s="86" t="s">
        <v>17</v>
      </c>
      <c r="E6954" s="6" t="s">
        <v>62</v>
      </c>
      <c r="F6954" s="5"/>
      <c r="G6954" s="58">
        <v>321</v>
      </c>
      <c r="H6954" s="70" t="str">
        <f t="shared" si="152"/>
        <v xml:space="preserve"> </v>
      </c>
      <c r="I6954" s="12">
        <v>44.859813084111998</v>
      </c>
      <c r="J6954" s="4">
        <v>61.059190031153001</v>
      </c>
      <c r="K6954" s="4">
        <v>30.529595015576</v>
      </c>
      <c r="L6954" s="4">
        <v>5.9190031152650002</v>
      </c>
      <c r="M6954" s="4">
        <v>4.3613707165109998</v>
      </c>
      <c r="N6954" s="13">
        <v>2.4922118380059999</v>
      </c>
    </row>
    <row r="6955" spans="3:14" ht="24" x14ac:dyDescent="0.2">
      <c r="C6955" s="90"/>
      <c r="D6955" s="87"/>
      <c r="E6955" s="1" t="s">
        <v>63</v>
      </c>
      <c r="F6955" s="2"/>
      <c r="G6955" s="59">
        <v>573</v>
      </c>
      <c r="H6955" s="71" t="str">
        <f t="shared" si="152"/>
        <v xml:space="preserve"> </v>
      </c>
      <c r="I6955" s="11">
        <v>55.497382198952998</v>
      </c>
      <c r="J6955" s="3">
        <v>54.275741710296998</v>
      </c>
      <c r="K6955" s="3">
        <v>28.446771378708998</v>
      </c>
      <c r="L6955" s="3">
        <v>2.792321116928</v>
      </c>
      <c r="M6955" s="3">
        <v>3.4904013961609999</v>
      </c>
      <c r="N6955" s="8">
        <v>2.6178010471199999</v>
      </c>
    </row>
    <row r="6956" spans="3:14" ht="36" x14ac:dyDescent="0.2">
      <c r="C6956" s="90"/>
      <c r="D6956" s="87"/>
      <c r="E6956" s="1" t="s">
        <v>64</v>
      </c>
      <c r="F6956" s="2"/>
      <c r="G6956" s="59">
        <v>146</v>
      </c>
      <c r="H6956" s="71" t="str">
        <f t="shared" si="152"/>
        <v xml:space="preserve"> </v>
      </c>
      <c r="I6956" s="11">
        <v>54.794520547944998</v>
      </c>
      <c r="J6956" s="3">
        <v>58.219178082192002</v>
      </c>
      <c r="K6956" s="3">
        <v>30.821917808218998</v>
      </c>
      <c r="L6956" s="3">
        <v>4.7945205479449999</v>
      </c>
      <c r="M6956" s="3">
        <v>3.4246575342469998</v>
      </c>
      <c r="N6956" s="8">
        <v>1.369863013699</v>
      </c>
    </row>
    <row r="6957" spans="3:14" ht="36" x14ac:dyDescent="0.2">
      <c r="C6957" s="90"/>
      <c r="D6957" s="87"/>
      <c r="E6957" s="1" t="s">
        <v>65</v>
      </c>
      <c r="F6957" s="2"/>
      <c r="G6957" s="59">
        <v>106</v>
      </c>
      <c r="H6957" s="71" t="str">
        <f t="shared" si="152"/>
        <v xml:space="preserve"> </v>
      </c>
      <c r="I6957" s="11">
        <v>57.547169811320998</v>
      </c>
      <c r="J6957" s="3">
        <v>66.981132075472004</v>
      </c>
      <c r="K6957" s="3">
        <v>41.509433962263998</v>
      </c>
      <c r="L6957" s="3">
        <v>8.4905660377360004</v>
      </c>
      <c r="M6957" s="3">
        <v>1.88679245283</v>
      </c>
      <c r="N6957" s="8">
        <v>1.88679245283</v>
      </c>
    </row>
    <row r="6958" spans="3:14" ht="36" x14ac:dyDescent="0.2">
      <c r="C6958" s="90"/>
      <c r="D6958" s="87"/>
      <c r="E6958" s="1" t="s">
        <v>66</v>
      </c>
      <c r="F6958" s="2"/>
      <c r="G6958" s="59">
        <v>216</v>
      </c>
      <c r="H6958" s="71" t="str">
        <f t="shared" si="152"/>
        <v xml:space="preserve"> </v>
      </c>
      <c r="I6958" s="11">
        <v>71.296296296296006</v>
      </c>
      <c r="J6958" s="3">
        <v>50</v>
      </c>
      <c r="K6958" s="3">
        <v>30.092592592593</v>
      </c>
      <c r="L6958" s="3">
        <v>6.0185185185190004</v>
      </c>
      <c r="M6958" s="3">
        <v>4.166666666667</v>
      </c>
      <c r="N6958" s="8">
        <v>1.851851851852</v>
      </c>
    </row>
    <row r="6959" spans="3:14" ht="24" x14ac:dyDescent="0.2">
      <c r="C6959" s="90"/>
      <c r="D6959" s="87"/>
      <c r="E6959" s="1" t="s">
        <v>67</v>
      </c>
      <c r="F6959" s="2"/>
      <c r="G6959" s="59">
        <v>125</v>
      </c>
      <c r="H6959" s="71" t="str">
        <f t="shared" si="152"/>
        <v xml:space="preserve"> </v>
      </c>
      <c r="I6959" s="11">
        <v>70.400000000000006</v>
      </c>
      <c r="J6959" s="3">
        <v>52.8</v>
      </c>
      <c r="K6959" s="3">
        <v>32</v>
      </c>
      <c r="L6959" s="3">
        <v>6.4</v>
      </c>
      <c r="M6959" s="3">
        <v>4</v>
      </c>
      <c r="N6959" s="8">
        <v>1.6</v>
      </c>
    </row>
    <row r="6960" spans="3:14" ht="24" x14ac:dyDescent="0.2">
      <c r="C6960" s="90"/>
      <c r="D6960" s="87"/>
      <c r="E6960" s="1" t="s">
        <v>68</v>
      </c>
      <c r="F6960" s="2"/>
      <c r="G6960" s="59">
        <v>44</v>
      </c>
      <c r="H6960" s="71" t="str">
        <f t="shared" si="152"/>
        <v>*</v>
      </c>
      <c r="I6960" s="11">
        <v>65.909090909091006</v>
      </c>
      <c r="J6960" s="3">
        <v>59.090909090909001</v>
      </c>
      <c r="K6960" s="3">
        <v>25</v>
      </c>
      <c r="L6960" s="3">
        <v>9.0909090909089993</v>
      </c>
      <c r="M6960" s="3">
        <v>9.0909090909089993</v>
      </c>
      <c r="N6960" s="8">
        <v>2.2727272727269998</v>
      </c>
    </row>
    <row r="6961" spans="3:14" ht="24" x14ac:dyDescent="0.2">
      <c r="C6961" s="90"/>
      <c r="D6961" s="87"/>
      <c r="E6961" s="1" t="s">
        <v>69</v>
      </c>
      <c r="F6961" s="2"/>
      <c r="G6961" s="59">
        <v>37</v>
      </c>
      <c r="H6961" s="71" t="str">
        <f t="shared" si="152"/>
        <v>*</v>
      </c>
      <c r="I6961" s="11">
        <v>86.486486486486001</v>
      </c>
      <c r="J6961" s="3">
        <v>62.162162162161998</v>
      </c>
      <c r="K6961" s="3">
        <v>27.027027027027</v>
      </c>
      <c r="L6961" s="3">
        <v>5.4054054054050003</v>
      </c>
      <c r="M6961" s="3">
        <v>5.4054054054050003</v>
      </c>
      <c r="N6961" s="14">
        <v>0</v>
      </c>
    </row>
    <row r="6962" spans="3:14" ht="24" x14ac:dyDescent="0.2">
      <c r="C6962" s="90"/>
      <c r="D6962" s="87"/>
      <c r="E6962" s="1" t="s">
        <v>70</v>
      </c>
      <c r="F6962" s="2"/>
      <c r="G6962" s="59">
        <v>279</v>
      </c>
      <c r="H6962" s="71" t="str">
        <f t="shared" si="152"/>
        <v xml:space="preserve"> </v>
      </c>
      <c r="I6962" s="11">
        <v>75.985663082437</v>
      </c>
      <c r="J6962" s="3">
        <v>51.971326164875002</v>
      </c>
      <c r="K6962" s="3">
        <v>23.655913978495001</v>
      </c>
      <c r="L6962" s="3">
        <v>4.3010752688169998</v>
      </c>
      <c r="M6962" s="3">
        <v>2.867383512545</v>
      </c>
      <c r="N6962" s="8">
        <v>3.2258064516129998</v>
      </c>
    </row>
    <row r="6963" spans="3:14" x14ac:dyDescent="0.2">
      <c r="C6963" s="90"/>
      <c r="D6963" s="87"/>
      <c r="E6963" s="1" t="s">
        <v>32</v>
      </c>
      <c r="F6963" s="2"/>
      <c r="G6963" s="59">
        <v>41</v>
      </c>
      <c r="H6963" s="71" t="str">
        <f t="shared" si="152"/>
        <v>*</v>
      </c>
      <c r="I6963" s="11">
        <v>34.146341463414998</v>
      </c>
      <c r="J6963" s="3">
        <v>56.097560975610001</v>
      </c>
      <c r="K6963" s="3">
        <v>34.146341463414998</v>
      </c>
      <c r="L6963" s="3">
        <v>12.195121951220001</v>
      </c>
      <c r="M6963" s="3">
        <v>9.7560975609760003</v>
      </c>
      <c r="N6963" s="8">
        <v>2.4390243902440001</v>
      </c>
    </row>
    <row r="6964" spans="3:14" ht="24" x14ac:dyDescent="0.2">
      <c r="C6964" s="90"/>
      <c r="D6964" s="87"/>
      <c r="E6964" s="1" t="s">
        <v>71</v>
      </c>
      <c r="F6964" s="2"/>
      <c r="G6964" s="59">
        <v>1044</v>
      </c>
      <c r="H6964" s="71" t="str">
        <f t="shared" si="152"/>
        <v xml:space="preserve"> </v>
      </c>
      <c r="I6964" s="11">
        <v>54.885057471263998</v>
      </c>
      <c r="J6964" s="3">
        <v>51.245210727969003</v>
      </c>
      <c r="K6964" s="3">
        <v>25.095785440613</v>
      </c>
      <c r="L6964" s="3">
        <v>4.3103448275860003</v>
      </c>
      <c r="M6964" s="3">
        <v>3.3524904214559998</v>
      </c>
      <c r="N6964" s="8">
        <v>2.6819923371650001</v>
      </c>
    </row>
    <row r="6965" spans="3:14" ht="24" x14ac:dyDescent="0.2">
      <c r="C6965" s="90"/>
      <c r="D6965" s="87"/>
      <c r="E6965" s="1" t="s">
        <v>72</v>
      </c>
      <c r="F6965" s="2"/>
      <c r="G6965" s="59">
        <v>231</v>
      </c>
      <c r="H6965" s="71" t="str">
        <f t="shared" si="152"/>
        <v xml:space="preserve"> </v>
      </c>
      <c r="I6965" s="11">
        <v>54.545454545455001</v>
      </c>
      <c r="J6965" s="3">
        <v>30.303030303029999</v>
      </c>
      <c r="K6965" s="3">
        <v>18.181818181817999</v>
      </c>
      <c r="L6965" s="3">
        <v>6.4935064935059996</v>
      </c>
      <c r="M6965" s="3">
        <v>3.896103896104</v>
      </c>
      <c r="N6965" s="8">
        <v>3.896103896104</v>
      </c>
    </row>
    <row r="6966" spans="3:14" x14ac:dyDescent="0.2">
      <c r="C6966" s="90"/>
      <c r="D6966" s="87"/>
      <c r="E6966" s="1" t="s">
        <v>22</v>
      </c>
      <c r="F6966" s="2"/>
      <c r="G6966" s="59">
        <v>61</v>
      </c>
      <c r="H6966" s="71" t="str">
        <f t="shared" si="152"/>
        <v xml:space="preserve"> </v>
      </c>
      <c r="I6966" s="11">
        <v>60.655737704918003</v>
      </c>
      <c r="J6966" s="3">
        <v>26.229508196721</v>
      </c>
      <c r="K6966" s="3">
        <v>11.475409836066</v>
      </c>
      <c r="L6966" s="3">
        <v>1.6393442622950001</v>
      </c>
      <c r="M6966" s="3">
        <v>3.2786885245900002</v>
      </c>
      <c r="N6966" s="8">
        <v>9.83606557377</v>
      </c>
    </row>
    <row r="6967" spans="3:14" x14ac:dyDescent="0.2">
      <c r="C6967" s="91" t="s">
        <v>73</v>
      </c>
      <c r="D6967" s="86" t="s">
        <v>17</v>
      </c>
      <c r="E6967" s="6" t="s">
        <v>74</v>
      </c>
      <c r="F6967" s="5"/>
      <c r="G6967" s="58">
        <v>247</v>
      </c>
      <c r="H6967" s="70" t="str">
        <f t="shared" si="152"/>
        <v xml:space="preserve"> </v>
      </c>
      <c r="I6967" s="12">
        <v>74.493927125506005</v>
      </c>
      <c r="J6967" s="4">
        <v>47.773279352227</v>
      </c>
      <c r="K6967" s="4">
        <v>21.862348178137999</v>
      </c>
      <c r="L6967" s="4">
        <v>2.0242914979759998</v>
      </c>
      <c r="M6967" s="4">
        <v>3.6437246963560002</v>
      </c>
      <c r="N6967" s="13">
        <v>4.453441295547</v>
      </c>
    </row>
    <row r="6968" spans="3:14" x14ac:dyDescent="0.2">
      <c r="C6968" s="90"/>
      <c r="D6968" s="87"/>
      <c r="E6968" s="1" t="s">
        <v>75</v>
      </c>
      <c r="F6968" s="2"/>
      <c r="G6968" s="59">
        <v>531</v>
      </c>
      <c r="H6968" s="71" t="str">
        <f t="shared" si="152"/>
        <v xml:space="preserve"> </v>
      </c>
      <c r="I6968" s="11">
        <v>81.920903954802</v>
      </c>
      <c r="J6968" s="3">
        <v>40.301318267420001</v>
      </c>
      <c r="K6968" s="3">
        <v>20.338983050846998</v>
      </c>
      <c r="L6968" s="3">
        <v>3.201506591337</v>
      </c>
      <c r="M6968" s="3">
        <v>2.25988700565</v>
      </c>
      <c r="N6968" s="8">
        <v>3.0131826741999999</v>
      </c>
    </row>
    <row r="6969" spans="3:14" x14ac:dyDescent="0.2">
      <c r="C6969" s="90"/>
      <c r="D6969" s="87"/>
      <c r="E6969" s="1" t="s">
        <v>76</v>
      </c>
      <c r="F6969" s="2"/>
      <c r="G6969" s="59">
        <v>58</v>
      </c>
      <c r="H6969" s="71" t="str">
        <f t="shared" si="152"/>
        <v xml:space="preserve"> </v>
      </c>
      <c r="I6969" s="11">
        <v>56.896551724138</v>
      </c>
      <c r="J6969" s="3">
        <v>70.689655172414007</v>
      </c>
      <c r="K6969" s="3">
        <v>27.586206896552</v>
      </c>
      <c r="L6969" s="3">
        <v>1.7241379310339999</v>
      </c>
      <c r="M6969" s="3">
        <v>3.4482758620689999</v>
      </c>
      <c r="N6969" s="8">
        <v>5.1724137931029999</v>
      </c>
    </row>
    <row r="6970" spans="3:14" x14ac:dyDescent="0.2">
      <c r="C6970" s="90"/>
      <c r="D6970" s="87"/>
      <c r="E6970" s="1" t="s">
        <v>77</v>
      </c>
      <c r="F6970" s="2"/>
      <c r="G6970" s="59">
        <v>400</v>
      </c>
      <c r="H6970" s="71" t="str">
        <f t="shared" si="152"/>
        <v xml:space="preserve"> </v>
      </c>
      <c r="I6970" s="11">
        <v>45.5</v>
      </c>
      <c r="J6970" s="3">
        <v>58.5</v>
      </c>
      <c r="K6970" s="3">
        <v>32.25</v>
      </c>
      <c r="L6970" s="3">
        <v>4.5</v>
      </c>
      <c r="M6970" s="3">
        <v>4.25</v>
      </c>
      <c r="N6970" s="8">
        <v>2.75</v>
      </c>
    </row>
    <row r="6971" spans="3:14" ht="24" x14ac:dyDescent="0.2">
      <c r="C6971" s="90"/>
      <c r="D6971" s="87"/>
      <c r="E6971" s="1" t="s">
        <v>78</v>
      </c>
      <c r="F6971" s="2"/>
      <c r="G6971" s="59">
        <v>422</v>
      </c>
      <c r="H6971" s="71" t="str">
        <f t="shared" si="152"/>
        <v xml:space="preserve"> </v>
      </c>
      <c r="I6971" s="11">
        <v>50.236966824645002</v>
      </c>
      <c r="J6971" s="3">
        <v>59.241706161137003</v>
      </c>
      <c r="K6971" s="3">
        <v>28.672985781990999</v>
      </c>
      <c r="L6971" s="3">
        <v>2.1327014218009999</v>
      </c>
      <c r="M6971" s="3">
        <v>4.0284360189569997</v>
      </c>
      <c r="N6971" s="8">
        <v>2.6066350710899999</v>
      </c>
    </row>
    <row r="6972" spans="3:14" ht="24" x14ac:dyDescent="0.2">
      <c r="C6972" s="90"/>
      <c r="D6972" s="87"/>
      <c r="E6972" s="1" t="s">
        <v>79</v>
      </c>
      <c r="F6972" s="2"/>
      <c r="G6972" s="59">
        <v>102</v>
      </c>
      <c r="H6972" s="71" t="str">
        <f t="shared" si="152"/>
        <v xml:space="preserve"> </v>
      </c>
      <c r="I6972" s="11">
        <v>42.156862745098003</v>
      </c>
      <c r="J6972" s="3">
        <v>68.627450980391998</v>
      </c>
      <c r="K6972" s="3">
        <v>41.176470588234999</v>
      </c>
      <c r="L6972" s="3">
        <v>11.764705882353001</v>
      </c>
      <c r="M6972" s="3">
        <v>3.9215686274510002</v>
      </c>
      <c r="N6972" s="8">
        <v>2.9411764705880001</v>
      </c>
    </row>
    <row r="6973" spans="3:14" ht="24" x14ac:dyDescent="0.2">
      <c r="C6973" s="90"/>
      <c r="D6973" s="87"/>
      <c r="E6973" s="1" t="s">
        <v>80</v>
      </c>
      <c r="F6973" s="2"/>
      <c r="G6973" s="59">
        <v>44</v>
      </c>
      <c r="H6973" s="71" t="str">
        <f t="shared" si="152"/>
        <v>*</v>
      </c>
      <c r="I6973" s="11">
        <v>50</v>
      </c>
      <c r="J6973" s="3">
        <v>68.181818181818002</v>
      </c>
      <c r="K6973" s="3">
        <v>50</v>
      </c>
      <c r="L6973" s="3">
        <v>11.363636363635999</v>
      </c>
      <c r="M6973" s="3">
        <v>9.0909090909089993</v>
      </c>
      <c r="N6973" s="8">
        <v>2.2727272727269998</v>
      </c>
    </row>
    <row r="6974" spans="3:14" ht="24" x14ac:dyDescent="0.2">
      <c r="C6974" s="90"/>
      <c r="D6974" s="87"/>
      <c r="E6974" s="1" t="s">
        <v>81</v>
      </c>
      <c r="F6974" s="2"/>
      <c r="G6974" s="59">
        <v>99</v>
      </c>
      <c r="H6974" s="71" t="str">
        <f t="shared" ref="H6974:H7037" si="153">IF(G6974&lt;49,"*"," ")</f>
        <v xml:space="preserve"> </v>
      </c>
      <c r="I6974" s="11">
        <v>52.525252525253002</v>
      </c>
      <c r="J6974" s="3">
        <v>52.525252525253002</v>
      </c>
      <c r="K6974" s="3">
        <v>36.363636363635997</v>
      </c>
      <c r="L6974" s="3">
        <v>21.212121212121001</v>
      </c>
      <c r="M6974" s="3">
        <v>3.0303030303030001</v>
      </c>
      <c r="N6974" s="14">
        <v>0</v>
      </c>
    </row>
    <row r="6975" spans="3:14" ht="24" x14ac:dyDescent="0.2">
      <c r="C6975" s="90"/>
      <c r="D6975" s="87"/>
      <c r="E6975" s="1" t="s">
        <v>82</v>
      </c>
      <c r="F6975" s="2"/>
      <c r="G6975" s="59">
        <v>128</v>
      </c>
      <c r="H6975" s="71" t="str">
        <f t="shared" si="153"/>
        <v xml:space="preserve"> </v>
      </c>
      <c r="I6975" s="11">
        <v>55.46875</v>
      </c>
      <c r="J6975" s="3">
        <v>67.1875</v>
      </c>
      <c r="K6975" s="3">
        <v>36.71875</v>
      </c>
      <c r="L6975" s="3">
        <v>5.46875</v>
      </c>
      <c r="M6975" s="3">
        <v>4.6875</v>
      </c>
      <c r="N6975" s="8">
        <v>0.78125</v>
      </c>
    </row>
    <row r="6976" spans="3:14" x14ac:dyDescent="0.2">
      <c r="C6976" s="90"/>
      <c r="D6976" s="87"/>
      <c r="E6976" s="1" t="s">
        <v>83</v>
      </c>
      <c r="F6976" s="2"/>
      <c r="G6976" s="59">
        <v>47</v>
      </c>
      <c r="H6976" s="71" t="str">
        <f t="shared" si="153"/>
        <v>*</v>
      </c>
      <c r="I6976" s="11">
        <v>46.808510638298003</v>
      </c>
      <c r="J6976" s="3">
        <v>57.446808510638</v>
      </c>
      <c r="K6976" s="3">
        <v>36.170212765956997</v>
      </c>
      <c r="L6976" s="3">
        <v>8.5106382978719992</v>
      </c>
      <c r="M6976" s="3">
        <v>6.3829787234040003</v>
      </c>
      <c r="N6976" s="8">
        <v>8.5106382978719992</v>
      </c>
    </row>
    <row r="6977" spans="3:14" ht="24" x14ac:dyDescent="0.2">
      <c r="C6977" s="90"/>
      <c r="D6977" s="87"/>
      <c r="E6977" s="1" t="s">
        <v>84</v>
      </c>
      <c r="F6977" s="2"/>
      <c r="G6977" s="59">
        <v>151</v>
      </c>
      <c r="H6977" s="71" t="str">
        <f t="shared" si="153"/>
        <v xml:space="preserve"> </v>
      </c>
      <c r="I6977" s="11">
        <v>47.682119205298001</v>
      </c>
      <c r="J6977" s="3">
        <v>65.562913907284994</v>
      </c>
      <c r="K6977" s="3">
        <v>41.721854304635997</v>
      </c>
      <c r="L6977" s="3">
        <v>5.2980132450330002</v>
      </c>
      <c r="M6977" s="3">
        <v>3.9735099337749999</v>
      </c>
      <c r="N6977" s="8">
        <v>2.6490066225170001</v>
      </c>
    </row>
    <row r="6978" spans="3:14" ht="24" x14ac:dyDescent="0.2">
      <c r="C6978" s="90"/>
      <c r="D6978" s="87"/>
      <c r="E6978" s="1" t="s">
        <v>85</v>
      </c>
      <c r="F6978" s="2"/>
      <c r="G6978" s="59">
        <v>60</v>
      </c>
      <c r="H6978" s="71" t="str">
        <f t="shared" si="153"/>
        <v xml:space="preserve"> </v>
      </c>
      <c r="I6978" s="11">
        <v>50</v>
      </c>
      <c r="J6978" s="3">
        <v>63.333333333333002</v>
      </c>
      <c r="K6978" s="3">
        <v>35</v>
      </c>
      <c r="L6978" s="3">
        <v>1.666666666667</v>
      </c>
      <c r="M6978" s="3">
        <v>3.333333333333</v>
      </c>
      <c r="N6978" s="8">
        <v>1.666666666667</v>
      </c>
    </row>
    <row r="6979" spans="3:14" x14ac:dyDescent="0.2">
      <c r="C6979" s="90"/>
      <c r="D6979" s="87"/>
      <c r="E6979" s="1" t="s">
        <v>32</v>
      </c>
      <c r="F6979" s="2"/>
      <c r="G6979" s="59">
        <v>49</v>
      </c>
      <c r="H6979" s="71" t="s">
        <v>673</v>
      </c>
      <c r="I6979" s="11">
        <v>28.571428571428999</v>
      </c>
      <c r="J6979" s="3">
        <v>48.979591836734997</v>
      </c>
      <c r="K6979" s="3">
        <v>28.571428571428999</v>
      </c>
      <c r="L6979" s="3">
        <v>12.244897959184</v>
      </c>
      <c r="M6979" s="3">
        <v>10.204081632653001</v>
      </c>
      <c r="N6979" s="8">
        <v>10.204081632653001</v>
      </c>
    </row>
    <row r="6980" spans="3:14" ht="24" x14ac:dyDescent="0.2">
      <c r="C6980" s="90"/>
      <c r="D6980" s="87"/>
      <c r="E6980" s="1" t="s">
        <v>86</v>
      </c>
      <c r="F6980" s="2"/>
      <c r="G6980" s="59">
        <v>1336</v>
      </c>
      <c r="H6980" s="71" t="str">
        <f t="shared" si="153"/>
        <v xml:space="preserve"> </v>
      </c>
      <c r="I6980" s="11">
        <v>55.089820359280999</v>
      </c>
      <c r="J6980" s="3">
        <v>46.482035928144001</v>
      </c>
      <c r="K6980" s="3">
        <v>23.278443113771999</v>
      </c>
      <c r="L6980" s="3">
        <v>4.5658682634729999</v>
      </c>
      <c r="M6980" s="3">
        <v>3.4431137724549998</v>
      </c>
      <c r="N6980" s="8">
        <v>3.218562874251</v>
      </c>
    </row>
    <row r="6981" spans="3:14" ht="24" x14ac:dyDescent="0.2">
      <c r="C6981" s="90"/>
      <c r="D6981" s="87"/>
      <c r="E6981" s="1" t="s">
        <v>87</v>
      </c>
      <c r="F6981" s="2"/>
      <c r="G6981" s="59">
        <v>0</v>
      </c>
      <c r="H6981" s="71" t="str">
        <f t="shared" si="153"/>
        <v>*</v>
      </c>
      <c r="I6981" s="26">
        <v>0</v>
      </c>
      <c r="J6981" s="7">
        <v>0</v>
      </c>
      <c r="K6981" s="7">
        <v>0</v>
      </c>
      <c r="L6981" s="7">
        <v>0</v>
      </c>
      <c r="M6981" s="7">
        <v>0</v>
      </c>
      <c r="N6981" s="14">
        <v>0</v>
      </c>
    </row>
    <row r="6982" spans="3:14" ht="24" x14ac:dyDescent="0.2">
      <c r="C6982" s="90"/>
      <c r="D6982" s="87"/>
      <c r="E6982" s="1" t="s">
        <v>88</v>
      </c>
      <c r="F6982" s="2"/>
      <c r="G6982" s="59">
        <v>0</v>
      </c>
      <c r="H6982" s="71" t="str">
        <f t="shared" si="153"/>
        <v>*</v>
      </c>
      <c r="I6982" s="26">
        <v>0</v>
      </c>
      <c r="J6982" s="7">
        <v>0</v>
      </c>
      <c r="K6982" s="7">
        <v>0</v>
      </c>
      <c r="L6982" s="7">
        <v>0</v>
      </c>
      <c r="M6982" s="7">
        <v>0</v>
      </c>
      <c r="N6982" s="14">
        <v>0</v>
      </c>
    </row>
    <row r="6983" spans="3:14" x14ac:dyDescent="0.2">
      <c r="C6983" s="90"/>
      <c r="D6983" s="87"/>
      <c r="E6983" s="1" t="s">
        <v>22</v>
      </c>
      <c r="F6983" s="2"/>
      <c r="G6983" s="59">
        <v>0</v>
      </c>
      <c r="H6983" s="71" t="str">
        <f t="shared" si="153"/>
        <v>*</v>
      </c>
      <c r="I6983" s="26">
        <v>0</v>
      </c>
      <c r="J6983" s="7">
        <v>0</v>
      </c>
      <c r="K6983" s="7">
        <v>0</v>
      </c>
      <c r="L6983" s="7">
        <v>0</v>
      </c>
      <c r="M6983" s="7">
        <v>0</v>
      </c>
      <c r="N6983" s="14">
        <v>0</v>
      </c>
    </row>
    <row r="6984" spans="3:14" ht="24" x14ac:dyDescent="0.2">
      <c r="C6984" s="91" t="s">
        <v>89</v>
      </c>
      <c r="D6984" s="86" t="s">
        <v>17</v>
      </c>
      <c r="E6984" s="6" t="s">
        <v>90</v>
      </c>
      <c r="F6984" s="5"/>
      <c r="G6984" s="58">
        <v>152</v>
      </c>
      <c r="H6984" s="70" t="str">
        <f t="shared" si="153"/>
        <v xml:space="preserve"> </v>
      </c>
      <c r="I6984" s="12">
        <v>42.763157894736999</v>
      </c>
      <c r="J6984" s="4">
        <v>58.552631578947</v>
      </c>
      <c r="K6984" s="4">
        <v>36.842105263157997</v>
      </c>
      <c r="L6984" s="4">
        <v>7.8947368421049999</v>
      </c>
      <c r="M6984" s="4">
        <v>3.947368421053</v>
      </c>
      <c r="N6984" s="13">
        <v>3.947368421053</v>
      </c>
    </row>
    <row r="6985" spans="3:14" ht="48" x14ac:dyDescent="0.2">
      <c r="C6985" s="90"/>
      <c r="D6985" s="87"/>
      <c r="E6985" s="1" t="s">
        <v>91</v>
      </c>
      <c r="F6985" s="2"/>
      <c r="G6985" s="59">
        <v>86</v>
      </c>
      <c r="H6985" s="71" t="str">
        <f t="shared" si="153"/>
        <v xml:space="preserve"> </v>
      </c>
      <c r="I6985" s="11">
        <v>58.139534883720998</v>
      </c>
      <c r="J6985" s="3">
        <v>69.767441860464999</v>
      </c>
      <c r="K6985" s="3">
        <v>31.395348837208999</v>
      </c>
      <c r="L6985" s="3">
        <v>3.488372093023</v>
      </c>
      <c r="M6985" s="3">
        <v>2.3255813953489999</v>
      </c>
      <c r="N6985" s="8">
        <v>3.488372093023</v>
      </c>
    </row>
    <row r="6986" spans="3:14" ht="36" x14ac:dyDescent="0.2">
      <c r="C6986" s="90"/>
      <c r="D6986" s="87"/>
      <c r="E6986" s="1" t="s">
        <v>92</v>
      </c>
      <c r="F6986" s="2"/>
      <c r="G6986" s="59">
        <v>75</v>
      </c>
      <c r="H6986" s="71" t="str">
        <f t="shared" si="153"/>
        <v xml:space="preserve"> </v>
      </c>
      <c r="I6986" s="11">
        <v>57.333333333333002</v>
      </c>
      <c r="J6986" s="3">
        <v>64</v>
      </c>
      <c r="K6986" s="3">
        <v>38.666666666666998</v>
      </c>
      <c r="L6986" s="3">
        <v>8</v>
      </c>
      <c r="M6986" s="3">
        <v>5.333333333333</v>
      </c>
      <c r="N6986" s="14">
        <v>0</v>
      </c>
    </row>
    <row r="6987" spans="3:14" ht="48" x14ac:dyDescent="0.2">
      <c r="C6987" s="90"/>
      <c r="D6987" s="87"/>
      <c r="E6987" s="1" t="s">
        <v>93</v>
      </c>
      <c r="F6987" s="2"/>
      <c r="G6987" s="59">
        <v>104</v>
      </c>
      <c r="H6987" s="71" t="str">
        <f t="shared" si="153"/>
        <v xml:space="preserve"> </v>
      </c>
      <c r="I6987" s="11">
        <v>58.653846153845997</v>
      </c>
      <c r="J6987" s="3">
        <v>50</v>
      </c>
      <c r="K6987" s="3">
        <v>25.961538461538002</v>
      </c>
      <c r="L6987" s="3">
        <v>15.384615384615</v>
      </c>
      <c r="M6987" s="3">
        <v>4.8076923076920002</v>
      </c>
      <c r="N6987" s="8">
        <v>1.923076923077</v>
      </c>
    </row>
    <row r="6988" spans="3:14" x14ac:dyDescent="0.2">
      <c r="C6988" s="90"/>
      <c r="D6988" s="87"/>
      <c r="E6988" s="1" t="s">
        <v>94</v>
      </c>
      <c r="F6988" s="2"/>
      <c r="G6988" s="59">
        <v>6</v>
      </c>
      <c r="H6988" s="71" t="str">
        <f t="shared" si="153"/>
        <v>*</v>
      </c>
      <c r="I6988" s="11">
        <v>66.666666666666998</v>
      </c>
      <c r="J6988" s="3">
        <v>66.666666666666998</v>
      </c>
      <c r="K6988" s="3">
        <v>83.333333333333002</v>
      </c>
      <c r="L6988" s="3">
        <v>33.333333333333002</v>
      </c>
      <c r="M6988" s="3">
        <v>16.666666666666998</v>
      </c>
      <c r="N6988" s="14">
        <v>0</v>
      </c>
    </row>
    <row r="6989" spans="3:14" x14ac:dyDescent="0.2">
      <c r="C6989" s="90"/>
      <c r="D6989" s="87"/>
      <c r="E6989" s="1" t="s">
        <v>95</v>
      </c>
      <c r="F6989" s="2"/>
      <c r="G6989" s="59">
        <v>4</v>
      </c>
      <c r="H6989" s="71" t="str">
        <f t="shared" si="153"/>
        <v>*</v>
      </c>
      <c r="I6989" s="11">
        <v>50</v>
      </c>
      <c r="J6989" s="3">
        <v>75</v>
      </c>
      <c r="K6989" s="3">
        <v>75</v>
      </c>
      <c r="L6989" s="3">
        <v>25</v>
      </c>
      <c r="M6989" s="3">
        <v>25</v>
      </c>
      <c r="N6989" s="14">
        <v>0</v>
      </c>
    </row>
    <row r="6990" spans="3:14" x14ac:dyDescent="0.2">
      <c r="C6990" s="90"/>
      <c r="D6990" s="87"/>
      <c r="E6990" s="1" t="s">
        <v>32</v>
      </c>
      <c r="F6990" s="2"/>
      <c r="G6990" s="59">
        <v>36</v>
      </c>
      <c r="H6990" s="71" t="str">
        <f t="shared" si="153"/>
        <v>*</v>
      </c>
      <c r="I6990" s="11">
        <v>52.777777777777999</v>
      </c>
      <c r="J6990" s="3">
        <v>50</v>
      </c>
      <c r="K6990" s="3">
        <v>33.333333333333002</v>
      </c>
      <c r="L6990" s="3">
        <v>8.333333333333</v>
      </c>
      <c r="M6990" s="3">
        <v>13.888888888888999</v>
      </c>
      <c r="N6990" s="14">
        <v>0</v>
      </c>
    </row>
    <row r="6991" spans="3:14" ht="24" x14ac:dyDescent="0.2">
      <c r="C6991" s="90"/>
      <c r="D6991" s="87"/>
      <c r="E6991" s="1" t="s">
        <v>96</v>
      </c>
      <c r="F6991" s="2"/>
      <c r="G6991" s="59">
        <v>368</v>
      </c>
      <c r="H6991" s="71" t="str">
        <f t="shared" si="153"/>
        <v xml:space="preserve"> </v>
      </c>
      <c r="I6991" s="11">
        <v>50</v>
      </c>
      <c r="J6991" s="3">
        <v>56.25</v>
      </c>
      <c r="K6991" s="3">
        <v>31.79347826087</v>
      </c>
      <c r="L6991" s="3">
        <v>7.880434782609</v>
      </c>
      <c r="M6991" s="3">
        <v>4.0760869565220004</v>
      </c>
      <c r="N6991" s="8">
        <v>2.7173913043479998</v>
      </c>
    </row>
    <row r="6992" spans="3:14" ht="24" x14ac:dyDescent="0.2">
      <c r="C6992" s="90"/>
      <c r="D6992" s="87"/>
      <c r="E6992" s="1" t="s">
        <v>87</v>
      </c>
      <c r="F6992" s="2"/>
      <c r="G6992" s="59">
        <v>378</v>
      </c>
      <c r="H6992" s="71" t="str">
        <f t="shared" si="153"/>
        <v xml:space="preserve"> </v>
      </c>
      <c r="I6992" s="11">
        <v>58.465608465608</v>
      </c>
      <c r="J6992" s="3">
        <v>46.560846560846997</v>
      </c>
      <c r="K6992" s="3">
        <v>23.280423280423001</v>
      </c>
      <c r="L6992" s="3">
        <v>3.9682539682539999</v>
      </c>
      <c r="M6992" s="3">
        <v>2.3809523809519999</v>
      </c>
      <c r="N6992" s="8">
        <v>2.3809523809519999</v>
      </c>
    </row>
    <row r="6993" spans="3:14" ht="24" x14ac:dyDescent="0.2">
      <c r="C6993" s="90"/>
      <c r="D6993" s="87"/>
      <c r="E6993" s="1" t="s">
        <v>88</v>
      </c>
      <c r="F6993" s="2"/>
      <c r="G6993" s="59">
        <v>452</v>
      </c>
      <c r="H6993" s="71" t="str">
        <f t="shared" si="153"/>
        <v xml:space="preserve"> </v>
      </c>
      <c r="I6993" s="11">
        <v>59.734513274336003</v>
      </c>
      <c r="J6993" s="3">
        <v>39.823008849558001</v>
      </c>
      <c r="K6993" s="3">
        <v>17.477876106195001</v>
      </c>
      <c r="L6993" s="3">
        <v>2.8761061946900002</v>
      </c>
      <c r="M6993" s="3">
        <v>3.7610619469030002</v>
      </c>
      <c r="N6993" s="8">
        <v>1.769911504425</v>
      </c>
    </row>
    <row r="6994" spans="3:14" x14ac:dyDescent="0.2">
      <c r="C6994" s="90"/>
      <c r="D6994" s="87"/>
      <c r="E6994" s="1" t="s">
        <v>22</v>
      </c>
      <c r="F6994" s="2"/>
      <c r="G6994" s="59">
        <v>138</v>
      </c>
      <c r="H6994" s="71" t="str">
        <f t="shared" si="153"/>
        <v xml:space="preserve"> </v>
      </c>
      <c r="I6994" s="11">
        <v>44.202898550725003</v>
      </c>
      <c r="J6994" s="3">
        <v>42.028985507245999</v>
      </c>
      <c r="K6994" s="3">
        <v>19.565217391304</v>
      </c>
      <c r="L6994" s="3">
        <v>2.898550724638</v>
      </c>
      <c r="M6994" s="3">
        <v>3.6231884057969999</v>
      </c>
      <c r="N6994" s="8">
        <v>11.594202898551</v>
      </c>
    </row>
    <row r="6995" spans="3:14" x14ac:dyDescent="0.2">
      <c r="C6995" s="91" t="s">
        <v>97</v>
      </c>
      <c r="D6995" s="86" t="s">
        <v>17</v>
      </c>
      <c r="E6995" s="6" t="s">
        <v>98</v>
      </c>
      <c r="F6995" s="5"/>
      <c r="G6995" s="58">
        <v>70</v>
      </c>
      <c r="H6995" s="70" t="str">
        <f t="shared" si="153"/>
        <v xml:space="preserve"> </v>
      </c>
      <c r="I6995" s="12">
        <v>57.142857142856997</v>
      </c>
      <c r="J6995" s="4">
        <v>55.714285714286</v>
      </c>
      <c r="K6995" s="4">
        <v>32.857142857143003</v>
      </c>
      <c r="L6995" s="4">
        <v>11.428571428571001</v>
      </c>
      <c r="M6995" s="4">
        <v>1.4285714285710001</v>
      </c>
      <c r="N6995" s="13">
        <v>2.8571428571430002</v>
      </c>
    </row>
    <row r="6996" spans="3:14" x14ac:dyDescent="0.2">
      <c r="C6996" s="90"/>
      <c r="D6996" s="87"/>
      <c r="E6996" s="1" t="s">
        <v>99</v>
      </c>
      <c r="F6996" s="2"/>
      <c r="G6996" s="59">
        <v>327</v>
      </c>
      <c r="H6996" s="71" t="str">
        <f t="shared" si="153"/>
        <v xml:space="preserve"> </v>
      </c>
      <c r="I6996" s="11">
        <v>60.550458715596001</v>
      </c>
      <c r="J6996" s="3">
        <v>47.706422018349002</v>
      </c>
      <c r="K6996" s="3">
        <v>29.663608562691</v>
      </c>
      <c r="L6996" s="3">
        <v>7.339449541284</v>
      </c>
      <c r="M6996" s="3">
        <v>3.363914373089</v>
      </c>
      <c r="N6996" s="8">
        <v>1.529051987768</v>
      </c>
    </row>
    <row r="6997" spans="3:14" x14ac:dyDescent="0.2">
      <c r="C6997" s="90"/>
      <c r="D6997" s="87"/>
      <c r="E6997" s="1" t="s">
        <v>100</v>
      </c>
      <c r="F6997" s="2"/>
      <c r="G6997" s="59">
        <v>473</v>
      </c>
      <c r="H6997" s="71" t="str">
        <f t="shared" si="153"/>
        <v xml:space="preserve"> </v>
      </c>
      <c r="I6997" s="11">
        <v>56.871035940802997</v>
      </c>
      <c r="J6997" s="3">
        <v>47.568710359408001</v>
      </c>
      <c r="K6997" s="3">
        <v>20.930232558139998</v>
      </c>
      <c r="L6997" s="3">
        <v>3.594080338266</v>
      </c>
      <c r="M6997" s="3">
        <v>3.38266384778</v>
      </c>
      <c r="N6997" s="8">
        <v>2.3255813953489999</v>
      </c>
    </row>
    <row r="6998" spans="3:14" x14ac:dyDescent="0.2">
      <c r="C6998" s="90"/>
      <c r="D6998" s="87"/>
      <c r="E6998" s="1" t="s">
        <v>101</v>
      </c>
      <c r="F6998" s="2"/>
      <c r="G6998" s="59">
        <v>397</v>
      </c>
      <c r="H6998" s="71" t="str">
        <f t="shared" si="153"/>
        <v xml:space="preserve"> </v>
      </c>
      <c r="I6998" s="11">
        <v>49.118387909319999</v>
      </c>
      <c r="J6998" s="3">
        <v>42.821158690175999</v>
      </c>
      <c r="K6998" s="3">
        <v>19.395465994961999</v>
      </c>
      <c r="L6998" s="3">
        <v>2.7707808564229999</v>
      </c>
      <c r="M6998" s="3">
        <v>3.7783375314860002</v>
      </c>
      <c r="N6998" s="8">
        <v>4.0302267002520002</v>
      </c>
    </row>
    <row r="6999" spans="3:14" x14ac:dyDescent="0.2">
      <c r="C6999" s="90"/>
      <c r="D6999" s="87"/>
      <c r="E6999" s="1" t="s">
        <v>22</v>
      </c>
      <c r="F6999" s="2"/>
      <c r="G6999" s="59">
        <v>69</v>
      </c>
      <c r="H6999" s="71" t="str">
        <f t="shared" si="153"/>
        <v xml:space="preserve"> </v>
      </c>
      <c r="I6999" s="11">
        <v>49.275362318840997</v>
      </c>
      <c r="J6999" s="3">
        <v>44.927536231883998</v>
      </c>
      <c r="K6999" s="3">
        <v>21.739130434783</v>
      </c>
      <c r="L6999" s="3">
        <v>1.449275362319</v>
      </c>
      <c r="M6999" s="3">
        <v>4.3478260869570002</v>
      </c>
      <c r="N6999" s="8">
        <v>13.04347826087</v>
      </c>
    </row>
    <row r="7000" spans="3:14" x14ac:dyDescent="0.2">
      <c r="C7000" s="91" t="s">
        <v>102</v>
      </c>
      <c r="D7000" s="86" t="s">
        <v>17</v>
      </c>
      <c r="E7000" s="6" t="s">
        <v>103</v>
      </c>
      <c r="F7000" s="5"/>
      <c r="G7000" s="58">
        <v>396</v>
      </c>
      <c r="H7000" s="70" t="str">
        <f t="shared" si="153"/>
        <v xml:space="preserve"> </v>
      </c>
      <c r="I7000" s="12">
        <v>53.787878787879002</v>
      </c>
      <c r="J7000" s="4">
        <v>52.020202020201999</v>
      </c>
      <c r="K7000" s="4">
        <v>28.282828282828</v>
      </c>
      <c r="L7000" s="4">
        <v>7.5757575757579998</v>
      </c>
      <c r="M7000" s="4">
        <v>3.282828282828</v>
      </c>
      <c r="N7000" s="13">
        <v>2.2727272727269998</v>
      </c>
    </row>
    <row r="7001" spans="3:14" x14ac:dyDescent="0.2">
      <c r="C7001" s="90"/>
      <c r="D7001" s="87"/>
      <c r="E7001" s="1" t="s">
        <v>104</v>
      </c>
      <c r="F7001" s="2"/>
      <c r="G7001" s="59">
        <v>726</v>
      </c>
      <c r="H7001" s="71" t="str">
        <f t="shared" si="153"/>
        <v xml:space="preserve"> </v>
      </c>
      <c r="I7001" s="11">
        <v>55.647382920109997</v>
      </c>
      <c r="J7001" s="3">
        <v>46.005509641872997</v>
      </c>
      <c r="K7001" s="3">
        <v>23.140495867769001</v>
      </c>
      <c r="L7001" s="3">
        <v>3.305785123967</v>
      </c>
      <c r="M7001" s="3">
        <v>3.0303030303030001</v>
      </c>
      <c r="N7001" s="8">
        <v>3.0303030303030001</v>
      </c>
    </row>
    <row r="7002" spans="3:14" x14ac:dyDescent="0.2">
      <c r="C7002" s="90"/>
      <c r="D7002" s="87"/>
      <c r="E7002" s="1" t="s">
        <v>105</v>
      </c>
      <c r="F7002" s="2"/>
      <c r="G7002" s="59">
        <v>149</v>
      </c>
      <c r="H7002" s="71" t="str">
        <f t="shared" si="153"/>
        <v xml:space="preserve"> </v>
      </c>
      <c r="I7002" s="11">
        <v>58.389261744965999</v>
      </c>
      <c r="J7002" s="3">
        <v>36.912751677852</v>
      </c>
      <c r="K7002" s="3">
        <v>12.751677852348999</v>
      </c>
      <c r="L7002" s="3">
        <v>3.355704697987</v>
      </c>
      <c r="M7002" s="3">
        <v>5.3691275167789998</v>
      </c>
      <c r="N7002" s="8">
        <v>2.6845637583889999</v>
      </c>
    </row>
    <row r="7003" spans="3:14" x14ac:dyDescent="0.2">
      <c r="C7003" s="90"/>
      <c r="D7003" s="87"/>
      <c r="E7003" s="1" t="s">
        <v>106</v>
      </c>
      <c r="F7003" s="2"/>
      <c r="G7003" s="59">
        <v>7</v>
      </c>
      <c r="H7003" s="71" t="str">
        <f t="shared" si="153"/>
        <v>*</v>
      </c>
      <c r="I7003" s="11">
        <v>57.142857142856997</v>
      </c>
      <c r="J7003" s="3">
        <v>28.571428571428999</v>
      </c>
      <c r="K7003" s="7">
        <v>0</v>
      </c>
      <c r="L7003" s="7">
        <v>0</v>
      </c>
      <c r="M7003" s="7">
        <v>0</v>
      </c>
      <c r="N7003" s="8">
        <v>14.285714285714</v>
      </c>
    </row>
    <row r="7004" spans="3:14" x14ac:dyDescent="0.2">
      <c r="C7004" s="90"/>
      <c r="D7004" s="87"/>
      <c r="E7004" s="1" t="s">
        <v>22</v>
      </c>
      <c r="F7004" s="2"/>
      <c r="G7004" s="59">
        <v>58</v>
      </c>
      <c r="H7004" s="71" t="str">
        <f t="shared" si="153"/>
        <v xml:space="preserve"> </v>
      </c>
      <c r="I7004" s="11">
        <v>48.275862068965999</v>
      </c>
      <c r="J7004" s="3">
        <v>41.379310344827999</v>
      </c>
      <c r="K7004" s="3">
        <v>20.689655172414</v>
      </c>
      <c r="L7004" s="3">
        <v>3.4482758620689999</v>
      </c>
      <c r="M7004" s="3">
        <v>5.1724137931029999</v>
      </c>
      <c r="N7004" s="8">
        <v>12.068965517241001</v>
      </c>
    </row>
    <row r="7005" spans="3:14" x14ac:dyDescent="0.2">
      <c r="C7005" s="90"/>
      <c r="D7005" s="87"/>
      <c r="E7005" s="1" t="s">
        <v>107</v>
      </c>
      <c r="F7005" s="2"/>
      <c r="G7005" s="59">
        <v>1122</v>
      </c>
      <c r="H7005" s="71" t="str">
        <f t="shared" si="153"/>
        <v xml:space="preserve"> </v>
      </c>
      <c r="I7005" s="11">
        <v>54.991087344028998</v>
      </c>
      <c r="J7005" s="3">
        <v>48.128342245989003</v>
      </c>
      <c r="K7005" s="3">
        <v>24.955436720142998</v>
      </c>
      <c r="L7005" s="3">
        <v>4.8128342245990003</v>
      </c>
      <c r="M7005" s="3">
        <v>3.119429590018</v>
      </c>
      <c r="N7005" s="8">
        <v>2.7629233511589999</v>
      </c>
    </row>
    <row r="7006" spans="3:14" x14ac:dyDescent="0.2">
      <c r="C7006" s="90"/>
      <c r="D7006" s="87"/>
      <c r="E7006" s="1" t="s">
        <v>108</v>
      </c>
      <c r="F7006" s="2"/>
      <c r="G7006" s="59">
        <v>156</v>
      </c>
      <c r="H7006" s="71" t="str">
        <f t="shared" si="153"/>
        <v xml:space="preserve"> </v>
      </c>
      <c r="I7006" s="11">
        <v>58.333333333333002</v>
      </c>
      <c r="J7006" s="3">
        <v>36.538461538462002</v>
      </c>
      <c r="K7006" s="3">
        <v>12.179487179486999</v>
      </c>
      <c r="L7006" s="3">
        <v>3.2051282051280001</v>
      </c>
      <c r="M7006" s="3">
        <v>5.1282051282049999</v>
      </c>
      <c r="N7006" s="8">
        <v>3.2051282051280001</v>
      </c>
    </row>
    <row r="7007" spans="3:14" x14ac:dyDescent="0.2">
      <c r="C7007" s="91" t="s">
        <v>109</v>
      </c>
      <c r="D7007" s="86" t="s">
        <v>17</v>
      </c>
      <c r="E7007" s="6" t="s">
        <v>110</v>
      </c>
      <c r="F7007" s="5"/>
      <c r="G7007" s="58">
        <v>356</v>
      </c>
      <c r="H7007" s="70" t="str">
        <f t="shared" si="153"/>
        <v xml:space="preserve"> </v>
      </c>
      <c r="I7007" s="12">
        <v>53.651685393257999</v>
      </c>
      <c r="J7007" s="4">
        <v>49.157303370786998</v>
      </c>
      <c r="K7007" s="4">
        <v>31.741573033708001</v>
      </c>
      <c r="L7007" s="4">
        <v>7.3033707865170001</v>
      </c>
      <c r="M7007" s="4">
        <v>3.3707865168539999</v>
      </c>
      <c r="N7007" s="13">
        <v>1.9662921348310001</v>
      </c>
    </row>
    <row r="7008" spans="3:14" ht="24" x14ac:dyDescent="0.2">
      <c r="C7008" s="90"/>
      <c r="D7008" s="87"/>
      <c r="E7008" s="1" t="s">
        <v>111</v>
      </c>
      <c r="F7008" s="2"/>
      <c r="G7008" s="59">
        <v>215</v>
      </c>
      <c r="H7008" s="71" t="str">
        <f t="shared" si="153"/>
        <v xml:space="preserve"> </v>
      </c>
      <c r="I7008" s="11">
        <v>46.046511627907002</v>
      </c>
      <c r="J7008" s="3">
        <v>54.883720930232997</v>
      </c>
      <c r="K7008" s="3">
        <v>34.883720930232997</v>
      </c>
      <c r="L7008" s="3">
        <v>10.697674418605001</v>
      </c>
      <c r="M7008" s="3">
        <v>4.6511627906979998</v>
      </c>
      <c r="N7008" s="8">
        <v>2.3255813953489999</v>
      </c>
    </row>
    <row r="7009" spans="3:14" ht="24" x14ac:dyDescent="0.2">
      <c r="C7009" s="90"/>
      <c r="D7009" s="87"/>
      <c r="E7009" s="1" t="s">
        <v>112</v>
      </c>
      <c r="F7009" s="2"/>
      <c r="G7009" s="59">
        <v>722</v>
      </c>
      <c r="H7009" s="71" t="str">
        <f t="shared" si="153"/>
        <v xml:space="preserve"> </v>
      </c>
      <c r="I7009" s="11">
        <v>52.216066481993998</v>
      </c>
      <c r="J7009" s="3">
        <v>54.293628808864</v>
      </c>
      <c r="K7009" s="3">
        <v>30.193905817175001</v>
      </c>
      <c r="L7009" s="3">
        <v>4.9861495844880004</v>
      </c>
      <c r="M7009" s="3">
        <v>2.9085872576180001</v>
      </c>
      <c r="N7009" s="8">
        <v>1.662049861496</v>
      </c>
    </row>
    <row r="7010" spans="3:14" x14ac:dyDescent="0.2">
      <c r="C7010" s="90"/>
      <c r="D7010" s="87"/>
      <c r="E7010" s="1" t="s">
        <v>113</v>
      </c>
      <c r="F7010" s="2"/>
      <c r="G7010" s="59">
        <v>406</v>
      </c>
      <c r="H7010" s="71" t="str">
        <f t="shared" si="153"/>
        <v xml:space="preserve"> </v>
      </c>
      <c r="I7010" s="11">
        <v>55.172413793102997</v>
      </c>
      <c r="J7010" s="3">
        <v>51.970443349753999</v>
      </c>
      <c r="K7010" s="3">
        <v>27.339901477832999</v>
      </c>
      <c r="L7010" s="3">
        <v>6.4039408867000001</v>
      </c>
      <c r="M7010" s="3">
        <v>3.6945812807879999</v>
      </c>
      <c r="N7010" s="8">
        <v>2.7093596059110001</v>
      </c>
    </row>
    <row r="7011" spans="3:14" x14ac:dyDescent="0.2">
      <c r="C7011" s="90"/>
      <c r="D7011" s="87"/>
      <c r="E7011" s="1" t="s">
        <v>114</v>
      </c>
      <c r="F7011" s="2"/>
      <c r="G7011" s="59">
        <v>636</v>
      </c>
      <c r="H7011" s="71" t="str">
        <f t="shared" si="153"/>
        <v xml:space="preserve"> </v>
      </c>
      <c r="I7011" s="11">
        <v>58.805031446541001</v>
      </c>
      <c r="J7011" s="3">
        <v>50.628930817609998</v>
      </c>
      <c r="K7011" s="3">
        <v>25.786163522012998</v>
      </c>
      <c r="L7011" s="3">
        <v>4.8742138364779999</v>
      </c>
      <c r="M7011" s="3">
        <v>3.4591194968550001</v>
      </c>
      <c r="N7011" s="8">
        <v>2.0440251572329999</v>
      </c>
    </row>
    <row r="7012" spans="3:14" ht="24" x14ac:dyDescent="0.2">
      <c r="C7012" s="90"/>
      <c r="D7012" s="87"/>
      <c r="E7012" s="1" t="s">
        <v>115</v>
      </c>
      <c r="F7012" s="2"/>
      <c r="G7012" s="59">
        <v>665</v>
      </c>
      <c r="H7012" s="71" t="str">
        <f t="shared" si="153"/>
        <v xml:space="preserve"> </v>
      </c>
      <c r="I7012" s="11">
        <v>55.037593984962001</v>
      </c>
      <c r="J7012" s="3">
        <v>54.135338345865001</v>
      </c>
      <c r="K7012" s="3">
        <v>26.917293233083001</v>
      </c>
      <c r="L7012" s="3">
        <v>4.8120300751879999</v>
      </c>
      <c r="M7012" s="3">
        <v>2.8571428571430002</v>
      </c>
      <c r="N7012" s="8">
        <v>2.4060150375939999</v>
      </c>
    </row>
    <row r="7013" spans="3:14" ht="24" x14ac:dyDescent="0.2">
      <c r="C7013" s="90"/>
      <c r="D7013" s="87"/>
      <c r="E7013" s="1" t="s">
        <v>116</v>
      </c>
      <c r="F7013" s="2"/>
      <c r="G7013" s="59">
        <v>473</v>
      </c>
      <c r="H7013" s="71" t="str">
        <f t="shared" si="153"/>
        <v xml:space="preserve"> </v>
      </c>
      <c r="I7013" s="11">
        <v>55.813953488372</v>
      </c>
      <c r="J7013" s="3">
        <v>49.471458773784001</v>
      </c>
      <c r="K7013" s="3">
        <v>22.832980972516001</v>
      </c>
      <c r="L7013" s="3">
        <v>4.0169133192390003</v>
      </c>
      <c r="M7013" s="3">
        <v>2.536997885835</v>
      </c>
      <c r="N7013" s="8">
        <v>2.1141649048629998</v>
      </c>
    </row>
    <row r="7014" spans="3:14" ht="24" x14ac:dyDescent="0.2">
      <c r="C7014" s="90"/>
      <c r="D7014" s="87"/>
      <c r="E7014" s="1" t="s">
        <v>117</v>
      </c>
      <c r="F7014" s="2"/>
      <c r="G7014" s="59">
        <v>211</v>
      </c>
      <c r="H7014" s="71" t="str">
        <f t="shared" si="153"/>
        <v xml:space="preserve"> </v>
      </c>
      <c r="I7014" s="11">
        <v>66.350710900473999</v>
      </c>
      <c r="J7014" s="3">
        <v>58.767772511848001</v>
      </c>
      <c r="K7014" s="3">
        <v>28.909952606634999</v>
      </c>
      <c r="L7014" s="3">
        <v>5.6872037914689999</v>
      </c>
      <c r="M7014" s="3">
        <v>3.7914691943130001</v>
      </c>
      <c r="N7014" s="8">
        <v>1.421800947867</v>
      </c>
    </row>
    <row r="7015" spans="3:14" x14ac:dyDescent="0.2">
      <c r="C7015" s="90"/>
      <c r="D7015" s="87"/>
      <c r="E7015" s="1" t="s">
        <v>118</v>
      </c>
      <c r="F7015" s="2"/>
      <c r="G7015" s="59">
        <v>479</v>
      </c>
      <c r="H7015" s="71" t="str">
        <f t="shared" si="153"/>
        <v xml:space="preserve"> </v>
      </c>
      <c r="I7015" s="11">
        <v>55.114822546973002</v>
      </c>
      <c r="J7015" s="3">
        <v>50.313152400835001</v>
      </c>
      <c r="K7015" s="3">
        <v>28.810020876827</v>
      </c>
      <c r="L7015" s="3">
        <v>5.8455114822549996</v>
      </c>
      <c r="M7015" s="3">
        <v>2.713987473904</v>
      </c>
      <c r="N7015" s="8">
        <v>2.0876826722340001</v>
      </c>
    </row>
    <row r="7016" spans="3:14" x14ac:dyDescent="0.2">
      <c r="C7016" s="90"/>
      <c r="D7016" s="87"/>
      <c r="E7016" s="1" t="s">
        <v>119</v>
      </c>
      <c r="F7016" s="2"/>
      <c r="G7016" s="59">
        <v>423</v>
      </c>
      <c r="H7016" s="71" t="str">
        <f t="shared" si="153"/>
        <v xml:space="preserve"> </v>
      </c>
      <c r="I7016" s="11">
        <v>58.628841607565001</v>
      </c>
      <c r="J7016" s="3">
        <v>53.900709219858001</v>
      </c>
      <c r="K7016" s="3">
        <v>28.368794326241002</v>
      </c>
      <c r="L7016" s="3">
        <v>6.3829787234040003</v>
      </c>
      <c r="M7016" s="3">
        <v>3.0732860520090002</v>
      </c>
      <c r="N7016" s="8">
        <v>1.4184397163119999</v>
      </c>
    </row>
    <row r="7017" spans="3:14" x14ac:dyDescent="0.2">
      <c r="C7017" s="90"/>
      <c r="D7017" s="87"/>
      <c r="E7017" s="1" t="s">
        <v>120</v>
      </c>
      <c r="F7017" s="2"/>
      <c r="G7017" s="59">
        <v>260</v>
      </c>
      <c r="H7017" s="71" t="str">
        <f t="shared" si="153"/>
        <v xml:space="preserve"> </v>
      </c>
      <c r="I7017" s="11">
        <v>55</v>
      </c>
      <c r="J7017" s="3">
        <v>47.692307692307999</v>
      </c>
      <c r="K7017" s="3">
        <v>29.615384615385</v>
      </c>
      <c r="L7017" s="3">
        <v>7.6923076923079998</v>
      </c>
      <c r="M7017" s="3">
        <v>1.923076923077</v>
      </c>
      <c r="N7017" s="8">
        <v>1.923076923077</v>
      </c>
    </row>
    <row r="7018" spans="3:14" x14ac:dyDescent="0.2">
      <c r="C7018" s="90"/>
      <c r="D7018" s="87"/>
      <c r="E7018" s="1" t="s">
        <v>121</v>
      </c>
      <c r="F7018" s="2"/>
      <c r="G7018" s="59">
        <v>616</v>
      </c>
      <c r="H7018" s="71" t="str">
        <f t="shared" si="153"/>
        <v xml:space="preserve"> </v>
      </c>
      <c r="I7018" s="11">
        <v>53.246753246753002</v>
      </c>
      <c r="J7018" s="3">
        <v>49.025974025974001</v>
      </c>
      <c r="K7018" s="3">
        <v>26.948051948052001</v>
      </c>
      <c r="L7018" s="3">
        <v>4.8701298701300004</v>
      </c>
      <c r="M7018" s="3">
        <v>2.5974025974030002</v>
      </c>
      <c r="N7018" s="8">
        <v>2.4350649350650002</v>
      </c>
    </row>
    <row r="7019" spans="3:14" x14ac:dyDescent="0.2">
      <c r="C7019" s="90"/>
      <c r="D7019" s="87"/>
      <c r="E7019" s="1" t="s">
        <v>122</v>
      </c>
      <c r="F7019" s="2"/>
      <c r="G7019" s="59">
        <v>131</v>
      </c>
      <c r="H7019" s="71" t="str">
        <f t="shared" si="153"/>
        <v xml:space="preserve"> </v>
      </c>
      <c r="I7019" s="11">
        <v>57.251908396947002</v>
      </c>
      <c r="J7019" s="3">
        <v>56.488549618321002</v>
      </c>
      <c r="K7019" s="3">
        <v>33.587786259542</v>
      </c>
      <c r="L7019" s="3">
        <v>7.6335877862599997</v>
      </c>
      <c r="M7019" s="3">
        <v>3.053435114504</v>
      </c>
      <c r="N7019" s="8">
        <v>0.76335877862599999</v>
      </c>
    </row>
    <row r="7020" spans="3:14" x14ac:dyDescent="0.2">
      <c r="C7020" s="90"/>
      <c r="D7020" s="87"/>
      <c r="E7020" s="1" t="s">
        <v>32</v>
      </c>
      <c r="F7020" s="2"/>
      <c r="G7020" s="59">
        <v>17</v>
      </c>
      <c r="H7020" s="71" t="str">
        <f t="shared" si="153"/>
        <v>*</v>
      </c>
      <c r="I7020" s="11">
        <v>52.941176470587997</v>
      </c>
      <c r="J7020" s="3">
        <v>35.294117647058997</v>
      </c>
      <c r="K7020" s="3">
        <v>29.411764705882</v>
      </c>
      <c r="L7020" s="3">
        <v>11.764705882353001</v>
      </c>
      <c r="M7020" s="3">
        <v>17.647058823529001</v>
      </c>
      <c r="N7020" s="8">
        <v>5.8823529411760003</v>
      </c>
    </row>
    <row r="7021" spans="3:14" x14ac:dyDescent="0.2">
      <c r="C7021" s="90"/>
      <c r="D7021" s="87"/>
      <c r="E7021" s="1" t="s">
        <v>22</v>
      </c>
      <c r="F7021" s="2"/>
      <c r="G7021" s="59">
        <v>5</v>
      </c>
      <c r="H7021" s="71" t="str">
        <f t="shared" si="153"/>
        <v>*</v>
      </c>
      <c r="I7021" s="11">
        <v>40</v>
      </c>
      <c r="J7021" s="3">
        <v>60</v>
      </c>
      <c r="K7021" s="7">
        <v>0</v>
      </c>
      <c r="L7021" s="7">
        <v>0</v>
      </c>
      <c r="M7021" s="7">
        <v>0</v>
      </c>
      <c r="N7021" s="8">
        <v>20</v>
      </c>
    </row>
    <row r="7022" spans="3:14" ht="24" x14ac:dyDescent="0.2">
      <c r="C7022" s="91" t="s">
        <v>123</v>
      </c>
      <c r="D7022" s="86" t="s">
        <v>17</v>
      </c>
      <c r="E7022" s="6" t="s">
        <v>124</v>
      </c>
      <c r="F7022" s="5"/>
      <c r="G7022" s="58">
        <v>31</v>
      </c>
      <c r="H7022" s="70" t="str">
        <f t="shared" si="153"/>
        <v>*</v>
      </c>
      <c r="I7022" s="12">
        <v>58.064516129032</v>
      </c>
      <c r="J7022" s="4">
        <v>48.387096774193999</v>
      </c>
      <c r="K7022" s="4">
        <v>35.483870967742</v>
      </c>
      <c r="L7022" s="4">
        <v>9.6774193548389995</v>
      </c>
      <c r="M7022" s="4">
        <v>12.903225806451999</v>
      </c>
      <c r="N7022" s="33">
        <v>0</v>
      </c>
    </row>
    <row r="7023" spans="3:14" ht="24" x14ac:dyDescent="0.2">
      <c r="C7023" s="92"/>
      <c r="D7023" s="87"/>
      <c r="E7023" s="1" t="s">
        <v>125</v>
      </c>
      <c r="F7023" s="2"/>
      <c r="G7023" s="59">
        <v>119</v>
      </c>
      <c r="H7023" s="71" t="str">
        <f t="shared" si="153"/>
        <v xml:space="preserve"> </v>
      </c>
      <c r="I7023" s="11">
        <v>57.142857142856997</v>
      </c>
      <c r="J7023" s="3">
        <v>41.176470588234999</v>
      </c>
      <c r="K7023" s="3">
        <v>36.134453781513002</v>
      </c>
      <c r="L7023" s="3">
        <v>10.084033613444999</v>
      </c>
      <c r="M7023" s="3">
        <v>2.5210084033609998</v>
      </c>
      <c r="N7023" s="8">
        <v>1.680672268908</v>
      </c>
    </row>
    <row r="7024" spans="3:14" ht="24" x14ac:dyDescent="0.2">
      <c r="C7024" s="92"/>
      <c r="D7024" s="87"/>
      <c r="E7024" s="1" t="s">
        <v>126</v>
      </c>
      <c r="F7024" s="2"/>
      <c r="G7024" s="59">
        <v>105</v>
      </c>
      <c r="H7024" s="71" t="str">
        <f t="shared" si="153"/>
        <v xml:space="preserve"> </v>
      </c>
      <c r="I7024" s="11">
        <v>51.428571428570997</v>
      </c>
      <c r="J7024" s="3">
        <v>56.190476190475998</v>
      </c>
      <c r="K7024" s="3">
        <v>28.571428571428999</v>
      </c>
      <c r="L7024" s="3">
        <v>4.7619047619049999</v>
      </c>
      <c r="M7024" s="3">
        <v>3.8095238095239998</v>
      </c>
      <c r="N7024" s="8">
        <v>7.6190476190479997</v>
      </c>
    </row>
    <row r="7025" spans="3:14" ht="24" x14ac:dyDescent="0.2">
      <c r="C7025" s="92"/>
      <c r="D7025" s="87"/>
      <c r="E7025" s="1" t="s">
        <v>127</v>
      </c>
      <c r="F7025" s="2"/>
      <c r="G7025" s="59">
        <v>181</v>
      </c>
      <c r="H7025" s="71" t="str">
        <f t="shared" si="153"/>
        <v xml:space="preserve"> </v>
      </c>
      <c r="I7025" s="11">
        <v>62.430939226519001</v>
      </c>
      <c r="J7025" s="3">
        <v>59.668508287293001</v>
      </c>
      <c r="K7025" s="3">
        <v>34.254143646408998</v>
      </c>
      <c r="L7025" s="3">
        <v>5.5248618784529997</v>
      </c>
      <c r="M7025" s="3">
        <v>3.867403314917</v>
      </c>
      <c r="N7025" s="8">
        <v>1.657458563536</v>
      </c>
    </row>
    <row r="7026" spans="3:14" ht="24" x14ac:dyDescent="0.2">
      <c r="C7026" s="92"/>
      <c r="D7026" s="87"/>
      <c r="E7026" s="1" t="s">
        <v>128</v>
      </c>
      <c r="F7026" s="2"/>
      <c r="G7026" s="59">
        <v>971</v>
      </c>
      <c r="H7026" s="71" t="str">
        <f t="shared" si="153"/>
        <v xml:space="preserve"> </v>
      </c>
      <c r="I7026" s="11">
        <v>54.788877445932002</v>
      </c>
      <c r="J7026" s="3">
        <v>48.403707518022998</v>
      </c>
      <c r="K7026" s="3">
        <v>24.819773429453999</v>
      </c>
      <c r="L7026" s="3">
        <v>4.42842430484</v>
      </c>
      <c r="M7026" s="3">
        <v>2.8836251287330001</v>
      </c>
      <c r="N7026" s="8">
        <v>2.8836251287330001</v>
      </c>
    </row>
    <row r="7027" spans="3:14" ht="24" x14ac:dyDescent="0.2">
      <c r="C7027" s="92"/>
      <c r="D7027" s="87"/>
      <c r="E7027" s="1" t="s">
        <v>129</v>
      </c>
      <c r="F7027" s="2"/>
      <c r="G7027" s="59">
        <v>751</v>
      </c>
      <c r="H7027" s="71" t="str">
        <f t="shared" si="153"/>
        <v xml:space="preserve"> </v>
      </c>
      <c r="I7027" s="11">
        <v>54.327563249001003</v>
      </c>
      <c r="J7027" s="3">
        <v>48.868175765646001</v>
      </c>
      <c r="K7027" s="3">
        <v>25.432756324900001</v>
      </c>
      <c r="L7027" s="3">
        <v>4.6604527296939997</v>
      </c>
      <c r="M7027" s="3">
        <v>3.3288948069240001</v>
      </c>
      <c r="N7027" s="8">
        <v>2.796271637816</v>
      </c>
    </row>
    <row r="7028" spans="3:14" ht="24" x14ac:dyDescent="0.2">
      <c r="C7028" s="92"/>
      <c r="D7028" s="87"/>
      <c r="E7028" s="1" t="s">
        <v>130</v>
      </c>
      <c r="F7028" s="2"/>
      <c r="G7028" s="59">
        <v>563</v>
      </c>
      <c r="H7028" s="71" t="str">
        <f t="shared" si="153"/>
        <v xml:space="preserve"> </v>
      </c>
      <c r="I7028" s="11">
        <v>55.062166962699997</v>
      </c>
      <c r="J7028" s="3">
        <v>52.220248667851003</v>
      </c>
      <c r="K7028" s="3">
        <v>25.044404973357</v>
      </c>
      <c r="L7028" s="3">
        <v>3.730017761989</v>
      </c>
      <c r="M7028" s="3">
        <v>2.841918294849</v>
      </c>
      <c r="N7028" s="8">
        <v>2.3090586145650001</v>
      </c>
    </row>
    <row r="7029" spans="3:14" x14ac:dyDescent="0.2">
      <c r="C7029" s="92"/>
      <c r="D7029" s="87"/>
      <c r="E7029" s="1" t="s">
        <v>131</v>
      </c>
      <c r="F7029" s="2"/>
      <c r="G7029" s="59">
        <v>256</v>
      </c>
      <c r="H7029" s="71" t="str">
        <f t="shared" si="153"/>
        <v xml:space="preserve"> </v>
      </c>
      <c r="I7029" s="11">
        <v>60.9375</v>
      </c>
      <c r="J7029" s="3">
        <v>49.609375</v>
      </c>
      <c r="K7029" s="3">
        <v>26.5625</v>
      </c>
      <c r="L7029" s="3">
        <v>5.46875</v>
      </c>
      <c r="M7029" s="3">
        <v>2.734375</v>
      </c>
      <c r="N7029" s="8">
        <v>2.734375</v>
      </c>
    </row>
    <row r="7030" spans="3:14" ht="24" x14ac:dyDescent="0.2">
      <c r="C7030" s="92"/>
      <c r="D7030" s="87"/>
      <c r="E7030" s="1" t="s">
        <v>132</v>
      </c>
      <c r="F7030" s="2"/>
      <c r="G7030" s="59">
        <v>116</v>
      </c>
      <c r="H7030" s="71" t="str">
        <f t="shared" si="153"/>
        <v xml:space="preserve"> </v>
      </c>
      <c r="I7030" s="11">
        <v>57.758620689654997</v>
      </c>
      <c r="J7030" s="3">
        <v>43.103448275862</v>
      </c>
      <c r="K7030" s="3">
        <v>26.724137931034001</v>
      </c>
      <c r="L7030" s="3">
        <v>3.4482758620689999</v>
      </c>
      <c r="M7030" s="3">
        <v>4.3103448275860003</v>
      </c>
      <c r="N7030" s="8">
        <v>6.8965517241379999</v>
      </c>
    </row>
    <row r="7031" spans="3:14" ht="24" x14ac:dyDescent="0.2">
      <c r="C7031" s="92"/>
      <c r="D7031" s="87"/>
      <c r="E7031" s="1" t="s">
        <v>133</v>
      </c>
      <c r="F7031" s="2"/>
      <c r="G7031" s="59">
        <v>114</v>
      </c>
      <c r="H7031" s="71" t="str">
        <f t="shared" si="153"/>
        <v xml:space="preserve"> </v>
      </c>
      <c r="I7031" s="11">
        <v>57.017543859649003</v>
      </c>
      <c r="J7031" s="3">
        <v>45.614035087719003</v>
      </c>
      <c r="K7031" s="3">
        <v>21.929824561404001</v>
      </c>
      <c r="L7031" s="3">
        <v>5.2631578947369997</v>
      </c>
      <c r="M7031" s="3">
        <v>5.2631578947369997</v>
      </c>
      <c r="N7031" s="8">
        <v>6.1403508771929998</v>
      </c>
    </row>
    <row r="7032" spans="3:14" ht="24" x14ac:dyDescent="0.2">
      <c r="C7032" s="92"/>
      <c r="D7032" s="87"/>
      <c r="E7032" s="1" t="s">
        <v>134</v>
      </c>
      <c r="F7032" s="2"/>
      <c r="G7032" s="59">
        <v>3</v>
      </c>
      <c r="H7032" s="71" t="str">
        <f t="shared" si="153"/>
        <v>*</v>
      </c>
      <c r="I7032" s="11">
        <v>66.666666666666998</v>
      </c>
      <c r="J7032" s="3">
        <v>66.666666666666998</v>
      </c>
      <c r="K7032" s="3">
        <v>66.666666666666998</v>
      </c>
      <c r="L7032" s="3">
        <v>33.333333333333002</v>
      </c>
      <c r="M7032" s="3">
        <v>33.333333333333002</v>
      </c>
      <c r="N7032" s="14">
        <v>0</v>
      </c>
    </row>
    <row r="7033" spans="3:14" ht="24" x14ac:dyDescent="0.2">
      <c r="C7033" s="92"/>
      <c r="D7033" s="87"/>
      <c r="E7033" s="1" t="s">
        <v>135</v>
      </c>
      <c r="F7033" s="2"/>
      <c r="G7033" s="59">
        <v>384</v>
      </c>
      <c r="H7033" s="71" t="str">
        <f t="shared" si="153"/>
        <v xml:space="preserve"> </v>
      </c>
      <c r="I7033" s="11">
        <v>54.947916666666998</v>
      </c>
      <c r="J7033" s="3">
        <v>50.78125</v>
      </c>
      <c r="K7033" s="3">
        <v>27.34375</v>
      </c>
      <c r="L7033" s="3">
        <v>9.375</v>
      </c>
      <c r="M7033" s="3">
        <v>3.90625</v>
      </c>
      <c r="N7033" s="8">
        <v>1.822916666667</v>
      </c>
    </row>
    <row r="7034" spans="3:14" x14ac:dyDescent="0.2">
      <c r="C7034" s="92"/>
      <c r="D7034" s="87"/>
      <c r="E7034" s="1" t="s">
        <v>136</v>
      </c>
      <c r="F7034" s="2"/>
      <c r="G7034" s="59">
        <v>35</v>
      </c>
      <c r="H7034" s="71" t="str">
        <f t="shared" si="153"/>
        <v>*</v>
      </c>
      <c r="I7034" s="11">
        <v>40</v>
      </c>
      <c r="J7034" s="3">
        <v>54.285714285714</v>
      </c>
      <c r="K7034" s="3">
        <v>40</v>
      </c>
      <c r="L7034" s="3">
        <v>5.7142857142860004</v>
      </c>
      <c r="M7034" s="3">
        <v>5.7142857142860004</v>
      </c>
      <c r="N7034" s="8">
        <v>5.7142857142860004</v>
      </c>
    </row>
    <row r="7035" spans="3:14" x14ac:dyDescent="0.2">
      <c r="C7035" s="92"/>
      <c r="D7035" s="87"/>
      <c r="E7035" s="1" t="s">
        <v>137</v>
      </c>
      <c r="F7035" s="2"/>
      <c r="G7035" s="59">
        <v>98</v>
      </c>
      <c r="H7035" s="71" t="str">
        <f t="shared" si="153"/>
        <v xml:space="preserve"> </v>
      </c>
      <c r="I7035" s="11">
        <v>57.142857142856997</v>
      </c>
      <c r="J7035" s="3">
        <v>36.734693877551003</v>
      </c>
      <c r="K7035" s="3">
        <v>15.30612244898</v>
      </c>
      <c r="L7035" s="3">
        <v>3.0612244897959999</v>
      </c>
      <c r="M7035" s="3">
        <v>7.1428571428570002</v>
      </c>
      <c r="N7035" s="8">
        <v>4.0816326530609999</v>
      </c>
    </row>
    <row r="7036" spans="3:14" x14ac:dyDescent="0.2">
      <c r="C7036" s="92"/>
      <c r="D7036" s="87"/>
      <c r="E7036" s="1" t="s">
        <v>22</v>
      </c>
      <c r="F7036" s="2"/>
      <c r="G7036" s="59">
        <v>10</v>
      </c>
      <c r="H7036" s="71" t="str">
        <f t="shared" si="153"/>
        <v>*</v>
      </c>
      <c r="I7036" s="11">
        <v>60</v>
      </c>
      <c r="J7036" s="3">
        <v>50</v>
      </c>
      <c r="K7036" s="3">
        <v>10</v>
      </c>
      <c r="L7036" s="7">
        <v>0</v>
      </c>
      <c r="M7036" s="7">
        <v>0</v>
      </c>
      <c r="N7036" s="8">
        <v>10</v>
      </c>
    </row>
    <row r="7037" spans="3:14" ht="24" x14ac:dyDescent="0.2">
      <c r="C7037" s="92"/>
      <c r="D7037" s="87"/>
      <c r="E7037" s="1" t="s">
        <v>138</v>
      </c>
      <c r="F7037" s="2"/>
      <c r="G7037" s="59">
        <v>139</v>
      </c>
      <c r="H7037" s="71" t="str">
        <f t="shared" si="153"/>
        <v xml:space="preserve"> </v>
      </c>
      <c r="I7037" s="11">
        <v>56.115107913669</v>
      </c>
      <c r="J7037" s="3">
        <v>42.446043165467998</v>
      </c>
      <c r="K7037" s="3">
        <v>35.971223021583</v>
      </c>
      <c r="L7037" s="3">
        <v>9.3525179856119998</v>
      </c>
      <c r="M7037" s="3">
        <v>3.5971223021580001</v>
      </c>
      <c r="N7037" s="8">
        <v>1.438848920863</v>
      </c>
    </row>
    <row r="7038" spans="3:14" ht="24" x14ac:dyDescent="0.2">
      <c r="C7038" s="92"/>
      <c r="D7038" s="87"/>
      <c r="E7038" s="1" t="s">
        <v>139</v>
      </c>
      <c r="F7038" s="2"/>
      <c r="G7038" s="59">
        <v>234</v>
      </c>
      <c r="H7038" s="71" t="str">
        <f t="shared" ref="H7038:H7040" si="154">IF(G7038&lt;49,"*"," ")</f>
        <v xml:space="preserve"> </v>
      </c>
      <c r="I7038" s="11">
        <v>58.974358974358999</v>
      </c>
      <c r="J7038" s="3">
        <v>58.119658119657998</v>
      </c>
      <c r="K7038" s="3">
        <v>32.905982905983002</v>
      </c>
      <c r="L7038" s="3">
        <v>5.1282051282049999</v>
      </c>
      <c r="M7038" s="3">
        <v>3.4188034188029999</v>
      </c>
      <c r="N7038" s="8">
        <v>3.4188034188029999</v>
      </c>
    </row>
    <row r="7039" spans="3:14" ht="24" x14ac:dyDescent="0.2">
      <c r="C7039" s="92"/>
      <c r="D7039" s="87"/>
      <c r="E7039" s="1" t="s">
        <v>140</v>
      </c>
      <c r="F7039" s="2"/>
      <c r="G7039" s="59">
        <v>951</v>
      </c>
      <c r="H7039" s="71" t="str">
        <f t="shared" si="154"/>
        <v xml:space="preserve"> </v>
      </c>
      <c r="I7039" s="11">
        <v>54.574132492114003</v>
      </c>
      <c r="J7039" s="3">
        <v>49.211356466877</v>
      </c>
      <c r="K7039" s="3">
        <v>24.921135646688001</v>
      </c>
      <c r="L7039" s="3">
        <v>4.3112513144060003</v>
      </c>
      <c r="M7039" s="3">
        <v>3.2597266035749999</v>
      </c>
      <c r="N7039" s="8">
        <v>2.5236593059939998</v>
      </c>
    </row>
    <row r="7040" spans="3:14" ht="24" x14ac:dyDescent="0.2">
      <c r="C7040" s="93"/>
      <c r="D7040" s="88"/>
      <c r="E7040" s="27" t="s">
        <v>141</v>
      </c>
      <c r="F7040" s="30"/>
      <c r="G7040" s="60">
        <v>219</v>
      </c>
      <c r="H7040" s="72" t="str">
        <f t="shared" si="154"/>
        <v xml:space="preserve"> </v>
      </c>
      <c r="I7040" s="35">
        <v>56.164383561644001</v>
      </c>
      <c r="J7040" s="16">
        <v>45.205479452055002</v>
      </c>
      <c r="K7040" s="16">
        <v>24.200913242009001</v>
      </c>
      <c r="L7040" s="16">
        <v>4.1095890410960001</v>
      </c>
      <c r="M7040" s="16">
        <v>4.1095890410960001</v>
      </c>
      <c r="N7040" s="36">
        <v>6.3926940639270002</v>
      </c>
    </row>
    <row r="7041" spans="2:19" x14ac:dyDescent="0.2">
      <c r="G7041" s="61"/>
      <c r="H7041" s="73"/>
    </row>
    <row r="7042" spans="2:19" x14ac:dyDescent="0.2">
      <c r="B7042" s="22" t="str">
        <f xml:space="preserve"> HYPERLINK("#'目次'!B58", "[52]")</f>
        <v>[52]</v>
      </c>
      <c r="C7042" s="17" t="s">
        <v>543</v>
      </c>
      <c r="G7042" s="61"/>
      <c r="H7042" s="73"/>
    </row>
    <row r="7043" spans="2:19" x14ac:dyDescent="0.2">
      <c r="G7043" s="61"/>
      <c r="H7043" s="73"/>
    </row>
    <row r="7044" spans="2:19" x14ac:dyDescent="0.2">
      <c r="G7044" s="61"/>
      <c r="H7044" s="73"/>
    </row>
    <row r="7045" spans="2:19" x14ac:dyDescent="0.2">
      <c r="C7045" s="17" t="s">
        <v>12</v>
      </c>
      <c r="G7045" s="61"/>
      <c r="H7045" s="73"/>
    </row>
    <row r="7046" spans="2:19" ht="84" x14ac:dyDescent="0.2">
      <c r="C7046" s="82"/>
      <c r="D7046" s="83"/>
      <c r="E7046" s="83"/>
      <c r="F7046" s="83"/>
      <c r="G7046" s="55" t="s">
        <v>13</v>
      </c>
      <c r="H7046" s="68"/>
      <c r="I7046" s="20" t="s">
        <v>90</v>
      </c>
      <c r="J7046" s="10" t="s">
        <v>91</v>
      </c>
      <c r="K7046" s="10" t="s">
        <v>92</v>
      </c>
      <c r="L7046" s="10" t="s">
        <v>93</v>
      </c>
      <c r="M7046" s="10" t="s">
        <v>94</v>
      </c>
      <c r="N7046" s="10" t="s">
        <v>95</v>
      </c>
      <c r="O7046" s="10" t="s">
        <v>32</v>
      </c>
      <c r="P7046" s="10" t="s">
        <v>96</v>
      </c>
      <c r="Q7046" s="10" t="s">
        <v>87</v>
      </c>
      <c r="R7046" s="10" t="s">
        <v>88</v>
      </c>
      <c r="S7046" s="23" t="s">
        <v>22</v>
      </c>
    </row>
    <row r="7047" spans="2:19" x14ac:dyDescent="0.2">
      <c r="C7047" s="84"/>
      <c r="D7047" s="85"/>
      <c r="E7047" s="85"/>
      <c r="F7047" s="85"/>
      <c r="G7047" s="56"/>
      <c r="H7047" s="69"/>
      <c r="I7047" s="24"/>
      <c r="J7047" s="9"/>
      <c r="K7047" s="9"/>
      <c r="L7047" s="9"/>
      <c r="M7047" s="9"/>
      <c r="N7047" s="9"/>
      <c r="O7047" s="9"/>
      <c r="P7047" s="9"/>
      <c r="Q7047" s="9"/>
      <c r="R7047" s="9"/>
      <c r="S7047" s="21"/>
    </row>
    <row r="7048" spans="2:19" x14ac:dyDescent="0.2">
      <c r="C7048" s="28"/>
      <c r="D7048" s="29"/>
      <c r="E7048" s="32" t="s">
        <v>13</v>
      </c>
      <c r="F7048" s="31"/>
      <c r="G7048" s="57">
        <v>2435</v>
      </c>
      <c r="H7048" s="66" t="str">
        <f t="shared" ref="H7048:H7111" si="155">IF(G7048&lt;49,"*"," ")</f>
        <v xml:space="preserve"> </v>
      </c>
      <c r="I7048" s="15">
        <v>6.817248459959</v>
      </c>
      <c r="J7048" s="15">
        <v>3.9835728952770002</v>
      </c>
      <c r="K7048" s="15">
        <v>3.6139630390140001</v>
      </c>
      <c r="L7048" s="15">
        <v>6.4476386036960003</v>
      </c>
      <c r="M7048" s="15">
        <v>0.36960985626300003</v>
      </c>
      <c r="N7048" s="15">
        <v>0.20533880903499999</v>
      </c>
      <c r="O7048" s="15">
        <v>1.6837782340859999</v>
      </c>
      <c r="P7048" s="15">
        <v>18.685831622177002</v>
      </c>
      <c r="Q7048" s="15">
        <v>25.585215605748999</v>
      </c>
      <c r="R7048" s="15">
        <v>45.667351129362999</v>
      </c>
      <c r="S7048" s="34">
        <v>10.06160164271</v>
      </c>
    </row>
    <row r="7049" spans="2:19" x14ac:dyDescent="0.2">
      <c r="C7049" s="89" t="s">
        <v>16</v>
      </c>
      <c r="D7049" s="86" t="s">
        <v>17</v>
      </c>
      <c r="E7049" s="6" t="s">
        <v>18</v>
      </c>
      <c r="F7049" s="5"/>
      <c r="G7049" s="58">
        <v>344</v>
      </c>
      <c r="H7049" s="70" t="str">
        <f t="shared" si="155"/>
        <v xml:space="preserve"> </v>
      </c>
      <c r="I7049" s="12">
        <v>11.918604651162999</v>
      </c>
      <c r="J7049" s="4">
        <v>7.2674418604650004</v>
      </c>
      <c r="K7049" s="4">
        <v>5.8139534883720003</v>
      </c>
      <c r="L7049" s="4">
        <v>8.7209302325580005</v>
      </c>
      <c r="M7049" s="4">
        <v>1.1627906976739999</v>
      </c>
      <c r="N7049" s="4">
        <v>0.87209302325600002</v>
      </c>
      <c r="O7049" s="4">
        <v>2.0348837209299999</v>
      </c>
      <c r="P7049" s="4">
        <v>27.906976744186</v>
      </c>
      <c r="Q7049" s="4">
        <v>22.383720930233</v>
      </c>
      <c r="R7049" s="4">
        <v>39.534883720929997</v>
      </c>
      <c r="S7049" s="13">
        <v>10.174418604651001</v>
      </c>
    </row>
    <row r="7050" spans="2:19" x14ac:dyDescent="0.2">
      <c r="C7050" s="90"/>
      <c r="D7050" s="87"/>
      <c r="E7050" s="1" t="s">
        <v>19</v>
      </c>
      <c r="F7050" s="2"/>
      <c r="G7050" s="59">
        <v>1502</v>
      </c>
      <c r="H7050" s="71" t="str">
        <f t="shared" si="155"/>
        <v xml:space="preserve"> </v>
      </c>
      <c r="I7050" s="11">
        <v>6.7909454061250001</v>
      </c>
      <c r="J7050" s="3">
        <v>4.061251664447</v>
      </c>
      <c r="K7050" s="3">
        <v>3.9280958721700001</v>
      </c>
      <c r="L7050" s="3">
        <v>5.7922769640479999</v>
      </c>
      <c r="M7050" s="3">
        <v>0.266311584554</v>
      </c>
      <c r="N7050" s="3">
        <v>0.133155792277</v>
      </c>
      <c r="O7050" s="3">
        <v>1.5978695073239999</v>
      </c>
      <c r="P7050" s="3">
        <v>18.508655126497999</v>
      </c>
      <c r="Q7050" s="3">
        <v>26.631158455392999</v>
      </c>
      <c r="R7050" s="3">
        <v>45.339547270305999</v>
      </c>
      <c r="S7050" s="8">
        <v>9.5206391478029992</v>
      </c>
    </row>
    <row r="7051" spans="2:19" x14ac:dyDescent="0.2">
      <c r="C7051" s="90"/>
      <c r="D7051" s="87"/>
      <c r="E7051" s="1" t="s">
        <v>20</v>
      </c>
      <c r="F7051" s="2"/>
      <c r="G7051" s="59">
        <v>465</v>
      </c>
      <c r="H7051" s="71" t="str">
        <f t="shared" si="155"/>
        <v xml:space="preserve"> </v>
      </c>
      <c r="I7051" s="11">
        <v>3.8709677419349999</v>
      </c>
      <c r="J7051" s="3">
        <v>1.935483870968</v>
      </c>
      <c r="K7051" s="3">
        <v>1.7204301075270001</v>
      </c>
      <c r="L7051" s="3">
        <v>6.2365591397850002</v>
      </c>
      <c r="M7051" s="7">
        <v>0</v>
      </c>
      <c r="N7051" s="7">
        <v>0</v>
      </c>
      <c r="O7051" s="3">
        <v>1.7204301075270001</v>
      </c>
      <c r="P7051" s="3">
        <v>13.333333333333</v>
      </c>
      <c r="Q7051" s="3">
        <v>26.236559139785001</v>
      </c>
      <c r="R7051" s="3">
        <v>49.677419354839003</v>
      </c>
      <c r="S7051" s="8">
        <v>10.752688172042999</v>
      </c>
    </row>
    <row r="7052" spans="2:19" x14ac:dyDescent="0.2">
      <c r="C7052" s="90"/>
      <c r="D7052" s="87"/>
      <c r="E7052" s="1" t="s">
        <v>21</v>
      </c>
      <c r="F7052" s="2"/>
      <c r="G7052" s="59">
        <v>107</v>
      </c>
      <c r="H7052" s="71" t="str">
        <f t="shared" si="155"/>
        <v xml:space="preserve"> </v>
      </c>
      <c r="I7052" s="11">
        <v>2.8037383177569999</v>
      </c>
      <c r="J7052" s="3">
        <v>0.93457943925200004</v>
      </c>
      <c r="K7052" s="3">
        <v>0.93457943925200004</v>
      </c>
      <c r="L7052" s="3">
        <v>5.6074766355139998</v>
      </c>
      <c r="M7052" s="3">
        <v>0.93457943925200004</v>
      </c>
      <c r="N7052" s="7">
        <v>0</v>
      </c>
      <c r="O7052" s="3">
        <v>1.869158878505</v>
      </c>
      <c r="P7052" s="3">
        <v>13.084112149533</v>
      </c>
      <c r="Q7052" s="3">
        <v>18.691588785046999</v>
      </c>
      <c r="R7052" s="3">
        <v>55.140186915888002</v>
      </c>
      <c r="S7052" s="8">
        <v>13.084112149533</v>
      </c>
    </row>
    <row r="7053" spans="2:19" x14ac:dyDescent="0.2">
      <c r="C7053" s="90"/>
      <c r="D7053" s="87"/>
      <c r="E7053" s="1" t="s">
        <v>22</v>
      </c>
      <c r="F7053" s="2"/>
      <c r="G7053" s="59">
        <v>17</v>
      </c>
      <c r="H7053" s="71" t="str">
        <f t="shared" si="155"/>
        <v>*</v>
      </c>
      <c r="I7053" s="11">
        <v>11.764705882353001</v>
      </c>
      <c r="J7053" s="3">
        <v>5.8823529411760003</v>
      </c>
      <c r="K7053" s="7">
        <v>0</v>
      </c>
      <c r="L7053" s="3">
        <v>29.411764705882</v>
      </c>
      <c r="M7053" s="7">
        <v>0</v>
      </c>
      <c r="N7053" s="7">
        <v>0</v>
      </c>
      <c r="O7053" s="7">
        <v>0</v>
      </c>
      <c r="P7053" s="3">
        <v>29.411764705882</v>
      </c>
      <c r="Q7053" s="3">
        <v>23.529411764706001</v>
      </c>
      <c r="R7053" s="3">
        <v>29.411764705882</v>
      </c>
      <c r="S7053" s="8">
        <v>17.647058823529001</v>
      </c>
    </row>
    <row r="7054" spans="2:19" x14ac:dyDescent="0.2">
      <c r="C7054" s="91" t="s">
        <v>23</v>
      </c>
      <c r="D7054" s="86" t="s">
        <v>17</v>
      </c>
      <c r="E7054" s="6" t="s">
        <v>24</v>
      </c>
      <c r="F7054" s="5"/>
      <c r="G7054" s="58">
        <v>383</v>
      </c>
      <c r="H7054" s="70" t="str">
        <f t="shared" si="155"/>
        <v xml:space="preserve"> </v>
      </c>
      <c r="I7054" s="12">
        <v>11.227154046997001</v>
      </c>
      <c r="J7054" s="4">
        <v>8.8772845953000008</v>
      </c>
      <c r="K7054" s="4">
        <v>4.9608355091379996</v>
      </c>
      <c r="L7054" s="4">
        <v>5.7441253263709999</v>
      </c>
      <c r="M7054" s="4">
        <v>0.26109660574400001</v>
      </c>
      <c r="N7054" s="4">
        <v>0.26109660574400001</v>
      </c>
      <c r="O7054" s="4">
        <v>2.0887728459530002</v>
      </c>
      <c r="P7054" s="4">
        <v>26.109660574412999</v>
      </c>
      <c r="Q7054" s="4">
        <v>24.281984334204001</v>
      </c>
      <c r="R7054" s="4">
        <v>34.986945169713003</v>
      </c>
      <c r="S7054" s="13">
        <v>14.621409921671001</v>
      </c>
    </row>
    <row r="7055" spans="2:19" x14ac:dyDescent="0.2">
      <c r="C7055" s="90"/>
      <c r="D7055" s="87"/>
      <c r="E7055" s="1" t="s">
        <v>25</v>
      </c>
      <c r="F7055" s="2"/>
      <c r="G7055" s="59">
        <v>333</v>
      </c>
      <c r="H7055" s="71" t="str">
        <f t="shared" si="155"/>
        <v xml:space="preserve"> </v>
      </c>
      <c r="I7055" s="11">
        <v>14.714714714715001</v>
      </c>
      <c r="J7055" s="3">
        <v>12.312312312312001</v>
      </c>
      <c r="K7055" s="3">
        <v>6.9069069069070004</v>
      </c>
      <c r="L7055" s="3">
        <v>9.0090090090090005</v>
      </c>
      <c r="M7055" s="7">
        <v>0</v>
      </c>
      <c r="N7055" s="3">
        <v>0.30030030029999999</v>
      </c>
      <c r="O7055" s="3">
        <v>2.4024024024020001</v>
      </c>
      <c r="P7055" s="3">
        <v>34.234234234234002</v>
      </c>
      <c r="Q7055" s="3">
        <v>23.123123123123001</v>
      </c>
      <c r="R7055" s="3">
        <v>28.528528528529002</v>
      </c>
      <c r="S7055" s="8">
        <v>14.114114114114001</v>
      </c>
    </row>
    <row r="7056" spans="2:19" ht="24" x14ac:dyDescent="0.2">
      <c r="C7056" s="90"/>
      <c r="D7056" s="87"/>
      <c r="E7056" s="1" t="s">
        <v>26</v>
      </c>
      <c r="F7056" s="2"/>
      <c r="G7056" s="59">
        <v>464</v>
      </c>
      <c r="H7056" s="71" t="str">
        <f t="shared" si="155"/>
        <v xml:space="preserve"> </v>
      </c>
      <c r="I7056" s="11">
        <v>9.0517241379310001</v>
      </c>
      <c r="J7056" s="3">
        <v>9.9137931034480005</v>
      </c>
      <c r="K7056" s="3">
        <v>6.0344827586210004</v>
      </c>
      <c r="L7056" s="3">
        <v>8.1896551724139997</v>
      </c>
      <c r="M7056" s="3">
        <v>0.43103448275900003</v>
      </c>
      <c r="N7056" s="3">
        <v>0.215517241379</v>
      </c>
      <c r="O7056" s="3">
        <v>1.5086206896550001</v>
      </c>
      <c r="P7056" s="3">
        <v>27.370689655172001</v>
      </c>
      <c r="Q7056" s="3">
        <v>25</v>
      </c>
      <c r="R7056" s="3">
        <v>35.344827586207003</v>
      </c>
      <c r="S7056" s="8">
        <v>12.284482758620999</v>
      </c>
    </row>
    <row r="7057" spans="3:19" ht="24" x14ac:dyDescent="0.2">
      <c r="C7057" s="90"/>
      <c r="D7057" s="87"/>
      <c r="E7057" s="1" t="s">
        <v>27</v>
      </c>
      <c r="F7057" s="2"/>
      <c r="G7057" s="59">
        <v>163</v>
      </c>
      <c r="H7057" s="71" t="str">
        <f t="shared" si="155"/>
        <v xml:space="preserve"> </v>
      </c>
      <c r="I7057" s="11">
        <v>9.2024539877299993</v>
      </c>
      <c r="J7057" s="3">
        <v>7.9754601226990003</v>
      </c>
      <c r="K7057" s="3">
        <v>4.2944785276069997</v>
      </c>
      <c r="L7057" s="3">
        <v>7.9754601226990003</v>
      </c>
      <c r="M7057" s="7">
        <v>0</v>
      </c>
      <c r="N7057" s="3">
        <v>0.61349693251500004</v>
      </c>
      <c r="O7057" s="3">
        <v>2.4539877300609998</v>
      </c>
      <c r="P7057" s="3">
        <v>21.472392638037</v>
      </c>
      <c r="Q7057" s="3">
        <v>26.993865030675</v>
      </c>
      <c r="R7057" s="3">
        <v>36.196319018404999</v>
      </c>
      <c r="S7057" s="8">
        <v>15.337423312883001</v>
      </c>
    </row>
    <row r="7058" spans="3:19" x14ac:dyDescent="0.2">
      <c r="C7058" s="90"/>
      <c r="D7058" s="87"/>
      <c r="E7058" s="1" t="s">
        <v>28</v>
      </c>
      <c r="F7058" s="2"/>
      <c r="G7058" s="59">
        <v>161</v>
      </c>
      <c r="H7058" s="71" t="str">
        <f t="shared" si="155"/>
        <v xml:space="preserve"> </v>
      </c>
      <c r="I7058" s="11">
        <v>7.4534161490680004</v>
      </c>
      <c r="J7058" s="3">
        <v>11.801242236025001</v>
      </c>
      <c r="K7058" s="3">
        <v>5.5900621118010001</v>
      </c>
      <c r="L7058" s="3">
        <v>4.9689440993789997</v>
      </c>
      <c r="M7058" s="7">
        <v>0</v>
      </c>
      <c r="N7058" s="7">
        <v>0</v>
      </c>
      <c r="O7058" s="3">
        <v>0.62111801242200004</v>
      </c>
      <c r="P7058" s="3">
        <v>22.360248447204999</v>
      </c>
      <c r="Q7058" s="3">
        <v>24.844720496893999</v>
      </c>
      <c r="R7058" s="3">
        <v>33.540372670807002</v>
      </c>
      <c r="S7058" s="8">
        <v>19.254658385092998</v>
      </c>
    </row>
    <row r="7059" spans="3:19" x14ac:dyDescent="0.2">
      <c r="C7059" s="90"/>
      <c r="D7059" s="87"/>
      <c r="E7059" s="1" t="s">
        <v>29</v>
      </c>
      <c r="F7059" s="2"/>
      <c r="G7059" s="59">
        <v>1174</v>
      </c>
      <c r="H7059" s="71" t="str">
        <f t="shared" si="155"/>
        <v xml:space="preserve"> </v>
      </c>
      <c r="I7059" s="11">
        <v>8.7734241908010002</v>
      </c>
      <c r="J7059" s="3">
        <v>6.2180579216350003</v>
      </c>
      <c r="K7059" s="3">
        <v>4.6848381601359996</v>
      </c>
      <c r="L7059" s="3">
        <v>7.0698466780239997</v>
      </c>
      <c r="M7059" s="3">
        <v>0.25553662691700002</v>
      </c>
      <c r="N7059" s="7">
        <v>0</v>
      </c>
      <c r="O7059" s="3">
        <v>1.7035775127770001</v>
      </c>
      <c r="P7059" s="3">
        <v>23.168654173764999</v>
      </c>
      <c r="Q7059" s="3">
        <v>25.724020442930001</v>
      </c>
      <c r="R7059" s="3">
        <v>39.863713798977997</v>
      </c>
      <c r="S7059" s="8">
        <v>11.243611584327001</v>
      </c>
    </row>
    <row r="7060" spans="3:19" x14ac:dyDescent="0.2">
      <c r="C7060" s="90"/>
      <c r="D7060" s="87"/>
      <c r="E7060" s="1" t="s">
        <v>30</v>
      </c>
      <c r="F7060" s="2"/>
      <c r="G7060" s="59">
        <v>1349</v>
      </c>
      <c r="H7060" s="71" t="str">
        <f t="shared" si="155"/>
        <v xml:space="preserve"> </v>
      </c>
      <c r="I7060" s="11">
        <v>8.0800593031879995</v>
      </c>
      <c r="J7060" s="3">
        <v>4.9666419570049998</v>
      </c>
      <c r="K7060" s="3">
        <v>3.8547071905110002</v>
      </c>
      <c r="L7060" s="3">
        <v>6.523350630096</v>
      </c>
      <c r="M7060" s="3">
        <v>0.14825796886600001</v>
      </c>
      <c r="N7060" s="7">
        <v>0</v>
      </c>
      <c r="O7060" s="3">
        <v>1.9273535952559999</v>
      </c>
      <c r="P7060" s="3">
        <v>21.052631578947</v>
      </c>
      <c r="Q7060" s="3">
        <v>27.575982209044</v>
      </c>
      <c r="R7060" s="3">
        <v>40.770941438102</v>
      </c>
      <c r="S7060" s="8">
        <v>10.600444773907</v>
      </c>
    </row>
    <row r="7061" spans="3:19" x14ac:dyDescent="0.2">
      <c r="C7061" s="90"/>
      <c r="D7061" s="87"/>
      <c r="E7061" s="1" t="s">
        <v>31</v>
      </c>
      <c r="F7061" s="2"/>
      <c r="G7061" s="59">
        <v>2034</v>
      </c>
      <c r="H7061" s="71" t="str">
        <f t="shared" si="155"/>
        <v xml:space="preserve"> </v>
      </c>
      <c r="I7061" s="11">
        <v>6.9321533923300001</v>
      </c>
      <c r="J7061" s="3">
        <v>4.1297935103240002</v>
      </c>
      <c r="K7061" s="3">
        <v>3.8839724680429999</v>
      </c>
      <c r="L7061" s="3">
        <v>6.9321533923300001</v>
      </c>
      <c r="M7061" s="3">
        <v>0.34414945919399997</v>
      </c>
      <c r="N7061" s="3">
        <v>0.14749262536900001</v>
      </c>
      <c r="O7061" s="3">
        <v>1.819075712881</v>
      </c>
      <c r="P7061" s="3">
        <v>19.616519174040999</v>
      </c>
      <c r="Q7061" s="3">
        <v>26.007866273352999</v>
      </c>
      <c r="R7061" s="3">
        <v>44.886922320551001</v>
      </c>
      <c r="S7061" s="8">
        <v>9.4886922320549996</v>
      </c>
    </row>
    <row r="7062" spans="3:19" x14ac:dyDescent="0.2">
      <c r="C7062" s="90"/>
      <c r="D7062" s="87"/>
      <c r="E7062" s="1" t="s">
        <v>32</v>
      </c>
      <c r="F7062" s="2"/>
      <c r="G7062" s="59">
        <v>68</v>
      </c>
      <c r="H7062" s="71" t="str">
        <f t="shared" si="155"/>
        <v xml:space="preserve"> </v>
      </c>
      <c r="I7062" s="11">
        <v>1.4705882352940001</v>
      </c>
      <c r="J7062" s="3">
        <v>1.4705882352940001</v>
      </c>
      <c r="K7062" s="3">
        <v>4.4117647058819998</v>
      </c>
      <c r="L7062" s="3">
        <v>2.9411764705880001</v>
      </c>
      <c r="M7062" s="3">
        <v>1.4705882352940001</v>
      </c>
      <c r="N7062" s="7">
        <v>0</v>
      </c>
      <c r="O7062" s="3">
        <v>2.9411764705880001</v>
      </c>
      <c r="P7062" s="3">
        <v>13.235294117646999</v>
      </c>
      <c r="Q7062" s="3">
        <v>17.647058823529001</v>
      </c>
      <c r="R7062" s="3">
        <v>57.352941176470999</v>
      </c>
      <c r="S7062" s="8">
        <v>11.764705882353001</v>
      </c>
    </row>
    <row r="7063" spans="3:19" x14ac:dyDescent="0.2">
      <c r="C7063" s="90"/>
      <c r="D7063" s="87"/>
      <c r="E7063" s="1" t="s">
        <v>22</v>
      </c>
      <c r="F7063" s="2"/>
      <c r="G7063" s="59">
        <v>17</v>
      </c>
      <c r="H7063" s="71" t="str">
        <f t="shared" si="155"/>
        <v>*</v>
      </c>
      <c r="I7063" s="11">
        <v>5.8823529411760003</v>
      </c>
      <c r="J7063" s="7">
        <v>0</v>
      </c>
      <c r="K7063" s="7">
        <v>0</v>
      </c>
      <c r="L7063" s="3">
        <v>17.647058823529001</v>
      </c>
      <c r="M7063" s="7">
        <v>0</v>
      </c>
      <c r="N7063" s="7">
        <v>0</v>
      </c>
      <c r="O7063" s="7">
        <v>0</v>
      </c>
      <c r="P7063" s="3">
        <v>17.647058823529001</v>
      </c>
      <c r="Q7063" s="3">
        <v>5.8823529411760003</v>
      </c>
      <c r="R7063" s="3">
        <v>58.823529411765001</v>
      </c>
      <c r="S7063" s="8">
        <v>17.647058823529001</v>
      </c>
    </row>
    <row r="7064" spans="3:19" x14ac:dyDescent="0.2">
      <c r="C7064" s="91" t="s">
        <v>33</v>
      </c>
      <c r="D7064" s="86" t="s">
        <v>17</v>
      </c>
      <c r="E7064" s="6" t="s">
        <v>34</v>
      </c>
      <c r="F7064" s="5"/>
      <c r="G7064" s="58">
        <v>120</v>
      </c>
      <c r="H7064" s="70" t="str">
        <f t="shared" si="155"/>
        <v xml:space="preserve"> </v>
      </c>
      <c r="I7064" s="12">
        <v>19.166666666666998</v>
      </c>
      <c r="J7064" s="4">
        <v>11.666666666667</v>
      </c>
      <c r="K7064" s="4">
        <v>7.5</v>
      </c>
      <c r="L7064" s="4">
        <v>10</v>
      </c>
      <c r="M7064" s="4">
        <v>1.666666666667</v>
      </c>
      <c r="N7064" s="4">
        <v>1.666666666667</v>
      </c>
      <c r="O7064" s="4">
        <v>2.5</v>
      </c>
      <c r="P7064" s="4">
        <v>40.833333333333002</v>
      </c>
      <c r="Q7064" s="4">
        <v>24.166666666666998</v>
      </c>
      <c r="R7064" s="4">
        <v>24.166666666666998</v>
      </c>
      <c r="S7064" s="13">
        <v>10.833333333333</v>
      </c>
    </row>
    <row r="7065" spans="3:19" x14ac:dyDescent="0.2">
      <c r="C7065" s="90"/>
      <c r="D7065" s="87"/>
      <c r="E7065" s="1" t="s">
        <v>35</v>
      </c>
      <c r="F7065" s="2"/>
      <c r="G7065" s="59">
        <v>932</v>
      </c>
      <c r="H7065" s="71" t="str">
        <f t="shared" si="155"/>
        <v xml:space="preserve"> </v>
      </c>
      <c r="I7065" s="11">
        <v>8.4763948497850006</v>
      </c>
      <c r="J7065" s="3">
        <v>5.9012875536480003</v>
      </c>
      <c r="K7065" s="3">
        <v>5.0429184549360002</v>
      </c>
      <c r="L7065" s="3">
        <v>6.5450643776820003</v>
      </c>
      <c r="M7065" s="3">
        <v>0.21459227467799999</v>
      </c>
      <c r="N7065" s="3">
        <v>0.10729613733899999</v>
      </c>
      <c r="O7065" s="3">
        <v>1.824034334764</v>
      </c>
      <c r="P7065" s="3">
        <v>22.424892703863001</v>
      </c>
      <c r="Q7065" s="3">
        <v>26.824034334764001</v>
      </c>
      <c r="R7065" s="3">
        <v>38.304721030042998</v>
      </c>
      <c r="S7065" s="8">
        <v>12.44635193133</v>
      </c>
    </row>
    <row r="7066" spans="3:19" x14ac:dyDescent="0.2">
      <c r="C7066" s="90"/>
      <c r="D7066" s="87"/>
      <c r="E7066" s="1" t="s">
        <v>36</v>
      </c>
      <c r="F7066" s="2"/>
      <c r="G7066" s="59">
        <v>854</v>
      </c>
      <c r="H7066" s="71" t="str">
        <f t="shared" si="155"/>
        <v xml:space="preserve"> </v>
      </c>
      <c r="I7066" s="11">
        <v>6.440281030445</v>
      </c>
      <c r="J7066" s="3">
        <v>2.5761124121779999</v>
      </c>
      <c r="K7066" s="3">
        <v>2.8103044496490002</v>
      </c>
      <c r="L7066" s="3">
        <v>6.0889929742389999</v>
      </c>
      <c r="M7066" s="7">
        <v>0</v>
      </c>
      <c r="N7066" s="7">
        <v>0</v>
      </c>
      <c r="O7066" s="3">
        <v>1.7564402810299999</v>
      </c>
      <c r="P7066" s="3">
        <v>16.744730679157001</v>
      </c>
      <c r="Q7066" s="3">
        <v>28.454332552693</v>
      </c>
      <c r="R7066" s="3">
        <v>45.784543325526997</v>
      </c>
      <c r="S7066" s="8">
        <v>9.0163934426230004</v>
      </c>
    </row>
    <row r="7067" spans="3:19" ht="24" x14ac:dyDescent="0.2">
      <c r="C7067" s="90"/>
      <c r="D7067" s="87"/>
      <c r="E7067" s="1" t="s">
        <v>37</v>
      </c>
      <c r="F7067" s="2"/>
      <c r="G7067" s="59">
        <v>356</v>
      </c>
      <c r="H7067" s="71" t="str">
        <f t="shared" si="155"/>
        <v xml:space="preserve"> </v>
      </c>
      <c r="I7067" s="11">
        <v>1.123595505618</v>
      </c>
      <c r="J7067" s="3">
        <v>1.4044943820219999</v>
      </c>
      <c r="K7067" s="3">
        <v>1.6853932584269999</v>
      </c>
      <c r="L7067" s="3">
        <v>5.0561797752809996</v>
      </c>
      <c r="M7067" s="3">
        <v>0.84269662921300004</v>
      </c>
      <c r="N7067" s="3">
        <v>0.28089887640400002</v>
      </c>
      <c r="O7067" s="3">
        <v>1.123595505618</v>
      </c>
      <c r="P7067" s="3">
        <v>9.5505617977529997</v>
      </c>
      <c r="Q7067" s="3">
        <v>21.629213483146</v>
      </c>
      <c r="R7067" s="3">
        <v>62.640449438201998</v>
      </c>
      <c r="S7067" s="8">
        <v>6.1797752808990003</v>
      </c>
    </row>
    <row r="7068" spans="3:19" x14ac:dyDescent="0.2">
      <c r="C7068" s="90"/>
      <c r="D7068" s="87"/>
      <c r="E7068" s="1" t="s">
        <v>38</v>
      </c>
      <c r="F7068" s="2"/>
      <c r="G7068" s="59">
        <v>157</v>
      </c>
      <c r="H7068" s="71" t="str">
        <f t="shared" si="155"/>
        <v xml:space="preserve"> </v>
      </c>
      <c r="I7068" s="11">
        <v>2.5477707006369998</v>
      </c>
      <c r="J7068" s="3">
        <v>0.63694267515900005</v>
      </c>
      <c r="K7068" s="3">
        <v>1.2738853503180001</v>
      </c>
      <c r="L7068" s="3">
        <v>6.369426751592</v>
      </c>
      <c r="M7068" s="3">
        <v>1.2738853503180001</v>
      </c>
      <c r="N7068" s="3">
        <v>0.63694267515900005</v>
      </c>
      <c r="O7068" s="3">
        <v>0.63694267515900005</v>
      </c>
      <c r="P7068" s="3">
        <v>9.5541401273889992</v>
      </c>
      <c r="Q7068" s="3">
        <v>14.012738853503</v>
      </c>
      <c r="R7068" s="3">
        <v>67.515923566878996</v>
      </c>
      <c r="S7068" s="8">
        <v>8.9171974522290007</v>
      </c>
    </row>
    <row r="7069" spans="3:19" x14ac:dyDescent="0.2">
      <c r="C7069" s="90"/>
      <c r="D7069" s="87"/>
      <c r="E7069" s="1" t="s">
        <v>22</v>
      </c>
      <c r="F7069" s="2"/>
      <c r="G7069" s="59">
        <v>16</v>
      </c>
      <c r="H7069" s="71" t="str">
        <f t="shared" si="155"/>
        <v>*</v>
      </c>
      <c r="I7069" s="11">
        <v>6.25</v>
      </c>
      <c r="J7069" s="7">
        <v>0</v>
      </c>
      <c r="K7069" s="7">
        <v>0</v>
      </c>
      <c r="L7069" s="3">
        <v>25</v>
      </c>
      <c r="M7069" s="7">
        <v>0</v>
      </c>
      <c r="N7069" s="7">
        <v>0</v>
      </c>
      <c r="O7069" s="3">
        <v>6.25</v>
      </c>
      <c r="P7069" s="3">
        <v>31.25</v>
      </c>
      <c r="Q7069" s="3">
        <v>12.5</v>
      </c>
      <c r="R7069" s="3">
        <v>37.5</v>
      </c>
      <c r="S7069" s="8">
        <v>18.75</v>
      </c>
    </row>
    <row r="7070" spans="3:19" x14ac:dyDescent="0.2">
      <c r="C7070" s="91" t="s">
        <v>39</v>
      </c>
      <c r="D7070" s="86" t="s">
        <v>17</v>
      </c>
      <c r="E7070" s="6" t="s">
        <v>40</v>
      </c>
      <c r="F7070" s="5"/>
      <c r="G7070" s="58">
        <v>350</v>
      </c>
      <c r="H7070" s="70" t="str">
        <f t="shared" si="155"/>
        <v xml:space="preserve"> </v>
      </c>
      <c r="I7070" s="12">
        <v>11.142857142857</v>
      </c>
      <c r="J7070" s="4">
        <v>6.8571428571429998</v>
      </c>
      <c r="K7070" s="4">
        <v>5.7142857142860004</v>
      </c>
      <c r="L7070" s="4">
        <v>8.8571428571429998</v>
      </c>
      <c r="M7070" s="4">
        <v>0.85714285714299998</v>
      </c>
      <c r="N7070" s="4">
        <v>0.57142857142900005</v>
      </c>
      <c r="O7070" s="4">
        <v>1.714285714286</v>
      </c>
      <c r="P7070" s="4">
        <v>27.714285714286</v>
      </c>
      <c r="Q7070" s="4">
        <v>28.285714285714</v>
      </c>
      <c r="R7070" s="4">
        <v>31.142857142857</v>
      </c>
      <c r="S7070" s="13">
        <v>12.857142857143</v>
      </c>
    </row>
    <row r="7071" spans="3:19" ht="24" x14ac:dyDescent="0.2">
      <c r="C7071" s="90"/>
      <c r="D7071" s="87"/>
      <c r="E7071" s="1" t="s">
        <v>41</v>
      </c>
      <c r="F7071" s="2"/>
      <c r="G7071" s="59">
        <v>1147</v>
      </c>
      <c r="H7071" s="71" t="str">
        <f t="shared" si="155"/>
        <v xml:space="preserve"> </v>
      </c>
      <c r="I7071" s="11">
        <v>7.323452484743</v>
      </c>
      <c r="J7071" s="3">
        <v>4.7951176983439998</v>
      </c>
      <c r="K7071" s="3">
        <v>4.6207497820399999</v>
      </c>
      <c r="L7071" s="3">
        <v>6.5387968613779996</v>
      </c>
      <c r="M7071" s="3">
        <v>8.7183958152000002E-2</v>
      </c>
      <c r="N7071" s="3">
        <v>8.7183958152000002E-2</v>
      </c>
      <c r="O7071" s="3">
        <v>1.7436791630340001</v>
      </c>
      <c r="P7071" s="3">
        <v>20.139494333043</v>
      </c>
      <c r="Q7071" s="3">
        <v>29.816913687881001</v>
      </c>
      <c r="R7071" s="3">
        <v>40.889276373146998</v>
      </c>
      <c r="S7071" s="8">
        <v>9.1543156059289998</v>
      </c>
    </row>
    <row r="7072" spans="3:19" x14ac:dyDescent="0.2">
      <c r="C7072" s="90"/>
      <c r="D7072" s="87"/>
      <c r="E7072" s="1" t="s">
        <v>42</v>
      </c>
      <c r="F7072" s="2"/>
      <c r="G7072" s="59">
        <v>816</v>
      </c>
      <c r="H7072" s="71" t="str">
        <f t="shared" si="155"/>
        <v xml:space="preserve"> </v>
      </c>
      <c r="I7072" s="11">
        <v>4.5343137254899997</v>
      </c>
      <c r="J7072" s="3">
        <v>1.7156862745100001</v>
      </c>
      <c r="K7072" s="3">
        <v>1.593137254902</v>
      </c>
      <c r="L7072" s="3">
        <v>5.2696078431369999</v>
      </c>
      <c r="M7072" s="3">
        <v>0.61274509803900001</v>
      </c>
      <c r="N7072" s="3">
        <v>0.24509803921600001</v>
      </c>
      <c r="O7072" s="3">
        <v>1.593137254902</v>
      </c>
      <c r="P7072" s="3">
        <v>13.235294117646999</v>
      </c>
      <c r="Q7072" s="3">
        <v>19.975490196077999</v>
      </c>
      <c r="R7072" s="3">
        <v>57.598039215686001</v>
      </c>
      <c r="S7072" s="8">
        <v>9.1911764705879992</v>
      </c>
    </row>
    <row r="7073" spans="3:19" x14ac:dyDescent="0.2">
      <c r="C7073" s="90"/>
      <c r="D7073" s="87"/>
      <c r="E7073" s="1" t="s">
        <v>43</v>
      </c>
      <c r="F7073" s="2"/>
      <c r="G7073" s="59">
        <v>78</v>
      </c>
      <c r="H7073" s="71" t="str">
        <f t="shared" si="155"/>
        <v xml:space="preserve"> </v>
      </c>
      <c r="I7073" s="11">
        <v>5.1282051282049999</v>
      </c>
      <c r="J7073" s="3">
        <v>1.2820512820509999</v>
      </c>
      <c r="K7073" s="3">
        <v>2.564102564103</v>
      </c>
      <c r="L7073" s="3">
        <v>2.564102564103</v>
      </c>
      <c r="M7073" s="7">
        <v>0</v>
      </c>
      <c r="N7073" s="7">
        <v>0</v>
      </c>
      <c r="O7073" s="3">
        <v>2.564102564103</v>
      </c>
      <c r="P7073" s="3">
        <v>11.538461538462</v>
      </c>
      <c r="Q7073" s="3">
        <v>15.384615384615</v>
      </c>
      <c r="R7073" s="3">
        <v>66.666666666666998</v>
      </c>
      <c r="S7073" s="8">
        <v>6.4102564102560002</v>
      </c>
    </row>
    <row r="7074" spans="3:19" x14ac:dyDescent="0.2">
      <c r="C7074" s="90"/>
      <c r="D7074" s="87"/>
      <c r="E7074" s="1" t="s">
        <v>22</v>
      </c>
      <c r="F7074" s="2"/>
      <c r="G7074" s="59">
        <v>44</v>
      </c>
      <c r="H7074" s="71" t="str">
        <f t="shared" si="155"/>
        <v>*</v>
      </c>
      <c r="I7074" s="11">
        <v>4.5454545454549997</v>
      </c>
      <c r="J7074" s="3">
        <v>6.8181818181820004</v>
      </c>
      <c r="K7074" s="7">
        <v>0</v>
      </c>
      <c r="L7074" s="3">
        <v>13.636363636364001</v>
      </c>
      <c r="M7074" s="7">
        <v>0</v>
      </c>
      <c r="N7074" s="7">
        <v>0</v>
      </c>
      <c r="O7074" s="7">
        <v>0</v>
      </c>
      <c r="P7074" s="3">
        <v>22.727272727273</v>
      </c>
      <c r="Q7074" s="3">
        <v>15.909090909091001</v>
      </c>
      <c r="R7074" s="3">
        <v>27.272727272727</v>
      </c>
      <c r="S7074" s="8">
        <v>34.090909090909001</v>
      </c>
    </row>
    <row r="7075" spans="3:19" x14ac:dyDescent="0.2">
      <c r="C7075" s="91" t="s">
        <v>44</v>
      </c>
      <c r="D7075" s="86" t="s">
        <v>17</v>
      </c>
      <c r="E7075" s="6" t="s">
        <v>45</v>
      </c>
      <c r="F7075" s="5"/>
      <c r="G7075" s="58">
        <v>1358</v>
      </c>
      <c r="H7075" s="70" t="str">
        <f t="shared" si="155"/>
        <v xml:space="preserve"> </v>
      </c>
      <c r="I7075" s="12">
        <v>8.7628865979379995</v>
      </c>
      <c r="J7075" s="4">
        <v>5.3019145802649996</v>
      </c>
      <c r="K7075" s="4">
        <v>5.0073637702499996</v>
      </c>
      <c r="L7075" s="4">
        <v>6.7746686303389998</v>
      </c>
      <c r="M7075" s="4">
        <v>0.44182621502199998</v>
      </c>
      <c r="N7075" s="4">
        <v>0.368188512518</v>
      </c>
      <c r="O7075" s="4">
        <v>1.914580265096</v>
      </c>
      <c r="P7075" s="4">
        <v>22.164948453608002</v>
      </c>
      <c r="Q7075" s="4">
        <v>29.086892488954</v>
      </c>
      <c r="R7075" s="4">
        <v>39.396170839470003</v>
      </c>
      <c r="S7075" s="13">
        <v>9.3519882179679996</v>
      </c>
    </row>
    <row r="7076" spans="3:19" x14ac:dyDescent="0.2">
      <c r="C7076" s="90"/>
      <c r="D7076" s="87"/>
      <c r="E7076" s="1" t="s">
        <v>46</v>
      </c>
      <c r="F7076" s="2"/>
      <c r="G7076" s="59">
        <v>735</v>
      </c>
      <c r="H7076" s="71" t="str">
        <f t="shared" si="155"/>
        <v xml:space="preserve"> </v>
      </c>
      <c r="I7076" s="11">
        <v>5.3061224489800001</v>
      </c>
      <c r="J7076" s="3">
        <v>2.8571428571430002</v>
      </c>
      <c r="K7076" s="3">
        <v>2.4489795918369999</v>
      </c>
      <c r="L7076" s="3">
        <v>7.4829931972789998</v>
      </c>
      <c r="M7076" s="3">
        <v>0.27210884353699999</v>
      </c>
      <c r="N7076" s="7">
        <v>0</v>
      </c>
      <c r="O7076" s="3">
        <v>1.0884353741499999</v>
      </c>
      <c r="P7076" s="3">
        <v>16.870748299319999</v>
      </c>
      <c r="Q7076" s="3">
        <v>22.857142857143</v>
      </c>
      <c r="R7076" s="3">
        <v>49.115646258502998</v>
      </c>
      <c r="S7076" s="8">
        <v>11.156462585033999</v>
      </c>
    </row>
    <row r="7077" spans="3:19" x14ac:dyDescent="0.2">
      <c r="C7077" s="90"/>
      <c r="D7077" s="87"/>
      <c r="E7077" s="1" t="s">
        <v>47</v>
      </c>
      <c r="F7077" s="2"/>
      <c r="G7077" s="59">
        <v>177</v>
      </c>
      <c r="H7077" s="71" t="str">
        <f t="shared" si="155"/>
        <v xml:space="preserve"> </v>
      </c>
      <c r="I7077" s="11">
        <v>1.6949152542370001</v>
      </c>
      <c r="J7077" s="3">
        <v>1.6949152542370001</v>
      </c>
      <c r="K7077" s="3">
        <v>1.129943502825</v>
      </c>
      <c r="L7077" s="3">
        <v>5.0847457627120001</v>
      </c>
      <c r="M7077" s="7">
        <v>0</v>
      </c>
      <c r="N7077" s="7">
        <v>0</v>
      </c>
      <c r="O7077" s="3">
        <v>1.129943502825</v>
      </c>
      <c r="P7077" s="3">
        <v>10.169491525424</v>
      </c>
      <c r="Q7077" s="3">
        <v>22.598870056496999</v>
      </c>
      <c r="R7077" s="3">
        <v>62.146892655366997</v>
      </c>
      <c r="S7077" s="8">
        <v>5.0847457627120001</v>
      </c>
    </row>
    <row r="7078" spans="3:19" x14ac:dyDescent="0.2">
      <c r="C7078" s="90"/>
      <c r="D7078" s="87"/>
      <c r="E7078" s="1" t="s">
        <v>48</v>
      </c>
      <c r="F7078" s="2"/>
      <c r="G7078" s="59">
        <v>128</v>
      </c>
      <c r="H7078" s="71" t="str">
        <f t="shared" si="155"/>
        <v xml:space="preserve"> </v>
      </c>
      <c r="I7078" s="11">
        <v>2.34375</v>
      </c>
      <c r="J7078" s="7">
        <v>0</v>
      </c>
      <c r="K7078" s="7">
        <v>0</v>
      </c>
      <c r="L7078" s="3">
        <v>0.78125</v>
      </c>
      <c r="M7078" s="3">
        <v>0.78125</v>
      </c>
      <c r="N7078" s="7">
        <v>0</v>
      </c>
      <c r="O7078" s="3">
        <v>3.90625</v>
      </c>
      <c r="P7078" s="3">
        <v>7.8125</v>
      </c>
      <c r="Q7078" s="3">
        <v>10.9375</v>
      </c>
      <c r="R7078" s="3">
        <v>70.3125</v>
      </c>
      <c r="S7078" s="8">
        <v>10.9375</v>
      </c>
    </row>
    <row r="7079" spans="3:19" x14ac:dyDescent="0.2">
      <c r="C7079" s="90"/>
      <c r="D7079" s="87"/>
      <c r="E7079" s="1" t="s">
        <v>22</v>
      </c>
      <c r="F7079" s="2"/>
      <c r="G7079" s="59">
        <v>37</v>
      </c>
      <c r="H7079" s="71" t="str">
        <f t="shared" si="155"/>
        <v>*</v>
      </c>
      <c r="I7079" s="11">
        <v>5.4054054054050003</v>
      </c>
      <c r="J7079" s="3">
        <v>2.7027027027030002</v>
      </c>
      <c r="K7079" s="7">
        <v>0</v>
      </c>
      <c r="L7079" s="7">
        <v>0</v>
      </c>
      <c r="M7079" s="7">
        <v>0</v>
      </c>
      <c r="N7079" s="7">
        <v>0</v>
      </c>
      <c r="O7079" s="7">
        <v>0</v>
      </c>
      <c r="P7079" s="3">
        <v>5.4054054054050003</v>
      </c>
      <c r="Q7079" s="3">
        <v>16.216216216216001</v>
      </c>
      <c r="R7079" s="3">
        <v>43.243243243243001</v>
      </c>
      <c r="S7079" s="8">
        <v>35.135135135135002</v>
      </c>
    </row>
    <row r="7080" spans="3:19" ht="24" x14ac:dyDescent="0.2">
      <c r="C7080" s="91" t="s">
        <v>49</v>
      </c>
      <c r="D7080" s="86" t="s">
        <v>17</v>
      </c>
      <c r="E7080" s="6" t="s">
        <v>50</v>
      </c>
      <c r="F7080" s="5"/>
      <c r="G7080" s="58">
        <v>141</v>
      </c>
      <c r="H7080" s="70" t="str">
        <f t="shared" si="155"/>
        <v xml:space="preserve"> </v>
      </c>
      <c r="I7080" s="12">
        <v>18.439716312057001</v>
      </c>
      <c r="J7080" s="4">
        <v>12.056737588652</v>
      </c>
      <c r="K7080" s="4">
        <v>12.765957446809001</v>
      </c>
      <c r="L7080" s="4">
        <v>16.312056737589</v>
      </c>
      <c r="M7080" s="4">
        <v>2.8368794326239999</v>
      </c>
      <c r="N7080" s="4">
        <v>1.4184397163119999</v>
      </c>
      <c r="O7080" s="4">
        <v>2.8368794326239999</v>
      </c>
      <c r="P7080" s="4">
        <v>43.262411347517997</v>
      </c>
      <c r="Q7080" s="4">
        <v>24.113475177304998</v>
      </c>
      <c r="R7080" s="4">
        <v>25.531914893617</v>
      </c>
      <c r="S7080" s="13">
        <v>7.0921985815599999</v>
      </c>
    </row>
    <row r="7081" spans="3:19" ht="36" x14ac:dyDescent="0.2">
      <c r="C7081" s="90"/>
      <c r="D7081" s="87"/>
      <c r="E7081" s="1" t="s">
        <v>51</v>
      </c>
      <c r="F7081" s="2"/>
      <c r="G7081" s="59">
        <v>349</v>
      </c>
      <c r="H7081" s="71" t="str">
        <f t="shared" si="155"/>
        <v xml:space="preserve"> </v>
      </c>
      <c r="I7081" s="11">
        <v>12.034383954155</v>
      </c>
      <c r="J7081" s="3">
        <v>5.1575931232089998</v>
      </c>
      <c r="K7081" s="3">
        <v>10.888252148996999</v>
      </c>
      <c r="L7081" s="3">
        <v>14.326647564470001</v>
      </c>
      <c r="M7081" s="3">
        <v>1.7191977077359999</v>
      </c>
      <c r="N7081" s="3">
        <v>0.57306590257900003</v>
      </c>
      <c r="O7081" s="3">
        <v>3.4383954154729999</v>
      </c>
      <c r="P7081" s="3">
        <v>34.097421203438003</v>
      </c>
      <c r="Q7081" s="3">
        <v>31.232091690543999</v>
      </c>
      <c r="R7081" s="3">
        <v>31.232091690543999</v>
      </c>
      <c r="S7081" s="8">
        <v>3.4383954154729999</v>
      </c>
    </row>
    <row r="7082" spans="3:19" ht="48" x14ac:dyDescent="0.2">
      <c r="C7082" s="90"/>
      <c r="D7082" s="87"/>
      <c r="E7082" s="1" t="s">
        <v>52</v>
      </c>
      <c r="F7082" s="2"/>
      <c r="G7082" s="59">
        <v>1860</v>
      </c>
      <c r="H7082" s="71" t="str">
        <f t="shared" si="155"/>
        <v xml:space="preserve"> </v>
      </c>
      <c r="I7082" s="11">
        <v>8.0107526881719995</v>
      </c>
      <c r="J7082" s="3">
        <v>4.3548387096769998</v>
      </c>
      <c r="K7082" s="3">
        <v>4.1397849462370004</v>
      </c>
      <c r="L7082" s="3">
        <v>7.3118279569890001</v>
      </c>
      <c r="M7082" s="3">
        <v>0.43010752688199999</v>
      </c>
      <c r="N7082" s="3">
        <v>0.26881720430099998</v>
      </c>
      <c r="O7082" s="3">
        <v>1.666666666667</v>
      </c>
      <c r="P7082" s="3">
        <v>21.021505376343999</v>
      </c>
      <c r="Q7082" s="3">
        <v>29.032258064516</v>
      </c>
      <c r="R7082" s="3">
        <v>41.559139784945998</v>
      </c>
      <c r="S7082" s="8">
        <v>8.3870967741939992</v>
      </c>
    </row>
    <row r="7083" spans="3:19" ht="24" x14ac:dyDescent="0.2">
      <c r="C7083" s="90"/>
      <c r="D7083" s="87"/>
      <c r="E7083" s="1" t="s">
        <v>53</v>
      </c>
      <c r="F7083" s="2"/>
      <c r="G7083" s="59">
        <v>719</v>
      </c>
      <c r="H7083" s="71" t="str">
        <f t="shared" si="155"/>
        <v xml:space="preserve"> </v>
      </c>
      <c r="I7083" s="11">
        <v>9.4575799721839999</v>
      </c>
      <c r="J7083" s="3">
        <v>3.1988873435329999</v>
      </c>
      <c r="K7083" s="3">
        <v>6.3977746870649996</v>
      </c>
      <c r="L7083" s="3">
        <v>11.682892906815001</v>
      </c>
      <c r="M7083" s="3">
        <v>0.973574408901</v>
      </c>
      <c r="N7083" s="3">
        <v>0.41724617524300001</v>
      </c>
      <c r="O7083" s="3">
        <v>2.364394993046</v>
      </c>
      <c r="P7083" s="3">
        <v>25.869262865090001</v>
      </c>
      <c r="Q7083" s="3">
        <v>36.856745479833002</v>
      </c>
      <c r="R7083" s="3">
        <v>34.075104311544003</v>
      </c>
      <c r="S7083" s="8">
        <v>3.1988873435329999</v>
      </c>
    </row>
    <row r="7084" spans="3:19" ht="48" x14ac:dyDescent="0.2">
      <c r="C7084" s="90"/>
      <c r="D7084" s="87"/>
      <c r="E7084" s="1" t="s">
        <v>54</v>
      </c>
      <c r="F7084" s="2"/>
      <c r="G7084" s="59">
        <v>404</v>
      </c>
      <c r="H7084" s="71" t="str">
        <f t="shared" si="155"/>
        <v xml:space="preserve"> </v>
      </c>
      <c r="I7084" s="11">
        <v>12.376237623762</v>
      </c>
      <c r="J7084" s="3">
        <v>4.4554455445540002</v>
      </c>
      <c r="K7084" s="3">
        <v>6.4356435643559999</v>
      </c>
      <c r="L7084" s="3">
        <v>11.386138613861</v>
      </c>
      <c r="M7084" s="3">
        <v>1.237623762376</v>
      </c>
      <c r="N7084" s="3">
        <v>0.49504950495</v>
      </c>
      <c r="O7084" s="3">
        <v>2.2277227722770001</v>
      </c>
      <c r="P7084" s="3">
        <v>30.198019801979999</v>
      </c>
      <c r="Q7084" s="3">
        <v>34.158415841584002</v>
      </c>
      <c r="R7084" s="3">
        <v>30.940594059405999</v>
      </c>
      <c r="S7084" s="8">
        <v>4.7029702970300002</v>
      </c>
    </row>
    <row r="7085" spans="3:19" ht="36" x14ac:dyDescent="0.2">
      <c r="C7085" s="90"/>
      <c r="D7085" s="87"/>
      <c r="E7085" s="1" t="s">
        <v>55</v>
      </c>
      <c r="F7085" s="2"/>
      <c r="G7085" s="59">
        <v>41</v>
      </c>
      <c r="H7085" s="71" t="str">
        <f t="shared" si="155"/>
        <v>*</v>
      </c>
      <c r="I7085" s="11">
        <v>21.951219512194999</v>
      </c>
      <c r="J7085" s="3">
        <v>9.7560975609760003</v>
      </c>
      <c r="K7085" s="3">
        <v>9.7560975609760003</v>
      </c>
      <c r="L7085" s="3">
        <v>26.829268292683</v>
      </c>
      <c r="M7085" s="3">
        <v>7.3170731707319998</v>
      </c>
      <c r="N7085" s="3">
        <v>2.4390243902440001</v>
      </c>
      <c r="O7085" s="3">
        <v>2.4390243902440001</v>
      </c>
      <c r="P7085" s="3">
        <v>46.341463414633999</v>
      </c>
      <c r="Q7085" s="3">
        <v>26.829268292683</v>
      </c>
      <c r="R7085" s="3">
        <v>24.390243902439</v>
      </c>
      <c r="S7085" s="8">
        <v>2.4390243902440001</v>
      </c>
    </row>
    <row r="7086" spans="3:19" ht="36" x14ac:dyDescent="0.2">
      <c r="C7086" s="90"/>
      <c r="D7086" s="87"/>
      <c r="E7086" s="1" t="s">
        <v>56</v>
      </c>
      <c r="F7086" s="2"/>
      <c r="G7086" s="59">
        <v>168</v>
      </c>
      <c r="H7086" s="71" t="str">
        <f t="shared" si="155"/>
        <v xml:space="preserve"> </v>
      </c>
      <c r="I7086" s="11">
        <v>10.119047619048001</v>
      </c>
      <c r="J7086" s="3">
        <v>2.9761904761900002</v>
      </c>
      <c r="K7086" s="3">
        <v>7.1428571428570002</v>
      </c>
      <c r="L7086" s="3">
        <v>14.880952380951999</v>
      </c>
      <c r="M7086" s="3">
        <v>2.3809523809519999</v>
      </c>
      <c r="N7086" s="3">
        <v>0.59523809523799998</v>
      </c>
      <c r="O7086" s="3">
        <v>1.785714285714</v>
      </c>
      <c r="P7086" s="3">
        <v>28.571428571428999</v>
      </c>
      <c r="Q7086" s="3">
        <v>35.714285714286</v>
      </c>
      <c r="R7086" s="3">
        <v>30.357142857143</v>
      </c>
      <c r="S7086" s="8">
        <v>5.3571428571429998</v>
      </c>
    </row>
    <row r="7087" spans="3:19" ht="36" x14ac:dyDescent="0.2">
      <c r="C7087" s="90"/>
      <c r="D7087" s="87"/>
      <c r="E7087" s="1" t="s">
        <v>57</v>
      </c>
      <c r="F7087" s="2"/>
      <c r="G7087" s="59">
        <v>146</v>
      </c>
      <c r="H7087" s="71" t="str">
        <f t="shared" si="155"/>
        <v xml:space="preserve"> </v>
      </c>
      <c r="I7087" s="11">
        <v>10.273972602740001</v>
      </c>
      <c r="J7087" s="3">
        <v>5.4794520547949999</v>
      </c>
      <c r="K7087" s="3">
        <v>8.9041095890409991</v>
      </c>
      <c r="L7087" s="3">
        <v>15.068493150685001</v>
      </c>
      <c r="M7087" s="3">
        <v>2.054794520548</v>
      </c>
      <c r="N7087" s="3">
        <v>0.68493150684899995</v>
      </c>
      <c r="O7087" s="3">
        <v>2.054794520548</v>
      </c>
      <c r="P7087" s="3">
        <v>29.452054794521001</v>
      </c>
      <c r="Q7087" s="3">
        <v>33.561643835616003</v>
      </c>
      <c r="R7087" s="3">
        <v>32.876712328766999</v>
      </c>
      <c r="S7087" s="8">
        <v>4.1095890410960001</v>
      </c>
    </row>
    <row r="7088" spans="3:19" x14ac:dyDescent="0.2">
      <c r="C7088" s="90"/>
      <c r="D7088" s="87"/>
      <c r="E7088" s="1" t="s">
        <v>58</v>
      </c>
      <c r="F7088" s="2"/>
      <c r="G7088" s="59">
        <v>364</v>
      </c>
      <c r="H7088" s="71" t="str">
        <f t="shared" si="155"/>
        <v xml:space="preserve"> </v>
      </c>
      <c r="I7088" s="11">
        <v>2.1978021978019999</v>
      </c>
      <c r="J7088" s="3">
        <v>1.923076923077</v>
      </c>
      <c r="K7088" s="3">
        <v>1.3736263736259999</v>
      </c>
      <c r="L7088" s="3">
        <v>2.4725274725270001</v>
      </c>
      <c r="M7088" s="3">
        <v>0.27472527472500002</v>
      </c>
      <c r="N7088" s="7">
        <v>0</v>
      </c>
      <c r="O7088" s="3">
        <v>1.923076923077</v>
      </c>
      <c r="P7088" s="3">
        <v>8.5164835164839996</v>
      </c>
      <c r="Q7088" s="3">
        <v>11.263736263736</v>
      </c>
      <c r="R7088" s="3">
        <v>68.406593406593004</v>
      </c>
      <c r="S7088" s="8">
        <v>11.813186813187</v>
      </c>
    </row>
    <row r="7089" spans="3:19" x14ac:dyDescent="0.2">
      <c r="C7089" s="90"/>
      <c r="D7089" s="87"/>
      <c r="E7089" s="1" t="s">
        <v>22</v>
      </c>
      <c r="F7089" s="2"/>
      <c r="G7089" s="59">
        <v>134</v>
      </c>
      <c r="H7089" s="71" t="str">
        <f t="shared" si="155"/>
        <v xml:space="preserve"> </v>
      </c>
      <c r="I7089" s="11">
        <v>2.238805970149</v>
      </c>
      <c r="J7089" s="3">
        <v>5.2238805970150004</v>
      </c>
      <c r="K7089" s="3">
        <v>0.74626865671599996</v>
      </c>
      <c r="L7089" s="3">
        <v>3.731343283582</v>
      </c>
      <c r="M7089" s="7">
        <v>0</v>
      </c>
      <c r="N7089" s="7">
        <v>0</v>
      </c>
      <c r="O7089" s="3">
        <v>0.74626865671599996</v>
      </c>
      <c r="P7089" s="3">
        <v>10.447761194030001</v>
      </c>
      <c r="Q7089" s="3">
        <v>17.164179104477999</v>
      </c>
      <c r="R7089" s="3">
        <v>42.537313432836001</v>
      </c>
      <c r="S7089" s="8">
        <v>29.850746268657002</v>
      </c>
    </row>
    <row r="7090" spans="3:19" ht="24" x14ac:dyDescent="0.2">
      <c r="C7090" s="90"/>
      <c r="D7090" s="87"/>
      <c r="E7090" s="1" t="s">
        <v>59</v>
      </c>
      <c r="F7090" s="2"/>
      <c r="G7090" s="59">
        <v>1920</v>
      </c>
      <c r="H7090" s="71" t="str">
        <f t="shared" si="155"/>
        <v xml:space="preserve"> </v>
      </c>
      <c r="I7090" s="11">
        <v>8.020833333333</v>
      </c>
      <c r="J7090" s="3">
        <v>4.270833333333</v>
      </c>
      <c r="K7090" s="3">
        <v>4.166666666667</v>
      </c>
      <c r="L7090" s="3">
        <v>7.447916666667</v>
      </c>
      <c r="M7090" s="3">
        <v>0.41666666666699997</v>
      </c>
      <c r="N7090" s="3">
        <v>0.26041666666699997</v>
      </c>
      <c r="O7090" s="3">
        <v>1.71875</v>
      </c>
      <c r="P7090" s="3">
        <v>21.145833333333002</v>
      </c>
      <c r="Q7090" s="3">
        <v>28.958333333333002</v>
      </c>
      <c r="R7090" s="3">
        <v>41.666666666666998</v>
      </c>
      <c r="S7090" s="8">
        <v>8.229166666667</v>
      </c>
    </row>
    <row r="7091" spans="3:19" ht="24" x14ac:dyDescent="0.2">
      <c r="C7091" s="90"/>
      <c r="D7091" s="87"/>
      <c r="E7091" s="1" t="s">
        <v>60</v>
      </c>
      <c r="F7091" s="2"/>
      <c r="G7091" s="59">
        <v>479</v>
      </c>
      <c r="H7091" s="71" t="str">
        <f t="shared" si="155"/>
        <v xml:space="preserve"> </v>
      </c>
      <c r="I7091" s="11">
        <v>12.108559498956</v>
      </c>
      <c r="J7091" s="3">
        <v>4.3841336116910004</v>
      </c>
      <c r="K7091" s="3">
        <v>6.0542797494779999</v>
      </c>
      <c r="L7091" s="3">
        <v>12.108559498956</v>
      </c>
      <c r="M7091" s="3">
        <v>1.043841336117</v>
      </c>
      <c r="N7091" s="3">
        <v>0.41753653444700001</v>
      </c>
      <c r="O7091" s="3">
        <v>1.87891440501</v>
      </c>
      <c r="P7091" s="3">
        <v>29.853862212944001</v>
      </c>
      <c r="Q7091" s="3">
        <v>34.029227557410998</v>
      </c>
      <c r="R7091" s="3">
        <v>31.106471816283999</v>
      </c>
      <c r="S7091" s="8">
        <v>5.0104384133610003</v>
      </c>
    </row>
    <row r="7092" spans="3:19" ht="24" x14ac:dyDescent="0.2">
      <c r="C7092" s="91" t="s">
        <v>61</v>
      </c>
      <c r="D7092" s="86" t="s">
        <v>17</v>
      </c>
      <c r="E7092" s="6" t="s">
        <v>62</v>
      </c>
      <c r="F7092" s="5"/>
      <c r="G7092" s="58">
        <v>354</v>
      </c>
      <c r="H7092" s="70" t="str">
        <f t="shared" si="155"/>
        <v xml:space="preserve"> </v>
      </c>
      <c r="I7092" s="12">
        <v>25.988700564972</v>
      </c>
      <c r="J7092" s="4">
        <v>10.734463276835999</v>
      </c>
      <c r="K7092" s="4">
        <v>8.4745762711860007</v>
      </c>
      <c r="L7092" s="4">
        <v>9.0395480225989999</v>
      </c>
      <c r="M7092" s="4">
        <v>0.56497175141199996</v>
      </c>
      <c r="N7092" s="4">
        <v>0.56497175141199996</v>
      </c>
      <c r="O7092" s="4">
        <v>3.6723163841809998</v>
      </c>
      <c r="P7092" s="4">
        <v>44.350282485876001</v>
      </c>
      <c r="Q7092" s="4">
        <v>24.576271186441002</v>
      </c>
      <c r="R7092" s="4">
        <v>22.598870056496999</v>
      </c>
      <c r="S7092" s="13">
        <v>8.4745762711860007</v>
      </c>
    </row>
    <row r="7093" spans="3:19" ht="24" x14ac:dyDescent="0.2">
      <c r="C7093" s="90"/>
      <c r="D7093" s="87"/>
      <c r="E7093" s="1" t="s">
        <v>63</v>
      </c>
      <c r="F7093" s="2"/>
      <c r="G7093" s="59">
        <v>645</v>
      </c>
      <c r="H7093" s="71" t="str">
        <f t="shared" si="155"/>
        <v xml:space="preserve"> </v>
      </c>
      <c r="I7093" s="11">
        <v>13.178294573643001</v>
      </c>
      <c r="J7093" s="3">
        <v>10.387596899225001</v>
      </c>
      <c r="K7093" s="3">
        <v>6.356589147287</v>
      </c>
      <c r="L7093" s="3">
        <v>8.0620155038759993</v>
      </c>
      <c r="M7093" s="3">
        <v>0.15503875969</v>
      </c>
      <c r="N7093" s="3">
        <v>0.15503875969</v>
      </c>
      <c r="O7093" s="3">
        <v>2.4806201550389999</v>
      </c>
      <c r="P7093" s="3">
        <v>30.232558139535001</v>
      </c>
      <c r="Q7093" s="3">
        <v>32.868217054264001</v>
      </c>
      <c r="R7093" s="3">
        <v>26.511627906977001</v>
      </c>
      <c r="S7093" s="8">
        <v>10.387596899225001</v>
      </c>
    </row>
    <row r="7094" spans="3:19" ht="36" x14ac:dyDescent="0.2">
      <c r="C7094" s="90"/>
      <c r="D7094" s="87"/>
      <c r="E7094" s="1" t="s">
        <v>64</v>
      </c>
      <c r="F7094" s="2"/>
      <c r="G7094" s="59">
        <v>166</v>
      </c>
      <c r="H7094" s="71" t="str">
        <f t="shared" si="155"/>
        <v xml:space="preserve"> </v>
      </c>
      <c r="I7094" s="11">
        <v>11.44578313253</v>
      </c>
      <c r="J7094" s="3">
        <v>12.650602409638999</v>
      </c>
      <c r="K7094" s="3">
        <v>8.4337349397590007</v>
      </c>
      <c r="L7094" s="3">
        <v>10.240963855422001</v>
      </c>
      <c r="M7094" s="3">
        <v>1.8072289156629999</v>
      </c>
      <c r="N7094" s="3">
        <v>0.60240963855399998</v>
      </c>
      <c r="O7094" s="3">
        <v>3.6144578313250002</v>
      </c>
      <c r="P7094" s="3">
        <v>31.325301204818999</v>
      </c>
      <c r="Q7094" s="3">
        <v>31.927710843372999</v>
      </c>
      <c r="R7094" s="3">
        <v>27.10843373494</v>
      </c>
      <c r="S7094" s="8">
        <v>9.638554216867</v>
      </c>
    </row>
    <row r="7095" spans="3:19" ht="36" x14ac:dyDescent="0.2">
      <c r="C7095" s="90"/>
      <c r="D7095" s="87"/>
      <c r="E7095" s="1" t="s">
        <v>65</v>
      </c>
      <c r="F7095" s="2"/>
      <c r="G7095" s="59">
        <v>110</v>
      </c>
      <c r="H7095" s="71" t="str">
        <f t="shared" si="155"/>
        <v xml:space="preserve"> </v>
      </c>
      <c r="I7095" s="11">
        <v>29.090909090909001</v>
      </c>
      <c r="J7095" s="3">
        <v>18.181818181817999</v>
      </c>
      <c r="K7095" s="3">
        <v>29.090909090909001</v>
      </c>
      <c r="L7095" s="3">
        <v>11.818181818182</v>
      </c>
      <c r="M7095" s="3">
        <v>2.7272727272730002</v>
      </c>
      <c r="N7095" s="3">
        <v>2.7272727272730002</v>
      </c>
      <c r="O7095" s="3">
        <v>7.2727272727269998</v>
      </c>
      <c r="P7095" s="3">
        <v>64.545454545455001</v>
      </c>
      <c r="Q7095" s="3">
        <v>17.272727272727</v>
      </c>
      <c r="R7095" s="3">
        <v>10</v>
      </c>
      <c r="S7095" s="8">
        <v>8.1818181818180005</v>
      </c>
    </row>
    <row r="7096" spans="3:19" ht="36" x14ac:dyDescent="0.2">
      <c r="C7096" s="90"/>
      <c r="D7096" s="87"/>
      <c r="E7096" s="1" t="s">
        <v>66</v>
      </c>
      <c r="F7096" s="2"/>
      <c r="G7096" s="59">
        <v>239</v>
      </c>
      <c r="H7096" s="71" t="str">
        <f t="shared" si="155"/>
        <v xml:space="preserve"> </v>
      </c>
      <c r="I7096" s="11">
        <v>8.3682008368199998</v>
      </c>
      <c r="J7096" s="3">
        <v>8.7866108786609995</v>
      </c>
      <c r="K7096" s="3">
        <v>9.6234309623430008</v>
      </c>
      <c r="L7096" s="3">
        <v>10.878661087866</v>
      </c>
      <c r="M7096" s="3">
        <v>1.2552301255230001</v>
      </c>
      <c r="N7096" s="3">
        <v>0.836820083682</v>
      </c>
      <c r="O7096" s="3">
        <v>2.9288702928869998</v>
      </c>
      <c r="P7096" s="3">
        <v>30.543933054393001</v>
      </c>
      <c r="Q7096" s="3">
        <v>33.054393305439</v>
      </c>
      <c r="R7096" s="3">
        <v>31.380753138075001</v>
      </c>
      <c r="S7096" s="8">
        <v>5.0209205020920002</v>
      </c>
    </row>
    <row r="7097" spans="3:19" ht="24" x14ac:dyDescent="0.2">
      <c r="C7097" s="90"/>
      <c r="D7097" s="87"/>
      <c r="E7097" s="1" t="s">
        <v>67</v>
      </c>
      <c r="F7097" s="2"/>
      <c r="G7097" s="59">
        <v>143</v>
      </c>
      <c r="H7097" s="71" t="str">
        <f t="shared" si="155"/>
        <v xml:space="preserve"> </v>
      </c>
      <c r="I7097" s="11">
        <v>6.2937062937060002</v>
      </c>
      <c r="J7097" s="3">
        <v>13.286713286713001</v>
      </c>
      <c r="K7097" s="3">
        <v>9.7902097902099996</v>
      </c>
      <c r="L7097" s="3">
        <v>11.188811188811</v>
      </c>
      <c r="M7097" s="3">
        <v>2.797202797203</v>
      </c>
      <c r="N7097" s="3">
        <v>1.398601398601</v>
      </c>
      <c r="O7097" s="3">
        <v>4.1958041958040004</v>
      </c>
      <c r="P7097" s="3">
        <v>32.867132867133002</v>
      </c>
      <c r="Q7097" s="3">
        <v>29.370629370629</v>
      </c>
      <c r="R7097" s="3">
        <v>30.769230769231001</v>
      </c>
      <c r="S7097" s="8">
        <v>6.9930069930069996</v>
      </c>
    </row>
    <row r="7098" spans="3:19" ht="24" x14ac:dyDescent="0.2">
      <c r="C7098" s="90"/>
      <c r="D7098" s="87"/>
      <c r="E7098" s="1" t="s">
        <v>68</v>
      </c>
      <c r="F7098" s="2"/>
      <c r="G7098" s="59">
        <v>56</v>
      </c>
      <c r="H7098" s="71" t="str">
        <f t="shared" si="155"/>
        <v xml:space="preserve"> </v>
      </c>
      <c r="I7098" s="11">
        <v>16.071428571428999</v>
      </c>
      <c r="J7098" s="3">
        <v>17.857142857143</v>
      </c>
      <c r="K7098" s="3">
        <v>17.857142857143</v>
      </c>
      <c r="L7098" s="3">
        <v>14.285714285714</v>
      </c>
      <c r="M7098" s="3">
        <v>3.5714285714290002</v>
      </c>
      <c r="N7098" s="3">
        <v>1.785714285714</v>
      </c>
      <c r="O7098" s="3">
        <v>5.3571428571429998</v>
      </c>
      <c r="P7098" s="3">
        <v>48.214285714286</v>
      </c>
      <c r="Q7098" s="3">
        <v>25</v>
      </c>
      <c r="R7098" s="3">
        <v>16.071428571428999</v>
      </c>
      <c r="S7098" s="8">
        <v>10.714285714286</v>
      </c>
    </row>
    <row r="7099" spans="3:19" ht="24" x14ac:dyDescent="0.2">
      <c r="C7099" s="90"/>
      <c r="D7099" s="87"/>
      <c r="E7099" s="1" t="s">
        <v>69</v>
      </c>
      <c r="F7099" s="2"/>
      <c r="G7099" s="59">
        <v>51</v>
      </c>
      <c r="H7099" s="71" t="str">
        <f t="shared" si="155"/>
        <v xml:space="preserve"> </v>
      </c>
      <c r="I7099" s="11">
        <v>21.568627450979999</v>
      </c>
      <c r="J7099" s="3">
        <v>19.607843137254999</v>
      </c>
      <c r="K7099" s="3">
        <v>17.647058823529001</v>
      </c>
      <c r="L7099" s="3">
        <v>15.686274509804001</v>
      </c>
      <c r="M7099" s="3">
        <v>3.9215686274510002</v>
      </c>
      <c r="N7099" s="3">
        <v>1.9607843137250001</v>
      </c>
      <c r="O7099" s="3">
        <v>5.8823529411760003</v>
      </c>
      <c r="P7099" s="3">
        <v>50.980392156862997</v>
      </c>
      <c r="Q7099" s="3">
        <v>29.411764705882</v>
      </c>
      <c r="R7099" s="3">
        <v>11.764705882353001</v>
      </c>
      <c r="S7099" s="8">
        <v>7.8431372549020004</v>
      </c>
    </row>
    <row r="7100" spans="3:19" ht="24" x14ac:dyDescent="0.2">
      <c r="C7100" s="90"/>
      <c r="D7100" s="87"/>
      <c r="E7100" s="1" t="s">
        <v>70</v>
      </c>
      <c r="F7100" s="2"/>
      <c r="G7100" s="59">
        <v>312</v>
      </c>
      <c r="H7100" s="71" t="str">
        <f t="shared" si="155"/>
        <v xml:space="preserve"> </v>
      </c>
      <c r="I7100" s="11">
        <v>8.333333333333</v>
      </c>
      <c r="J7100" s="3">
        <v>8.0128205128209995</v>
      </c>
      <c r="K7100" s="3">
        <v>8.0128205128209995</v>
      </c>
      <c r="L7100" s="3">
        <v>8.0128205128209995</v>
      </c>
      <c r="M7100" s="3">
        <v>0.96153846153800004</v>
      </c>
      <c r="N7100" s="3">
        <v>0.64102564102600001</v>
      </c>
      <c r="O7100" s="3">
        <v>1.6025641025640001</v>
      </c>
      <c r="P7100" s="3">
        <v>25.320512820512999</v>
      </c>
      <c r="Q7100" s="3">
        <v>31.089743589744</v>
      </c>
      <c r="R7100" s="3">
        <v>33.333333333333002</v>
      </c>
      <c r="S7100" s="8">
        <v>10.25641025641</v>
      </c>
    </row>
    <row r="7101" spans="3:19" x14ac:dyDescent="0.2">
      <c r="C7101" s="90"/>
      <c r="D7101" s="87"/>
      <c r="E7101" s="1" t="s">
        <v>32</v>
      </c>
      <c r="F7101" s="2"/>
      <c r="G7101" s="59">
        <v>51</v>
      </c>
      <c r="H7101" s="71" t="str">
        <f t="shared" si="155"/>
        <v xml:space="preserve"> </v>
      </c>
      <c r="I7101" s="11">
        <v>5.8823529411760003</v>
      </c>
      <c r="J7101" s="3">
        <v>3.9215686274510002</v>
      </c>
      <c r="K7101" s="3">
        <v>5.8823529411760003</v>
      </c>
      <c r="L7101" s="3">
        <v>7.8431372549020004</v>
      </c>
      <c r="M7101" s="3">
        <v>1.9607843137250001</v>
      </c>
      <c r="N7101" s="3">
        <v>1.9607843137250001</v>
      </c>
      <c r="O7101" s="3">
        <v>7.8431372549020004</v>
      </c>
      <c r="P7101" s="3">
        <v>17.647058823529001</v>
      </c>
      <c r="Q7101" s="3">
        <v>27.450980392157</v>
      </c>
      <c r="R7101" s="3">
        <v>43.137254901961001</v>
      </c>
      <c r="S7101" s="8">
        <v>11.764705882353001</v>
      </c>
    </row>
    <row r="7102" spans="3:19" ht="24" x14ac:dyDescent="0.2">
      <c r="C7102" s="90"/>
      <c r="D7102" s="87"/>
      <c r="E7102" s="1" t="s">
        <v>71</v>
      </c>
      <c r="F7102" s="2"/>
      <c r="G7102" s="59">
        <v>1237</v>
      </c>
      <c r="H7102" s="71" t="str">
        <f t="shared" si="155"/>
        <v xml:space="preserve"> </v>
      </c>
      <c r="I7102" s="11">
        <v>11.802748585287</v>
      </c>
      <c r="J7102" s="3">
        <v>7.0331447049309999</v>
      </c>
      <c r="K7102" s="3">
        <v>5.9013742926430002</v>
      </c>
      <c r="L7102" s="3">
        <v>8.3265966046889996</v>
      </c>
      <c r="M7102" s="3">
        <v>0.48504446240900001</v>
      </c>
      <c r="N7102" s="3">
        <v>0.24252223120499999</v>
      </c>
      <c r="O7102" s="3">
        <v>2.66774454325</v>
      </c>
      <c r="P7102" s="3">
        <v>28.455941794665002</v>
      </c>
      <c r="Q7102" s="3">
        <v>30.476960388036002</v>
      </c>
      <c r="R7102" s="3">
        <v>31.447049312853999</v>
      </c>
      <c r="S7102" s="8">
        <v>9.6200485044460002</v>
      </c>
    </row>
    <row r="7103" spans="3:19" ht="24" x14ac:dyDescent="0.2">
      <c r="C7103" s="90"/>
      <c r="D7103" s="87"/>
      <c r="E7103" s="1" t="s">
        <v>72</v>
      </c>
      <c r="F7103" s="2"/>
      <c r="G7103" s="59">
        <v>1015</v>
      </c>
      <c r="H7103" s="71" t="str">
        <f t="shared" si="155"/>
        <v xml:space="preserve"> </v>
      </c>
      <c r="I7103" s="11">
        <v>1.5763546798029999</v>
      </c>
      <c r="J7103" s="3">
        <v>0.59113300492599996</v>
      </c>
      <c r="K7103" s="3">
        <v>1.1822660098519999</v>
      </c>
      <c r="L7103" s="3">
        <v>4.4334975369459997</v>
      </c>
      <c r="M7103" s="3">
        <v>0.19704433497500001</v>
      </c>
      <c r="N7103" s="3">
        <v>0.19704433497500001</v>
      </c>
      <c r="O7103" s="3">
        <v>0.78817733990100003</v>
      </c>
      <c r="P7103" s="3">
        <v>8.4729064039409998</v>
      </c>
      <c r="Q7103" s="3">
        <v>21.379310344827999</v>
      </c>
      <c r="R7103" s="3">
        <v>65.123152709359999</v>
      </c>
      <c r="S7103" s="8">
        <v>5.0246305418719999</v>
      </c>
    </row>
    <row r="7104" spans="3:19" x14ac:dyDescent="0.2">
      <c r="C7104" s="90"/>
      <c r="D7104" s="87"/>
      <c r="E7104" s="1" t="s">
        <v>22</v>
      </c>
      <c r="F7104" s="2"/>
      <c r="G7104" s="59">
        <v>183</v>
      </c>
      <c r="H7104" s="71" t="str">
        <f t="shared" si="155"/>
        <v xml:space="preserve"> </v>
      </c>
      <c r="I7104" s="11">
        <v>2.185792349727</v>
      </c>
      <c r="J7104" s="3">
        <v>2.185792349727</v>
      </c>
      <c r="K7104" s="3">
        <v>1.6393442622950001</v>
      </c>
      <c r="L7104" s="3">
        <v>4.918032786885</v>
      </c>
      <c r="M7104" s="3">
        <v>0.54644808743200002</v>
      </c>
      <c r="N7104" s="7">
        <v>0</v>
      </c>
      <c r="O7104" s="7">
        <v>0</v>
      </c>
      <c r="P7104" s="3">
        <v>9.2896174863390009</v>
      </c>
      <c r="Q7104" s="3">
        <v>15.846994535519</v>
      </c>
      <c r="R7104" s="3">
        <v>33.879781420764999</v>
      </c>
      <c r="S7104" s="8">
        <v>40.983606557377001</v>
      </c>
    </row>
    <row r="7105" spans="3:19" x14ac:dyDescent="0.2">
      <c r="C7105" s="91" t="s">
        <v>73</v>
      </c>
      <c r="D7105" s="86" t="s">
        <v>17</v>
      </c>
      <c r="E7105" s="6" t="s">
        <v>74</v>
      </c>
      <c r="F7105" s="5"/>
      <c r="G7105" s="58">
        <v>247</v>
      </c>
      <c r="H7105" s="70" t="str">
        <f t="shared" si="155"/>
        <v xml:space="preserve"> </v>
      </c>
      <c r="I7105" s="12">
        <v>8.5020242914979995</v>
      </c>
      <c r="J7105" s="4">
        <v>13.36032388664</v>
      </c>
      <c r="K7105" s="4">
        <v>4.8582995951420003</v>
      </c>
      <c r="L7105" s="4">
        <v>8.5020242914979995</v>
      </c>
      <c r="M7105" s="4">
        <v>0.40485829959500003</v>
      </c>
      <c r="N7105" s="4">
        <v>0.40485829959500003</v>
      </c>
      <c r="O7105" s="4">
        <v>3.2388663967609999</v>
      </c>
      <c r="P7105" s="4">
        <v>28.744939271254999</v>
      </c>
      <c r="Q7105" s="4">
        <v>24.291497975708999</v>
      </c>
      <c r="R7105" s="4">
        <v>34.412955465586997</v>
      </c>
      <c r="S7105" s="13">
        <v>12.550607287448999</v>
      </c>
    </row>
    <row r="7106" spans="3:19" x14ac:dyDescent="0.2">
      <c r="C7106" s="90"/>
      <c r="D7106" s="87"/>
      <c r="E7106" s="1" t="s">
        <v>75</v>
      </c>
      <c r="F7106" s="2"/>
      <c r="G7106" s="59">
        <v>531</v>
      </c>
      <c r="H7106" s="71" t="str">
        <f t="shared" si="155"/>
        <v xml:space="preserve"> </v>
      </c>
      <c r="I7106" s="11">
        <v>7.9096045197739997</v>
      </c>
      <c r="J7106" s="3">
        <v>6.2146892655370003</v>
      </c>
      <c r="K7106" s="3">
        <v>6.0263653483989996</v>
      </c>
      <c r="L7106" s="3">
        <v>9.0395480225989999</v>
      </c>
      <c r="M7106" s="3">
        <v>0.56497175141199996</v>
      </c>
      <c r="N7106" s="3">
        <v>0.188323917137</v>
      </c>
      <c r="O7106" s="3">
        <v>2.25988700565</v>
      </c>
      <c r="P7106" s="3">
        <v>24.105461393597</v>
      </c>
      <c r="Q7106" s="3">
        <v>29.755178907721</v>
      </c>
      <c r="R7106" s="3">
        <v>38.606403013182998</v>
      </c>
      <c r="S7106" s="8">
        <v>7.5329566854990002</v>
      </c>
    </row>
    <row r="7107" spans="3:19" x14ac:dyDescent="0.2">
      <c r="C7107" s="90"/>
      <c r="D7107" s="87"/>
      <c r="E7107" s="1" t="s">
        <v>76</v>
      </c>
      <c r="F7107" s="2"/>
      <c r="G7107" s="59">
        <v>58</v>
      </c>
      <c r="H7107" s="71" t="str">
        <f t="shared" si="155"/>
        <v xml:space="preserve"> </v>
      </c>
      <c r="I7107" s="11">
        <v>12.068965517241001</v>
      </c>
      <c r="J7107" s="3">
        <v>13.793103448276</v>
      </c>
      <c r="K7107" s="3">
        <v>12.068965517241001</v>
      </c>
      <c r="L7107" s="3">
        <v>6.8965517241379999</v>
      </c>
      <c r="M7107" s="3">
        <v>3.4482758620689999</v>
      </c>
      <c r="N7107" s="3">
        <v>3.4482758620689999</v>
      </c>
      <c r="O7107" s="3">
        <v>8.6206896551720007</v>
      </c>
      <c r="P7107" s="3">
        <v>39.655172413792997</v>
      </c>
      <c r="Q7107" s="3">
        <v>29.310344827586</v>
      </c>
      <c r="R7107" s="3">
        <v>18.965517241379001</v>
      </c>
      <c r="S7107" s="8">
        <v>12.068965517241001</v>
      </c>
    </row>
    <row r="7108" spans="3:19" x14ac:dyDescent="0.2">
      <c r="C7108" s="90"/>
      <c r="D7108" s="87"/>
      <c r="E7108" s="1" t="s">
        <v>77</v>
      </c>
      <c r="F7108" s="2"/>
      <c r="G7108" s="59">
        <v>400</v>
      </c>
      <c r="H7108" s="71" t="str">
        <f t="shared" si="155"/>
        <v xml:space="preserve"> </v>
      </c>
      <c r="I7108" s="11">
        <v>25</v>
      </c>
      <c r="J7108" s="3">
        <v>9.25</v>
      </c>
      <c r="K7108" s="3">
        <v>7.75</v>
      </c>
      <c r="L7108" s="3">
        <v>7</v>
      </c>
      <c r="M7108" s="3">
        <v>0.25</v>
      </c>
      <c r="N7108" s="3">
        <v>0.5</v>
      </c>
      <c r="O7108" s="3">
        <v>3.75</v>
      </c>
      <c r="P7108" s="3">
        <v>40.5</v>
      </c>
      <c r="Q7108" s="3">
        <v>26.75</v>
      </c>
      <c r="R7108" s="3">
        <v>21.5</v>
      </c>
      <c r="S7108" s="8">
        <v>11.25</v>
      </c>
    </row>
    <row r="7109" spans="3:19" ht="24" x14ac:dyDescent="0.2">
      <c r="C7109" s="90"/>
      <c r="D7109" s="87"/>
      <c r="E7109" s="1" t="s">
        <v>78</v>
      </c>
      <c r="F7109" s="2"/>
      <c r="G7109" s="59">
        <v>422</v>
      </c>
      <c r="H7109" s="71" t="str">
        <f t="shared" si="155"/>
        <v xml:space="preserve"> </v>
      </c>
      <c r="I7109" s="11">
        <v>14.928909952607</v>
      </c>
      <c r="J7109" s="3">
        <v>10.42654028436</v>
      </c>
      <c r="K7109" s="3">
        <v>6.398104265403</v>
      </c>
      <c r="L7109" s="3">
        <v>8.5308056872039995</v>
      </c>
      <c r="M7109" s="3">
        <v>0.23696682464499999</v>
      </c>
      <c r="N7109" s="3">
        <v>0.473933649289</v>
      </c>
      <c r="O7109" s="3">
        <v>2.3696682464449998</v>
      </c>
      <c r="P7109" s="3">
        <v>32.464454976303003</v>
      </c>
      <c r="Q7109" s="3">
        <v>30.331753554502001</v>
      </c>
      <c r="R7109" s="3">
        <v>26.777251184834</v>
      </c>
      <c r="S7109" s="8">
        <v>10.42654028436</v>
      </c>
    </row>
    <row r="7110" spans="3:19" ht="24" x14ac:dyDescent="0.2">
      <c r="C7110" s="90"/>
      <c r="D7110" s="87"/>
      <c r="E7110" s="1" t="s">
        <v>79</v>
      </c>
      <c r="F7110" s="2"/>
      <c r="G7110" s="59">
        <v>102</v>
      </c>
      <c r="H7110" s="71" t="str">
        <f t="shared" si="155"/>
        <v xml:space="preserve"> </v>
      </c>
      <c r="I7110" s="11">
        <v>39.215686274509999</v>
      </c>
      <c r="J7110" s="3">
        <v>25.490196078431001</v>
      </c>
      <c r="K7110" s="3">
        <v>31.372549019608002</v>
      </c>
      <c r="L7110" s="3">
        <v>16.666666666666998</v>
      </c>
      <c r="M7110" s="3">
        <v>2.9411764705880001</v>
      </c>
      <c r="N7110" s="3">
        <v>1.9607843137250001</v>
      </c>
      <c r="O7110" s="3">
        <v>11.764705882353001</v>
      </c>
      <c r="P7110" s="3">
        <v>83.333333333333002</v>
      </c>
      <c r="Q7110" s="3">
        <v>7.8431372549020004</v>
      </c>
      <c r="R7110" s="3">
        <v>2.9411764705880001</v>
      </c>
      <c r="S7110" s="8">
        <v>5.8823529411760003</v>
      </c>
    </row>
    <row r="7111" spans="3:19" ht="24" x14ac:dyDescent="0.2">
      <c r="C7111" s="90"/>
      <c r="D7111" s="87"/>
      <c r="E7111" s="1" t="s">
        <v>80</v>
      </c>
      <c r="F7111" s="2"/>
      <c r="G7111" s="59">
        <v>44</v>
      </c>
      <c r="H7111" s="71" t="str">
        <f t="shared" si="155"/>
        <v>*</v>
      </c>
      <c r="I7111" s="11">
        <v>18.181818181817999</v>
      </c>
      <c r="J7111" s="3">
        <v>11.363636363635999</v>
      </c>
      <c r="K7111" s="3">
        <v>15.909090909091001</v>
      </c>
      <c r="L7111" s="3">
        <v>18.181818181817999</v>
      </c>
      <c r="M7111" s="3">
        <v>6.8181818181820004</v>
      </c>
      <c r="N7111" s="3">
        <v>4.5454545454549997</v>
      </c>
      <c r="O7111" s="3">
        <v>9.0909090909089993</v>
      </c>
      <c r="P7111" s="3">
        <v>47.727272727272997</v>
      </c>
      <c r="Q7111" s="3">
        <v>18.181818181817999</v>
      </c>
      <c r="R7111" s="3">
        <v>22.727272727273</v>
      </c>
      <c r="S7111" s="8">
        <v>11.363636363635999</v>
      </c>
    </row>
    <row r="7112" spans="3:19" ht="24" x14ac:dyDescent="0.2">
      <c r="C7112" s="90"/>
      <c r="D7112" s="87"/>
      <c r="E7112" s="1" t="s">
        <v>81</v>
      </c>
      <c r="F7112" s="2"/>
      <c r="G7112" s="59">
        <v>99</v>
      </c>
      <c r="H7112" s="71" t="str">
        <f t="shared" ref="H7112:H7175" si="156">IF(G7112&lt;49,"*"," ")</f>
        <v xml:space="preserve"> </v>
      </c>
      <c r="I7112" s="11">
        <v>7.0707070707069999</v>
      </c>
      <c r="J7112" s="3">
        <v>5.0505050505050004</v>
      </c>
      <c r="K7112" s="3">
        <v>11.111111111111001</v>
      </c>
      <c r="L7112" s="3">
        <v>13.131313131313</v>
      </c>
      <c r="M7112" s="3">
        <v>2.0202020202019999</v>
      </c>
      <c r="N7112" s="3">
        <v>2.0202020202019999</v>
      </c>
      <c r="O7112" s="3">
        <v>3.0303030303030001</v>
      </c>
      <c r="P7112" s="3">
        <v>28.282828282828</v>
      </c>
      <c r="Q7112" s="3">
        <v>34.343434343433998</v>
      </c>
      <c r="R7112" s="3">
        <v>28.282828282828</v>
      </c>
      <c r="S7112" s="8">
        <v>9.0909090909089993</v>
      </c>
    </row>
    <row r="7113" spans="3:19" ht="24" x14ac:dyDescent="0.2">
      <c r="C7113" s="90"/>
      <c r="D7113" s="87"/>
      <c r="E7113" s="1" t="s">
        <v>82</v>
      </c>
      <c r="F7113" s="2"/>
      <c r="G7113" s="59">
        <v>128</v>
      </c>
      <c r="H7113" s="71" t="str">
        <f t="shared" si="156"/>
        <v xml:space="preserve"> </v>
      </c>
      <c r="I7113" s="11">
        <v>17.96875</v>
      </c>
      <c r="J7113" s="3">
        <v>16.40625</v>
      </c>
      <c r="K7113" s="3">
        <v>14.0625</v>
      </c>
      <c r="L7113" s="3">
        <v>5.46875</v>
      </c>
      <c r="M7113" s="3">
        <v>2.34375</v>
      </c>
      <c r="N7113" s="3">
        <v>1.5625</v>
      </c>
      <c r="O7113" s="3">
        <v>4.6875</v>
      </c>
      <c r="P7113" s="3">
        <v>39.84375</v>
      </c>
      <c r="Q7113" s="3">
        <v>27.34375</v>
      </c>
      <c r="R7113" s="3">
        <v>22.65625</v>
      </c>
      <c r="S7113" s="8">
        <v>10.15625</v>
      </c>
    </row>
    <row r="7114" spans="3:19" x14ac:dyDescent="0.2">
      <c r="C7114" s="90"/>
      <c r="D7114" s="87"/>
      <c r="E7114" s="1" t="s">
        <v>83</v>
      </c>
      <c r="F7114" s="2"/>
      <c r="G7114" s="59">
        <v>47</v>
      </c>
      <c r="H7114" s="71" t="str">
        <f t="shared" si="156"/>
        <v>*</v>
      </c>
      <c r="I7114" s="11">
        <v>14.893617021277</v>
      </c>
      <c r="J7114" s="3">
        <v>12.765957446809001</v>
      </c>
      <c r="K7114" s="3">
        <v>8.5106382978719992</v>
      </c>
      <c r="L7114" s="3">
        <v>12.765957446809001</v>
      </c>
      <c r="M7114" s="3">
        <v>2.1276595744679998</v>
      </c>
      <c r="N7114" s="3">
        <v>2.1276595744679998</v>
      </c>
      <c r="O7114" s="3">
        <v>4.2553191489359996</v>
      </c>
      <c r="P7114" s="3">
        <v>27.659574468085001</v>
      </c>
      <c r="Q7114" s="3">
        <v>31.914893617021001</v>
      </c>
      <c r="R7114" s="3">
        <v>27.659574468085001</v>
      </c>
      <c r="S7114" s="8">
        <v>12.765957446809001</v>
      </c>
    </row>
    <row r="7115" spans="3:19" ht="24" x14ac:dyDescent="0.2">
      <c r="C7115" s="90"/>
      <c r="D7115" s="87"/>
      <c r="E7115" s="1" t="s">
        <v>84</v>
      </c>
      <c r="F7115" s="2"/>
      <c r="G7115" s="59">
        <v>151</v>
      </c>
      <c r="H7115" s="71" t="str">
        <f t="shared" si="156"/>
        <v xml:space="preserve"> </v>
      </c>
      <c r="I7115" s="11">
        <v>10.596026490066</v>
      </c>
      <c r="J7115" s="3">
        <v>8.6092715231790002</v>
      </c>
      <c r="K7115" s="3">
        <v>7.2847682119210004</v>
      </c>
      <c r="L7115" s="3">
        <v>11.920529801324999</v>
      </c>
      <c r="M7115" s="3">
        <v>1.324503311258</v>
      </c>
      <c r="N7115" s="3">
        <v>1.324503311258</v>
      </c>
      <c r="O7115" s="3">
        <v>1.9867549668869999</v>
      </c>
      <c r="P7115" s="3">
        <v>26.490066225166</v>
      </c>
      <c r="Q7115" s="3">
        <v>42.384105960265003</v>
      </c>
      <c r="R7115" s="3">
        <v>27.152317880795</v>
      </c>
      <c r="S7115" s="8">
        <v>3.9735099337749999</v>
      </c>
    </row>
    <row r="7116" spans="3:19" ht="24" x14ac:dyDescent="0.2">
      <c r="C7116" s="90"/>
      <c r="D7116" s="87"/>
      <c r="E7116" s="1" t="s">
        <v>85</v>
      </c>
      <c r="F7116" s="2"/>
      <c r="G7116" s="59">
        <v>60</v>
      </c>
      <c r="H7116" s="71" t="str">
        <f t="shared" si="156"/>
        <v xml:space="preserve"> </v>
      </c>
      <c r="I7116" s="11">
        <v>5</v>
      </c>
      <c r="J7116" s="3">
        <v>6.666666666667</v>
      </c>
      <c r="K7116" s="3">
        <v>6.666666666667</v>
      </c>
      <c r="L7116" s="3">
        <v>3.333333333333</v>
      </c>
      <c r="M7116" s="3">
        <v>3.333333333333</v>
      </c>
      <c r="N7116" s="3">
        <v>1.666666666667</v>
      </c>
      <c r="O7116" s="3">
        <v>3.333333333333</v>
      </c>
      <c r="P7116" s="3">
        <v>18.333333333333002</v>
      </c>
      <c r="Q7116" s="3">
        <v>33.333333333333002</v>
      </c>
      <c r="R7116" s="3">
        <v>36.666666666666998</v>
      </c>
      <c r="S7116" s="8">
        <v>11.666666666667</v>
      </c>
    </row>
    <row r="7117" spans="3:19" x14ac:dyDescent="0.2">
      <c r="C7117" s="90"/>
      <c r="D7117" s="87"/>
      <c r="E7117" s="1" t="s">
        <v>32</v>
      </c>
      <c r="F7117" s="2"/>
      <c r="G7117" s="59">
        <v>49</v>
      </c>
      <c r="H7117" s="71" t="s">
        <v>674</v>
      </c>
      <c r="I7117" s="11">
        <v>4.0816326530609999</v>
      </c>
      <c r="J7117" s="3">
        <v>4.0816326530609999</v>
      </c>
      <c r="K7117" s="3">
        <v>10.204081632653001</v>
      </c>
      <c r="L7117" s="3">
        <v>12.244897959184</v>
      </c>
      <c r="M7117" s="3">
        <v>4.0816326530609999</v>
      </c>
      <c r="N7117" s="3">
        <v>2.040816326531</v>
      </c>
      <c r="O7117" s="3">
        <v>6.1224489795919999</v>
      </c>
      <c r="P7117" s="3">
        <v>24.489795918367001</v>
      </c>
      <c r="Q7117" s="3">
        <v>20.408163265306001</v>
      </c>
      <c r="R7117" s="3">
        <v>36.734693877551003</v>
      </c>
      <c r="S7117" s="8">
        <v>18.367346938775999</v>
      </c>
    </row>
    <row r="7118" spans="3:19" ht="24" x14ac:dyDescent="0.2">
      <c r="C7118" s="90"/>
      <c r="D7118" s="87"/>
      <c r="E7118" s="1" t="s">
        <v>86</v>
      </c>
      <c r="F7118" s="2"/>
      <c r="G7118" s="59">
        <v>1336</v>
      </c>
      <c r="H7118" s="71" t="str">
        <f t="shared" si="156"/>
        <v xml:space="preserve"> </v>
      </c>
      <c r="I7118" s="11">
        <v>11.377245508982</v>
      </c>
      <c r="J7118" s="3">
        <v>6.437125748503</v>
      </c>
      <c r="K7118" s="3">
        <v>5.6137724550900003</v>
      </c>
      <c r="L7118" s="3">
        <v>7.7844311377249999</v>
      </c>
      <c r="M7118" s="3">
        <v>0.44910179640699999</v>
      </c>
      <c r="N7118" s="3">
        <v>0.299401197605</v>
      </c>
      <c r="O7118" s="3">
        <v>2.6946107784429998</v>
      </c>
      <c r="P7118" s="3">
        <v>27.544910179641001</v>
      </c>
      <c r="Q7118" s="3">
        <v>28.293413173653001</v>
      </c>
      <c r="R7118" s="3">
        <v>33.832335329340999</v>
      </c>
      <c r="S7118" s="8">
        <v>10.329341317364999</v>
      </c>
    </row>
    <row r="7119" spans="3:19" ht="24" x14ac:dyDescent="0.2">
      <c r="C7119" s="90"/>
      <c r="D7119" s="87"/>
      <c r="E7119" s="1" t="s">
        <v>87</v>
      </c>
      <c r="F7119" s="2"/>
      <c r="G7119" s="59">
        <v>311</v>
      </c>
      <c r="H7119" s="71" t="str">
        <f t="shared" si="156"/>
        <v xml:space="preserve"> </v>
      </c>
      <c r="I7119" s="11">
        <v>2.5723472668810001</v>
      </c>
      <c r="J7119" s="3">
        <v>1.929260450161</v>
      </c>
      <c r="K7119" s="3">
        <v>1.929260450161</v>
      </c>
      <c r="L7119" s="3">
        <v>7.3954983922829998</v>
      </c>
      <c r="M7119" s="3">
        <v>0.96463022507999996</v>
      </c>
      <c r="N7119" s="3">
        <v>0.32154340836</v>
      </c>
      <c r="O7119" s="3">
        <v>0.96463022507999996</v>
      </c>
      <c r="P7119" s="3">
        <v>12.861736334405</v>
      </c>
      <c r="Q7119" s="3">
        <v>61.093247588423999</v>
      </c>
      <c r="R7119" s="3">
        <v>22.508038585209</v>
      </c>
      <c r="S7119" s="8">
        <v>3.5369774919610002</v>
      </c>
    </row>
    <row r="7120" spans="3:19" ht="24" x14ac:dyDescent="0.2">
      <c r="C7120" s="90"/>
      <c r="D7120" s="87"/>
      <c r="E7120" s="1" t="s">
        <v>88</v>
      </c>
      <c r="F7120" s="2"/>
      <c r="G7120" s="59">
        <v>620</v>
      </c>
      <c r="H7120" s="71" t="str">
        <f t="shared" si="156"/>
        <v xml:space="preserve"> </v>
      </c>
      <c r="I7120" s="11">
        <v>0.64516129032299996</v>
      </c>
      <c r="J7120" s="3">
        <v>0.32258064516099999</v>
      </c>
      <c r="K7120" s="3">
        <v>0.64516129032299996</v>
      </c>
      <c r="L7120" s="3">
        <v>3.5483870967739999</v>
      </c>
      <c r="M7120" s="7">
        <v>0</v>
      </c>
      <c r="N7120" s="7">
        <v>0</v>
      </c>
      <c r="O7120" s="3">
        <v>0.32258064516099999</v>
      </c>
      <c r="P7120" s="3">
        <v>5.3225806451609996</v>
      </c>
      <c r="Q7120" s="3">
        <v>6.1290322580650001</v>
      </c>
      <c r="R7120" s="3">
        <v>86.129032258064996</v>
      </c>
      <c r="S7120" s="8">
        <v>2.4193548387099999</v>
      </c>
    </row>
    <row r="7121" spans="3:19" x14ac:dyDescent="0.2">
      <c r="C7121" s="90"/>
      <c r="D7121" s="87"/>
      <c r="E7121" s="1" t="s">
        <v>22</v>
      </c>
      <c r="F7121" s="2"/>
      <c r="G7121" s="59">
        <v>168</v>
      </c>
      <c r="H7121" s="71" t="str">
        <f t="shared" si="156"/>
        <v xml:space="preserve"> </v>
      </c>
      <c r="I7121" s="11">
        <v>1.190476190476</v>
      </c>
      <c r="J7121" s="3">
        <v>1.785714285714</v>
      </c>
      <c r="K7121" s="3">
        <v>1.785714285714</v>
      </c>
      <c r="L7121" s="3">
        <v>4.7619047619049999</v>
      </c>
      <c r="M7121" s="7">
        <v>0</v>
      </c>
      <c r="N7121" s="7">
        <v>0</v>
      </c>
      <c r="O7121" s="7">
        <v>0</v>
      </c>
      <c r="P7121" s="3">
        <v>8.333333333333</v>
      </c>
      <c r="Q7121" s="3">
        <v>10.119047619048001</v>
      </c>
      <c r="R7121" s="3">
        <v>33.333333333333002</v>
      </c>
      <c r="S7121" s="8">
        <v>48.214285714286</v>
      </c>
    </row>
    <row r="7122" spans="3:19" ht="24" x14ac:dyDescent="0.2">
      <c r="C7122" s="91" t="s">
        <v>89</v>
      </c>
      <c r="D7122" s="86" t="s">
        <v>17</v>
      </c>
      <c r="E7122" s="6" t="s">
        <v>90</v>
      </c>
      <c r="F7122" s="5"/>
      <c r="G7122" s="58">
        <v>166</v>
      </c>
      <c r="H7122" s="70" t="str">
        <f t="shared" si="156"/>
        <v xml:space="preserve"> </v>
      </c>
      <c r="I7122" s="12">
        <v>100</v>
      </c>
      <c r="J7122" s="4">
        <v>16.265060240964001</v>
      </c>
      <c r="K7122" s="4">
        <v>12.650602409638999</v>
      </c>
      <c r="L7122" s="4">
        <v>9.638554216867</v>
      </c>
      <c r="M7122" s="4">
        <v>1.204819277108</v>
      </c>
      <c r="N7122" s="4">
        <v>1.204819277108</v>
      </c>
      <c r="O7122" s="4">
        <v>1.204819277108</v>
      </c>
      <c r="P7122" s="4">
        <v>100</v>
      </c>
      <c r="Q7122" s="25">
        <v>0</v>
      </c>
      <c r="R7122" s="25">
        <v>0</v>
      </c>
      <c r="S7122" s="33">
        <v>0</v>
      </c>
    </row>
    <row r="7123" spans="3:19" ht="48" x14ac:dyDescent="0.2">
      <c r="C7123" s="90"/>
      <c r="D7123" s="87"/>
      <c r="E7123" s="1" t="s">
        <v>91</v>
      </c>
      <c r="F7123" s="2"/>
      <c r="G7123" s="59">
        <v>97</v>
      </c>
      <c r="H7123" s="71" t="str">
        <f t="shared" si="156"/>
        <v xml:space="preserve"> </v>
      </c>
      <c r="I7123" s="11">
        <v>27.835051546391998</v>
      </c>
      <c r="J7123" s="3">
        <v>100</v>
      </c>
      <c r="K7123" s="3">
        <v>21.649484536081999</v>
      </c>
      <c r="L7123" s="3">
        <v>11.340206185567</v>
      </c>
      <c r="M7123" s="3">
        <v>2.0618556701030002</v>
      </c>
      <c r="N7123" s="3">
        <v>1.0309278350519999</v>
      </c>
      <c r="O7123" s="3">
        <v>2.0618556701030002</v>
      </c>
      <c r="P7123" s="3">
        <v>100</v>
      </c>
      <c r="Q7123" s="7">
        <v>0</v>
      </c>
      <c r="R7123" s="7">
        <v>0</v>
      </c>
      <c r="S7123" s="14">
        <v>0</v>
      </c>
    </row>
    <row r="7124" spans="3:19" ht="36" x14ac:dyDescent="0.2">
      <c r="C7124" s="90"/>
      <c r="D7124" s="87"/>
      <c r="E7124" s="1" t="s">
        <v>92</v>
      </c>
      <c r="F7124" s="2"/>
      <c r="G7124" s="59">
        <v>88</v>
      </c>
      <c r="H7124" s="71" t="str">
        <f t="shared" si="156"/>
        <v xml:space="preserve"> </v>
      </c>
      <c r="I7124" s="11">
        <v>23.863636363636001</v>
      </c>
      <c r="J7124" s="3">
        <v>23.863636363636001</v>
      </c>
      <c r="K7124" s="3">
        <v>100</v>
      </c>
      <c r="L7124" s="3">
        <v>14.772727272727</v>
      </c>
      <c r="M7124" s="3">
        <v>3.4090909090910002</v>
      </c>
      <c r="N7124" s="3">
        <v>1.136363636364</v>
      </c>
      <c r="O7124" s="3">
        <v>4.5454545454549997</v>
      </c>
      <c r="P7124" s="3">
        <v>100</v>
      </c>
      <c r="Q7124" s="7">
        <v>0</v>
      </c>
      <c r="R7124" s="7">
        <v>0</v>
      </c>
      <c r="S7124" s="14">
        <v>0</v>
      </c>
    </row>
    <row r="7125" spans="3:19" ht="48" x14ac:dyDescent="0.2">
      <c r="C7125" s="90"/>
      <c r="D7125" s="87"/>
      <c r="E7125" s="1" t="s">
        <v>93</v>
      </c>
      <c r="F7125" s="2"/>
      <c r="G7125" s="59">
        <v>157</v>
      </c>
      <c r="H7125" s="71" t="str">
        <f t="shared" si="156"/>
        <v xml:space="preserve"> </v>
      </c>
      <c r="I7125" s="11">
        <v>10.191082802547999</v>
      </c>
      <c r="J7125" s="3">
        <v>7.0063694267520003</v>
      </c>
      <c r="K7125" s="3">
        <v>8.2802547770700006</v>
      </c>
      <c r="L7125" s="3">
        <v>100</v>
      </c>
      <c r="M7125" s="3">
        <v>0.63694267515900005</v>
      </c>
      <c r="N7125" s="3">
        <v>0.63694267515900005</v>
      </c>
      <c r="O7125" s="3">
        <v>1.9108280254779999</v>
      </c>
      <c r="P7125" s="3">
        <v>100</v>
      </c>
      <c r="Q7125" s="7">
        <v>0</v>
      </c>
      <c r="R7125" s="7">
        <v>0</v>
      </c>
      <c r="S7125" s="14">
        <v>0</v>
      </c>
    </row>
    <row r="7126" spans="3:19" x14ac:dyDescent="0.2">
      <c r="C7126" s="90"/>
      <c r="D7126" s="87"/>
      <c r="E7126" s="1" t="s">
        <v>94</v>
      </c>
      <c r="F7126" s="2"/>
      <c r="G7126" s="59">
        <v>9</v>
      </c>
      <c r="H7126" s="71" t="str">
        <f t="shared" si="156"/>
        <v>*</v>
      </c>
      <c r="I7126" s="11">
        <v>22.222222222222001</v>
      </c>
      <c r="J7126" s="3">
        <v>22.222222222222001</v>
      </c>
      <c r="K7126" s="3">
        <v>33.333333333333002</v>
      </c>
      <c r="L7126" s="3">
        <v>11.111111111111001</v>
      </c>
      <c r="M7126" s="3">
        <v>100</v>
      </c>
      <c r="N7126" s="3">
        <v>33.333333333333002</v>
      </c>
      <c r="O7126" s="3">
        <v>11.111111111111001</v>
      </c>
      <c r="P7126" s="3">
        <v>100</v>
      </c>
      <c r="Q7126" s="7">
        <v>0</v>
      </c>
      <c r="R7126" s="7">
        <v>0</v>
      </c>
      <c r="S7126" s="14">
        <v>0</v>
      </c>
    </row>
    <row r="7127" spans="3:19" x14ac:dyDescent="0.2">
      <c r="C7127" s="90"/>
      <c r="D7127" s="87"/>
      <c r="E7127" s="1" t="s">
        <v>95</v>
      </c>
      <c r="F7127" s="2"/>
      <c r="G7127" s="59">
        <v>5</v>
      </c>
      <c r="H7127" s="71" t="str">
        <f t="shared" si="156"/>
        <v>*</v>
      </c>
      <c r="I7127" s="11">
        <v>40</v>
      </c>
      <c r="J7127" s="3">
        <v>20</v>
      </c>
      <c r="K7127" s="3">
        <v>20</v>
      </c>
      <c r="L7127" s="3">
        <v>20</v>
      </c>
      <c r="M7127" s="3">
        <v>60</v>
      </c>
      <c r="N7127" s="3">
        <v>100</v>
      </c>
      <c r="O7127" s="3">
        <v>20</v>
      </c>
      <c r="P7127" s="3">
        <v>100</v>
      </c>
      <c r="Q7127" s="7">
        <v>0</v>
      </c>
      <c r="R7127" s="7">
        <v>0</v>
      </c>
      <c r="S7127" s="14">
        <v>0</v>
      </c>
    </row>
    <row r="7128" spans="3:19" x14ac:dyDescent="0.2">
      <c r="C7128" s="90"/>
      <c r="D7128" s="87"/>
      <c r="E7128" s="1" t="s">
        <v>32</v>
      </c>
      <c r="F7128" s="2"/>
      <c r="G7128" s="59">
        <v>41</v>
      </c>
      <c r="H7128" s="71" t="str">
        <f t="shared" si="156"/>
        <v>*</v>
      </c>
      <c r="I7128" s="11">
        <v>4.8780487804880002</v>
      </c>
      <c r="J7128" s="3">
        <v>4.8780487804880002</v>
      </c>
      <c r="K7128" s="3">
        <v>9.7560975609760003</v>
      </c>
      <c r="L7128" s="3">
        <v>7.3170731707319998</v>
      </c>
      <c r="M7128" s="3">
        <v>2.4390243902440001</v>
      </c>
      <c r="N7128" s="3">
        <v>2.4390243902440001</v>
      </c>
      <c r="O7128" s="3">
        <v>100</v>
      </c>
      <c r="P7128" s="3">
        <v>100</v>
      </c>
      <c r="Q7128" s="7">
        <v>0</v>
      </c>
      <c r="R7128" s="7">
        <v>0</v>
      </c>
      <c r="S7128" s="14">
        <v>0</v>
      </c>
    </row>
    <row r="7129" spans="3:19" ht="24" x14ac:dyDescent="0.2">
      <c r="C7129" s="90"/>
      <c r="D7129" s="87"/>
      <c r="E7129" s="1" t="s">
        <v>96</v>
      </c>
      <c r="F7129" s="2"/>
      <c r="G7129" s="59">
        <v>455</v>
      </c>
      <c r="H7129" s="71" t="str">
        <f t="shared" si="156"/>
        <v xml:space="preserve"> </v>
      </c>
      <c r="I7129" s="11">
        <v>36.483516483515999</v>
      </c>
      <c r="J7129" s="3">
        <v>21.318681318681001</v>
      </c>
      <c r="K7129" s="3">
        <v>19.340659340658998</v>
      </c>
      <c r="L7129" s="3">
        <v>34.505494505495001</v>
      </c>
      <c r="M7129" s="3">
        <v>1.9780219780220001</v>
      </c>
      <c r="N7129" s="3">
        <v>1.098901098901</v>
      </c>
      <c r="O7129" s="3">
        <v>9.0109890109890003</v>
      </c>
      <c r="P7129" s="3">
        <v>100</v>
      </c>
      <c r="Q7129" s="7">
        <v>0</v>
      </c>
      <c r="R7129" s="7">
        <v>0</v>
      </c>
      <c r="S7129" s="14">
        <v>0</v>
      </c>
    </row>
    <row r="7130" spans="3:19" ht="24" x14ac:dyDescent="0.2">
      <c r="C7130" s="90"/>
      <c r="D7130" s="87"/>
      <c r="E7130" s="1" t="s">
        <v>87</v>
      </c>
      <c r="F7130" s="2"/>
      <c r="G7130" s="59">
        <v>623</v>
      </c>
      <c r="H7130" s="71" t="str">
        <f t="shared" si="156"/>
        <v xml:space="preserve"> </v>
      </c>
      <c r="I7130" s="26">
        <v>0</v>
      </c>
      <c r="J7130" s="7">
        <v>0</v>
      </c>
      <c r="K7130" s="7">
        <v>0</v>
      </c>
      <c r="L7130" s="7">
        <v>0</v>
      </c>
      <c r="M7130" s="7">
        <v>0</v>
      </c>
      <c r="N7130" s="7">
        <v>0</v>
      </c>
      <c r="O7130" s="7">
        <v>0</v>
      </c>
      <c r="P7130" s="7">
        <v>0</v>
      </c>
      <c r="Q7130" s="3">
        <v>100</v>
      </c>
      <c r="R7130" s="7">
        <v>0</v>
      </c>
      <c r="S7130" s="14">
        <v>0</v>
      </c>
    </row>
    <row r="7131" spans="3:19" ht="24" x14ac:dyDescent="0.2">
      <c r="C7131" s="90"/>
      <c r="D7131" s="87"/>
      <c r="E7131" s="1" t="s">
        <v>88</v>
      </c>
      <c r="F7131" s="2"/>
      <c r="G7131" s="59">
        <v>1112</v>
      </c>
      <c r="H7131" s="71" t="str">
        <f t="shared" si="156"/>
        <v xml:space="preserve"> </v>
      </c>
      <c r="I7131" s="26">
        <v>0</v>
      </c>
      <c r="J7131" s="7">
        <v>0</v>
      </c>
      <c r="K7131" s="7">
        <v>0</v>
      </c>
      <c r="L7131" s="7">
        <v>0</v>
      </c>
      <c r="M7131" s="7">
        <v>0</v>
      </c>
      <c r="N7131" s="7">
        <v>0</v>
      </c>
      <c r="O7131" s="7">
        <v>0</v>
      </c>
      <c r="P7131" s="7">
        <v>0</v>
      </c>
      <c r="Q7131" s="7">
        <v>0</v>
      </c>
      <c r="R7131" s="3">
        <v>100</v>
      </c>
      <c r="S7131" s="14">
        <v>0</v>
      </c>
    </row>
    <row r="7132" spans="3:19" x14ac:dyDescent="0.2">
      <c r="C7132" s="90"/>
      <c r="D7132" s="87"/>
      <c r="E7132" s="1" t="s">
        <v>22</v>
      </c>
      <c r="F7132" s="2"/>
      <c r="G7132" s="59">
        <v>245</v>
      </c>
      <c r="H7132" s="71" t="str">
        <f t="shared" si="156"/>
        <v xml:space="preserve"> </v>
      </c>
      <c r="I7132" s="26">
        <v>0</v>
      </c>
      <c r="J7132" s="7">
        <v>0</v>
      </c>
      <c r="K7132" s="7">
        <v>0</v>
      </c>
      <c r="L7132" s="7">
        <v>0</v>
      </c>
      <c r="M7132" s="7">
        <v>0</v>
      </c>
      <c r="N7132" s="7">
        <v>0</v>
      </c>
      <c r="O7132" s="7">
        <v>0</v>
      </c>
      <c r="P7132" s="7">
        <v>0</v>
      </c>
      <c r="Q7132" s="7">
        <v>0</v>
      </c>
      <c r="R7132" s="7">
        <v>0</v>
      </c>
      <c r="S7132" s="8">
        <v>100</v>
      </c>
    </row>
    <row r="7133" spans="3:19" x14ac:dyDescent="0.2">
      <c r="C7133" s="91" t="s">
        <v>97</v>
      </c>
      <c r="D7133" s="86" t="s">
        <v>17</v>
      </c>
      <c r="E7133" s="6" t="s">
        <v>98</v>
      </c>
      <c r="F7133" s="5"/>
      <c r="G7133" s="58">
        <v>83</v>
      </c>
      <c r="H7133" s="70" t="str">
        <f t="shared" si="156"/>
        <v xml:space="preserve"> </v>
      </c>
      <c r="I7133" s="12">
        <v>22.89156626506</v>
      </c>
      <c r="J7133" s="4">
        <v>15.66265060241</v>
      </c>
      <c r="K7133" s="4">
        <v>15.66265060241</v>
      </c>
      <c r="L7133" s="4">
        <v>12.048192771084</v>
      </c>
      <c r="M7133" s="4">
        <v>2.409638554217</v>
      </c>
      <c r="N7133" s="25">
        <v>0</v>
      </c>
      <c r="O7133" s="4">
        <v>3.6144578313250002</v>
      </c>
      <c r="P7133" s="4">
        <v>46.987951807229003</v>
      </c>
      <c r="Q7133" s="4">
        <v>25.301204819277</v>
      </c>
      <c r="R7133" s="4">
        <v>15.66265060241</v>
      </c>
      <c r="S7133" s="13">
        <v>12.048192771084</v>
      </c>
    </row>
    <row r="7134" spans="3:19" x14ac:dyDescent="0.2">
      <c r="C7134" s="90"/>
      <c r="D7134" s="87"/>
      <c r="E7134" s="1" t="s">
        <v>99</v>
      </c>
      <c r="F7134" s="2"/>
      <c r="G7134" s="59">
        <v>401</v>
      </c>
      <c r="H7134" s="71" t="str">
        <f t="shared" si="156"/>
        <v xml:space="preserve"> </v>
      </c>
      <c r="I7134" s="11">
        <v>13.216957605985</v>
      </c>
      <c r="J7134" s="3">
        <v>8.4788029925190003</v>
      </c>
      <c r="K7134" s="3">
        <v>5.4862842892770001</v>
      </c>
      <c r="L7134" s="3">
        <v>9.9750623441399995</v>
      </c>
      <c r="M7134" s="3">
        <v>0.498753117207</v>
      </c>
      <c r="N7134" s="3">
        <v>0.498753117207</v>
      </c>
      <c r="O7134" s="3">
        <v>3.2418952618449999</v>
      </c>
      <c r="P7134" s="3">
        <v>31.670822942642999</v>
      </c>
      <c r="Q7134" s="3">
        <v>36.658354114712999</v>
      </c>
      <c r="R7134" s="3">
        <v>24.438902743141998</v>
      </c>
      <c r="S7134" s="8">
        <v>7.2319201995010003</v>
      </c>
    </row>
    <row r="7135" spans="3:19" x14ac:dyDescent="0.2">
      <c r="C7135" s="90"/>
      <c r="D7135" s="87"/>
      <c r="E7135" s="1" t="s">
        <v>100</v>
      </c>
      <c r="F7135" s="2"/>
      <c r="G7135" s="59">
        <v>686</v>
      </c>
      <c r="H7135" s="71" t="str">
        <f t="shared" si="156"/>
        <v xml:space="preserve"> </v>
      </c>
      <c r="I7135" s="11">
        <v>8.6005830903790006</v>
      </c>
      <c r="J7135" s="3">
        <v>5.1020408163270003</v>
      </c>
      <c r="K7135" s="3">
        <v>4.9562682215739997</v>
      </c>
      <c r="L7135" s="3">
        <v>7.4344023323619997</v>
      </c>
      <c r="M7135" s="3">
        <v>0.145772594752</v>
      </c>
      <c r="N7135" s="3">
        <v>0.29154518950399999</v>
      </c>
      <c r="O7135" s="3">
        <v>1.7492711370259999</v>
      </c>
      <c r="P7135" s="3">
        <v>24.052478134110999</v>
      </c>
      <c r="Q7135" s="3">
        <v>31.632653061224001</v>
      </c>
      <c r="R7135" s="3">
        <v>39.650145772595003</v>
      </c>
      <c r="S7135" s="8">
        <v>4.6647230320700004</v>
      </c>
    </row>
    <row r="7136" spans="3:19" x14ac:dyDescent="0.2">
      <c r="C7136" s="90"/>
      <c r="D7136" s="87"/>
      <c r="E7136" s="1" t="s">
        <v>101</v>
      </c>
      <c r="F7136" s="2"/>
      <c r="G7136" s="59">
        <v>1118</v>
      </c>
      <c r="H7136" s="71" t="str">
        <f t="shared" si="156"/>
        <v xml:space="preserve"> </v>
      </c>
      <c r="I7136" s="11">
        <v>3.1305903398930002</v>
      </c>
      <c r="J7136" s="3">
        <v>1.252236135957</v>
      </c>
      <c r="K7136" s="3">
        <v>1.6994633273699999</v>
      </c>
      <c r="L7136" s="3">
        <v>4.6511627906979998</v>
      </c>
      <c r="M7136" s="3">
        <v>0.35778175313100002</v>
      </c>
      <c r="N7136" s="3">
        <v>8.9445438283000001E-2</v>
      </c>
      <c r="O7136" s="3">
        <v>1.0733452593920001</v>
      </c>
      <c r="P7136" s="3">
        <v>10.554561717352</v>
      </c>
      <c r="Q7136" s="3">
        <v>20.751341681574001</v>
      </c>
      <c r="R7136" s="3">
        <v>63.864042933809998</v>
      </c>
      <c r="S7136" s="8">
        <v>4.8300536672629999</v>
      </c>
    </row>
    <row r="7137" spans="3:19" x14ac:dyDescent="0.2">
      <c r="C7137" s="90"/>
      <c r="D7137" s="87"/>
      <c r="E7137" s="1" t="s">
        <v>22</v>
      </c>
      <c r="F7137" s="2"/>
      <c r="G7137" s="59">
        <v>147</v>
      </c>
      <c r="H7137" s="71" t="str">
        <f t="shared" si="156"/>
        <v xml:space="preserve"> </v>
      </c>
      <c r="I7137" s="26">
        <v>0</v>
      </c>
      <c r="J7137" s="3">
        <v>0.68027210884400002</v>
      </c>
      <c r="K7137" s="7">
        <v>0</v>
      </c>
      <c r="L7137" s="3">
        <v>2.7210884353739999</v>
      </c>
      <c r="M7137" s="7">
        <v>0</v>
      </c>
      <c r="N7137" s="7">
        <v>0</v>
      </c>
      <c r="O7137" s="3">
        <v>0.68027210884400002</v>
      </c>
      <c r="P7137" s="3">
        <v>4.0816326530609999</v>
      </c>
      <c r="Q7137" s="3">
        <v>4.0816326530609999</v>
      </c>
      <c r="R7137" s="3">
        <v>10.204081632653001</v>
      </c>
      <c r="S7137" s="8">
        <v>81.632653061224005</v>
      </c>
    </row>
    <row r="7138" spans="3:19" x14ac:dyDescent="0.2">
      <c r="C7138" s="91" t="s">
        <v>102</v>
      </c>
      <c r="D7138" s="86" t="s">
        <v>17</v>
      </c>
      <c r="E7138" s="6" t="s">
        <v>103</v>
      </c>
      <c r="F7138" s="5"/>
      <c r="G7138" s="58">
        <v>562</v>
      </c>
      <c r="H7138" s="70" t="str">
        <f t="shared" si="156"/>
        <v xml:space="preserve"> </v>
      </c>
      <c r="I7138" s="12">
        <v>11.921708185052999</v>
      </c>
      <c r="J7138" s="4">
        <v>7.2953736654799997</v>
      </c>
      <c r="K7138" s="4">
        <v>5.6939501779360002</v>
      </c>
      <c r="L7138" s="4">
        <v>8.7188612099640004</v>
      </c>
      <c r="M7138" s="4">
        <v>0.88967971530199996</v>
      </c>
      <c r="N7138" s="4">
        <v>0.71174377224200003</v>
      </c>
      <c r="O7138" s="4">
        <v>3.55871886121</v>
      </c>
      <c r="P7138" s="4">
        <v>28.64768683274</v>
      </c>
      <c r="Q7138" s="4">
        <v>25.444839857651001</v>
      </c>
      <c r="R7138" s="4">
        <v>37.544483985764998</v>
      </c>
      <c r="S7138" s="13">
        <v>8.3629893238429993</v>
      </c>
    </row>
    <row r="7139" spans="3:19" x14ac:dyDescent="0.2">
      <c r="C7139" s="90"/>
      <c r="D7139" s="87"/>
      <c r="E7139" s="1" t="s">
        <v>104</v>
      </c>
      <c r="F7139" s="2"/>
      <c r="G7139" s="59">
        <v>1221</v>
      </c>
      <c r="H7139" s="71" t="str">
        <f t="shared" si="156"/>
        <v xml:space="preserve"> </v>
      </c>
      <c r="I7139" s="11">
        <v>6.6339066339070003</v>
      </c>
      <c r="J7139" s="3">
        <v>3.7674037674040002</v>
      </c>
      <c r="K7139" s="3">
        <v>4.1769041769040003</v>
      </c>
      <c r="L7139" s="3">
        <v>5.8968058968059998</v>
      </c>
      <c r="M7139" s="3">
        <v>0.16380016380000001</v>
      </c>
      <c r="N7139" s="7">
        <v>0</v>
      </c>
      <c r="O7139" s="3">
        <v>1.4742014742009999</v>
      </c>
      <c r="P7139" s="3">
        <v>18.591318591318998</v>
      </c>
      <c r="Q7139" s="3">
        <v>29.484029484029001</v>
      </c>
      <c r="R7139" s="3">
        <v>44.062244062243998</v>
      </c>
      <c r="S7139" s="8">
        <v>7.8624078624080003</v>
      </c>
    </row>
    <row r="7140" spans="3:19" x14ac:dyDescent="0.2">
      <c r="C7140" s="90"/>
      <c r="D7140" s="87"/>
      <c r="E7140" s="1" t="s">
        <v>105</v>
      </c>
      <c r="F7140" s="2"/>
      <c r="G7140" s="59">
        <v>430</v>
      </c>
      <c r="H7140" s="71" t="str">
        <f t="shared" si="156"/>
        <v xml:space="preserve"> </v>
      </c>
      <c r="I7140" s="11">
        <v>2.5581395348839999</v>
      </c>
      <c r="J7140" s="3">
        <v>1.3953488372089999</v>
      </c>
      <c r="K7140" s="3">
        <v>0.46511627907000003</v>
      </c>
      <c r="L7140" s="3">
        <v>6.2790697674420004</v>
      </c>
      <c r="M7140" s="7">
        <v>0</v>
      </c>
      <c r="N7140" s="7">
        <v>0</v>
      </c>
      <c r="O7140" s="3">
        <v>0.46511627907000003</v>
      </c>
      <c r="P7140" s="3">
        <v>10.93023255814</v>
      </c>
      <c r="Q7140" s="3">
        <v>20.930232558139998</v>
      </c>
      <c r="R7140" s="3">
        <v>62.325581395348998</v>
      </c>
      <c r="S7140" s="8">
        <v>5.8139534883720003</v>
      </c>
    </row>
    <row r="7141" spans="3:19" x14ac:dyDescent="0.2">
      <c r="C7141" s="90"/>
      <c r="D7141" s="87"/>
      <c r="E7141" s="1" t="s">
        <v>106</v>
      </c>
      <c r="F7141" s="2"/>
      <c r="G7141" s="59">
        <v>63</v>
      </c>
      <c r="H7141" s="71" t="str">
        <f t="shared" si="156"/>
        <v xml:space="preserve"> </v>
      </c>
      <c r="I7141" s="26">
        <v>0</v>
      </c>
      <c r="J7141" s="7">
        <v>0</v>
      </c>
      <c r="K7141" s="7">
        <v>0</v>
      </c>
      <c r="L7141" s="7">
        <v>0</v>
      </c>
      <c r="M7141" s="3">
        <v>1.587301587302</v>
      </c>
      <c r="N7141" s="7">
        <v>0</v>
      </c>
      <c r="O7141" s="3">
        <v>1.587301587302</v>
      </c>
      <c r="P7141" s="3">
        <v>3.1746031746029999</v>
      </c>
      <c r="Q7141" s="3">
        <v>9.5238095238099998</v>
      </c>
      <c r="R7141" s="3">
        <v>77.777777777777999</v>
      </c>
      <c r="S7141" s="8">
        <v>9.5238095238099998</v>
      </c>
    </row>
    <row r="7142" spans="3:19" x14ac:dyDescent="0.2">
      <c r="C7142" s="90"/>
      <c r="D7142" s="87"/>
      <c r="E7142" s="1" t="s">
        <v>22</v>
      </c>
      <c r="F7142" s="2"/>
      <c r="G7142" s="59">
        <v>159</v>
      </c>
      <c r="H7142" s="71" t="str">
        <f t="shared" si="156"/>
        <v xml:space="preserve"> </v>
      </c>
      <c r="I7142" s="11">
        <v>4.4025157232699996</v>
      </c>
      <c r="J7142" s="3">
        <v>2.5157232704400001</v>
      </c>
      <c r="K7142" s="3">
        <v>1.88679245283</v>
      </c>
      <c r="L7142" s="3">
        <v>5.660377358491</v>
      </c>
      <c r="M7142" s="3">
        <v>0.62893081761000003</v>
      </c>
      <c r="N7142" s="3">
        <v>0.62893081761000003</v>
      </c>
      <c r="O7142" s="7">
        <v>0</v>
      </c>
      <c r="P7142" s="3">
        <v>11.320754716981</v>
      </c>
      <c r="Q7142" s="3">
        <v>15.094339622642</v>
      </c>
      <c r="R7142" s="3">
        <v>28.930817610062999</v>
      </c>
      <c r="S7142" s="8">
        <v>44.654088050314002</v>
      </c>
    </row>
    <row r="7143" spans="3:19" x14ac:dyDescent="0.2">
      <c r="C7143" s="90"/>
      <c r="D7143" s="87"/>
      <c r="E7143" s="1" t="s">
        <v>107</v>
      </c>
      <c r="F7143" s="2"/>
      <c r="G7143" s="59">
        <v>1783</v>
      </c>
      <c r="H7143" s="71" t="str">
        <f t="shared" si="156"/>
        <v xml:space="preserve"> </v>
      </c>
      <c r="I7143" s="11">
        <v>8.3006169377449996</v>
      </c>
      <c r="J7143" s="3">
        <v>4.8794167134039999</v>
      </c>
      <c r="K7143" s="3">
        <v>4.6550757150870004</v>
      </c>
      <c r="L7143" s="3">
        <v>6.786315199103</v>
      </c>
      <c r="M7143" s="3">
        <v>0.39259674705600001</v>
      </c>
      <c r="N7143" s="3">
        <v>0.224340998317</v>
      </c>
      <c r="O7143" s="3">
        <v>2.1312394840160001</v>
      </c>
      <c r="P7143" s="3">
        <v>21.761076836792</v>
      </c>
      <c r="Q7143" s="3">
        <v>28.210880538417999</v>
      </c>
      <c r="R7143" s="3">
        <v>42.007851934941002</v>
      </c>
      <c r="S7143" s="8">
        <v>8.0201906898490005</v>
      </c>
    </row>
    <row r="7144" spans="3:19" x14ac:dyDescent="0.2">
      <c r="C7144" s="90"/>
      <c r="D7144" s="87"/>
      <c r="E7144" s="1" t="s">
        <v>108</v>
      </c>
      <c r="F7144" s="2"/>
      <c r="G7144" s="59">
        <v>493</v>
      </c>
      <c r="H7144" s="71" t="str">
        <f t="shared" si="156"/>
        <v xml:space="preserve"> </v>
      </c>
      <c r="I7144" s="11">
        <v>2.2312373225150002</v>
      </c>
      <c r="J7144" s="3">
        <v>1.217038539554</v>
      </c>
      <c r="K7144" s="3">
        <v>0.40567951318500001</v>
      </c>
      <c r="L7144" s="3">
        <v>5.476673427992</v>
      </c>
      <c r="M7144" s="3">
        <v>0.20283975659199999</v>
      </c>
      <c r="N7144" s="7">
        <v>0</v>
      </c>
      <c r="O7144" s="3">
        <v>0.60851926977699999</v>
      </c>
      <c r="P7144" s="3">
        <v>9.9391480730220003</v>
      </c>
      <c r="Q7144" s="3">
        <v>19.472616632859999</v>
      </c>
      <c r="R7144" s="3">
        <v>64.300202839757006</v>
      </c>
      <c r="S7144" s="8">
        <v>6.2880324543609998</v>
      </c>
    </row>
    <row r="7145" spans="3:19" x14ac:dyDescent="0.2">
      <c r="C7145" s="91" t="s">
        <v>109</v>
      </c>
      <c r="D7145" s="86" t="s">
        <v>17</v>
      </c>
      <c r="E7145" s="6" t="s">
        <v>110</v>
      </c>
      <c r="F7145" s="5"/>
      <c r="G7145" s="58">
        <v>551</v>
      </c>
      <c r="H7145" s="70" t="str">
        <f t="shared" si="156"/>
        <v xml:space="preserve"> </v>
      </c>
      <c r="I7145" s="12">
        <v>7.9854809437389997</v>
      </c>
      <c r="J7145" s="4">
        <v>4.1742286751359998</v>
      </c>
      <c r="K7145" s="4">
        <v>6.3520871143380004</v>
      </c>
      <c r="L7145" s="4">
        <v>8.1669691470050001</v>
      </c>
      <c r="M7145" s="4">
        <v>0.90744101633399998</v>
      </c>
      <c r="N7145" s="4">
        <v>0.5444646098</v>
      </c>
      <c r="O7145" s="4">
        <v>1.996370235935</v>
      </c>
      <c r="P7145" s="4">
        <v>22.504537205081999</v>
      </c>
      <c r="Q7145" s="4">
        <v>31.941923774955001</v>
      </c>
      <c r="R7145" s="4">
        <v>37.023593466424998</v>
      </c>
      <c r="S7145" s="13">
        <v>8.5299455535389992</v>
      </c>
    </row>
    <row r="7146" spans="3:19" ht="24" x14ac:dyDescent="0.2">
      <c r="C7146" s="90"/>
      <c r="D7146" s="87"/>
      <c r="E7146" s="1" t="s">
        <v>111</v>
      </c>
      <c r="F7146" s="2"/>
      <c r="G7146" s="59">
        <v>298</v>
      </c>
      <c r="H7146" s="71" t="str">
        <f t="shared" si="156"/>
        <v xml:space="preserve"> </v>
      </c>
      <c r="I7146" s="11">
        <v>17.785234899329001</v>
      </c>
      <c r="J7146" s="3">
        <v>9.060402684564</v>
      </c>
      <c r="K7146" s="3">
        <v>15.436241610738</v>
      </c>
      <c r="L7146" s="3">
        <v>13.422818791946</v>
      </c>
      <c r="M7146" s="3">
        <v>2.0134228187919998</v>
      </c>
      <c r="N7146" s="3">
        <v>1.342281879195</v>
      </c>
      <c r="O7146" s="3">
        <v>5.3691275167789998</v>
      </c>
      <c r="P7146" s="3">
        <v>44.630872483220998</v>
      </c>
      <c r="Q7146" s="3">
        <v>34.899328859059999</v>
      </c>
      <c r="R7146" s="3">
        <v>16.107382550335998</v>
      </c>
      <c r="S7146" s="8">
        <v>4.3624161073829999</v>
      </c>
    </row>
    <row r="7147" spans="3:19" ht="24" x14ac:dyDescent="0.2">
      <c r="C7147" s="90"/>
      <c r="D7147" s="87"/>
      <c r="E7147" s="1" t="s">
        <v>112</v>
      </c>
      <c r="F7147" s="2"/>
      <c r="G7147" s="59">
        <v>954</v>
      </c>
      <c r="H7147" s="71" t="str">
        <f t="shared" si="156"/>
        <v xml:space="preserve"> </v>
      </c>
      <c r="I7147" s="11">
        <v>12.264150943396</v>
      </c>
      <c r="J7147" s="3">
        <v>6.8134171907759997</v>
      </c>
      <c r="K7147" s="3">
        <v>6.6037735849060004</v>
      </c>
      <c r="L7147" s="3">
        <v>8.4905660377360004</v>
      </c>
      <c r="M7147" s="3">
        <v>0.41928721174</v>
      </c>
      <c r="N7147" s="3">
        <v>0.31446540880500001</v>
      </c>
      <c r="O7147" s="3">
        <v>1.88679245283</v>
      </c>
      <c r="P7147" s="3">
        <v>28.092243186583001</v>
      </c>
      <c r="Q7147" s="3">
        <v>30.503144654088</v>
      </c>
      <c r="R7147" s="3">
        <v>33.647798742138001</v>
      </c>
      <c r="S7147" s="8">
        <v>7.7568134171910001</v>
      </c>
    </row>
    <row r="7148" spans="3:19" x14ac:dyDescent="0.2">
      <c r="C7148" s="90"/>
      <c r="D7148" s="87"/>
      <c r="E7148" s="1" t="s">
        <v>113</v>
      </c>
      <c r="F7148" s="2"/>
      <c r="G7148" s="59">
        <v>616</v>
      </c>
      <c r="H7148" s="71" t="str">
        <f t="shared" si="156"/>
        <v xml:space="preserve"> </v>
      </c>
      <c r="I7148" s="11">
        <v>8.7662337662340004</v>
      </c>
      <c r="J7148" s="3">
        <v>5.0324675324679999</v>
      </c>
      <c r="K7148" s="3">
        <v>5.844155844156</v>
      </c>
      <c r="L7148" s="3">
        <v>7.9545454545450003</v>
      </c>
      <c r="M7148" s="3">
        <v>0.974025974026</v>
      </c>
      <c r="N7148" s="3">
        <v>0.487012987013</v>
      </c>
      <c r="O7148" s="3">
        <v>1.6233766233769999</v>
      </c>
      <c r="P7148" s="3">
        <v>23.863636363636001</v>
      </c>
      <c r="Q7148" s="3">
        <v>31.818181818182001</v>
      </c>
      <c r="R7148" s="3">
        <v>37.824675324674999</v>
      </c>
      <c r="S7148" s="8">
        <v>6.4935064935059996</v>
      </c>
    </row>
    <row r="7149" spans="3:19" x14ac:dyDescent="0.2">
      <c r="C7149" s="90"/>
      <c r="D7149" s="87"/>
      <c r="E7149" s="1" t="s">
        <v>114</v>
      </c>
      <c r="F7149" s="2"/>
      <c r="G7149" s="59">
        <v>986</v>
      </c>
      <c r="H7149" s="71" t="str">
        <f t="shared" si="156"/>
        <v xml:space="preserve"> </v>
      </c>
      <c r="I7149" s="11">
        <v>7.7079107505069997</v>
      </c>
      <c r="J7149" s="3">
        <v>4.6653144016230002</v>
      </c>
      <c r="K7149" s="3">
        <v>4.2596348884379998</v>
      </c>
      <c r="L7149" s="3">
        <v>6.1866125760650004</v>
      </c>
      <c r="M7149" s="3">
        <v>0.50709939148100003</v>
      </c>
      <c r="N7149" s="3">
        <v>0.40567951318500001</v>
      </c>
      <c r="O7149" s="3">
        <v>2.028397565923</v>
      </c>
      <c r="P7149" s="3">
        <v>20.486815415822001</v>
      </c>
      <c r="Q7149" s="3">
        <v>30.324543610548002</v>
      </c>
      <c r="R7149" s="3">
        <v>41.582150101419998</v>
      </c>
      <c r="S7149" s="8">
        <v>7.6064908722110003</v>
      </c>
    </row>
    <row r="7150" spans="3:19" ht="24" x14ac:dyDescent="0.2">
      <c r="C7150" s="90"/>
      <c r="D7150" s="87"/>
      <c r="E7150" s="1" t="s">
        <v>115</v>
      </c>
      <c r="F7150" s="2"/>
      <c r="G7150" s="59">
        <v>938</v>
      </c>
      <c r="H7150" s="71" t="str">
        <f t="shared" si="156"/>
        <v xml:space="preserve"> </v>
      </c>
      <c r="I7150" s="11">
        <v>10.874200426439</v>
      </c>
      <c r="J7150" s="3">
        <v>6.8230277185499997</v>
      </c>
      <c r="K7150" s="3">
        <v>5.8635394456289998</v>
      </c>
      <c r="L7150" s="3">
        <v>6.9296375266519998</v>
      </c>
      <c r="M7150" s="3">
        <v>0.63965884861400002</v>
      </c>
      <c r="N7150" s="3">
        <v>0.426439232409</v>
      </c>
      <c r="O7150" s="3">
        <v>2.1321961620469998</v>
      </c>
      <c r="P7150" s="3">
        <v>26.012793176972</v>
      </c>
      <c r="Q7150" s="3">
        <v>30.703624733474999</v>
      </c>
      <c r="R7150" s="3">
        <v>35.181236673774002</v>
      </c>
      <c r="S7150" s="8">
        <v>8.1023454157780002</v>
      </c>
    </row>
    <row r="7151" spans="3:19" ht="24" x14ac:dyDescent="0.2">
      <c r="C7151" s="90"/>
      <c r="D7151" s="87"/>
      <c r="E7151" s="1" t="s">
        <v>116</v>
      </c>
      <c r="F7151" s="2"/>
      <c r="G7151" s="59">
        <v>771</v>
      </c>
      <c r="H7151" s="71" t="str">
        <f t="shared" si="156"/>
        <v xml:space="preserve"> </v>
      </c>
      <c r="I7151" s="11">
        <v>7.782101167315</v>
      </c>
      <c r="J7151" s="3">
        <v>4.5395590142669997</v>
      </c>
      <c r="K7151" s="3">
        <v>3.8910505836580001</v>
      </c>
      <c r="L7151" s="3">
        <v>6.2256809338519998</v>
      </c>
      <c r="M7151" s="3">
        <v>0.38910505836600001</v>
      </c>
      <c r="N7151" s="3">
        <v>0.25940337224400001</v>
      </c>
      <c r="O7151" s="3">
        <v>1.945525291829</v>
      </c>
      <c r="P7151" s="3">
        <v>20.233463035019</v>
      </c>
      <c r="Q7151" s="3">
        <v>26.588845654994</v>
      </c>
      <c r="R7151" s="3">
        <v>44.747081712061998</v>
      </c>
      <c r="S7151" s="8">
        <v>8.4306095979250006</v>
      </c>
    </row>
    <row r="7152" spans="3:19" ht="24" x14ac:dyDescent="0.2">
      <c r="C7152" s="90"/>
      <c r="D7152" s="87"/>
      <c r="E7152" s="1" t="s">
        <v>117</v>
      </c>
      <c r="F7152" s="2"/>
      <c r="G7152" s="59">
        <v>223</v>
      </c>
      <c r="H7152" s="71" t="str">
        <f t="shared" si="156"/>
        <v xml:space="preserve"> </v>
      </c>
      <c r="I7152" s="11">
        <v>11.659192825111999</v>
      </c>
      <c r="J7152" s="3">
        <v>13.90134529148</v>
      </c>
      <c r="K7152" s="3">
        <v>14.798206278026999</v>
      </c>
      <c r="L7152" s="3">
        <v>7.6233183856500002</v>
      </c>
      <c r="M7152" s="3">
        <v>1.3452914798210001</v>
      </c>
      <c r="N7152" s="3">
        <v>0.89686098654699997</v>
      </c>
      <c r="O7152" s="3">
        <v>4.9327354260089997</v>
      </c>
      <c r="P7152" s="3">
        <v>36.771300448429997</v>
      </c>
      <c r="Q7152" s="3">
        <v>26.905829596413</v>
      </c>
      <c r="R7152" s="3">
        <v>26.008968609865001</v>
      </c>
      <c r="S7152" s="8">
        <v>10.313901345291001</v>
      </c>
    </row>
    <row r="7153" spans="3:19" x14ac:dyDescent="0.2">
      <c r="C7153" s="90"/>
      <c r="D7153" s="87"/>
      <c r="E7153" s="1" t="s">
        <v>118</v>
      </c>
      <c r="F7153" s="2"/>
      <c r="G7153" s="59">
        <v>710</v>
      </c>
      <c r="H7153" s="71" t="str">
        <f t="shared" si="156"/>
        <v xml:space="preserve"> </v>
      </c>
      <c r="I7153" s="11">
        <v>9.8591549295770005</v>
      </c>
      <c r="J7153" s="3">
        <v>5.6338028169010004</v>
      </c>
      <c r="K7153" s="3">
        <v>5.3521126760559996</v>
      </c>
      <c r="L7153" s="3">
        <v>7.3239436619719998</v>
      </c>
      <c r="M7153" s="3">
        <v>0.70422535211299997</v>
      </c>
      <c r="N7153" s="3">
        <v>0.28169014084499999</v>
      </c>
      <c r="O7153" s="3">
        <v>1.69014084507</v>
      </c>
      <c r="P7153" s="3">
        <v>23.521126760563</v>
      </c>
      <c r="Q7153" s="3">
        <v>31.830985915492999</v>
      </c>
      <c r="R7153" s="3">
        <v>37.183098591548998</v>
      </c>
      <c r="S7153" s="8">
        <v>7.4647887323940001</v>
      </c>
    </row>
    <row r="7154" spans="3:19" x14ac:dyDescent="0.2">
      <c r="C7154" s="90"/>
      <c r="D7154" s="87"/>
      <c r="E7154" s="1" t="s">
        <v>119</v>
      </c>
      <c r="F7154" s="2"/>
      <c r="G7154" s="59">
        <v>565</v>
      </c>
      <c r="H7154" s="71" t="str">
        <f t="shared" si="156"/>
        <v xml:space="preserve"> </v>
      </c>
      <c r="I7154" s="11">
        <v>11.504424778761001</v>
      </c>
      <c r="J7154" s="3">
        <v>6.9026548672569996</v>
      </c>
      <c r="K7154" s="3">
        <v>6.5486725663719998</v>
      </c>
      <c r="L7154" s="3">
        <v>8.1415929203540003</v>
      </c>
      <c r="M7154" s="3">
        <v>0.70796460176999998</v>
      </c>
      <c r="N7154" s="3">
        <v>0.35398230088499999</v>
      </c>
      <c r="O7154" s="3">
        <v>2.654867256637</v>
      </c>
      <c r="P7154" s="3">
        <v>27.610619469027</v>
      </c>
      <c r="Q7154" s="3">
        <v>32.920353982301002</v>
      </c>
      <c r="R7154" s="3">
        <v>30.796460176991001</v>
      </c>
      <c r="S7154" s="8">
        <v>8.6725663716810004</v>
      </c>
    </row>
    <row r="7155" spans="3:19" x14ac:dyDescent="0.2">
      <c r="C7155" s="90"/>
      <c r="D7155" s="87"/>
      <c r="E7155" s="1" t="s">
        <v>120</v>
      </c>
      <c r="F7155" s="2"/>
      <c r="G7155" s="59">
        <v>443</v>
      </c>
      <c r="H7155" s="71" t="str">
        <f t="shared" si="156"/>
        <v xml:space="preserve"> </v>
      </c>
      <c r="I7155" s="11">
        <v>6.9977426636570002</v>
      </c>
      <c r="J7155" s="3">
        <v>4.9661399548530003</v>
      </c>
      <c r="K7155" s="3">
        <v>4.7404063205420002</v>
      </c>
      <c r="L7155" s="3">
        <v>7.2234762979680003</v>
      </c>
      <c r="M7155" s="3">
        <v>1.128668171558</v>
      </c>
      <c r="N7155" s="3">
        <v>0.45146726862300002</v>
      </c>
      <c r="O7155" s="3">
        <v>0.67720090293500002</v>
      </c>
      <c r="P7155" s="3">
        <v>19.187358916478999</v>
      </c>
      <c r="Q7155" s="3">
        <v>32.731376975168999</v>
      </c>
      <c r="R7155" s="3">
        <v>41.083521444695002</v>
      </c>
      <c r="S7155" s="8">
        <v>6.9977426636570002</v>
      </c>
    </row>
    <row r="7156" spans="3:19" x14ac:dyDescent="0.2">
      <c r="C7156" s="90"/>
      <c r="D7156" s="87"/>
      <c r="E7156" s="1" t="s">
        <v>121</v>
      </c>
      <c r="F7156" s="2"/>
      <c r="G7156" s="59">
        <v>977</v>
      </c>
      <c r="H7156" s="71" t="str">
        <f t="shared" si="156"/>
        <v xml:space="preserve"> </v>
      </c>
      <c r="I7156" s="11">
        <v>7.6765609007159998</v>
      </c>
      <c r="J7156" s="3">
        <v>5.1177072671439996</v>
      </c>
      <c r="K7156" s="3">
        <v>4.2988741044010004</v>
      </c>
      <c r="L7156" s="3">
        <v>6.4483111566020002</v>
      </c>
      <c r="M7156" s="3">
        <v>0.51177072671400003</v>
      </c>
      <c r="N7156" s="3">
        <v>0.40941658137199999</v>
      </c>
      <c r="O7156" s="3">
        <v>2.1494370522009998</v>
      </c>
      <c r="P7156" s="3">
        <v>20.675537359263</v>
      </c>
      <c r="Q7156" s="3">
        <v>29.068577277380001</v>
      </c>
      <c r="R7156" s="3">
        <v>41.862845445241</v>
      </c>
      <c r="S7156" s="8">
        <v>8.3930399181169992</v>
      </c>
    </row>
    <row r="7157" spans="3:19" x14ac:dyDescent="0.2">
      <c r="C7157" s="90"/>
      <c r="D7157" s="87"/>
      <c r="E7157" s="1" t="s">
        <v>122</v>
      </c>
      <c r="F7157" s="2"/>
      <c r="G7157" s="59">
        <v>179</v>
      </c>
      <c r="H7157" s="71" t="str">
        <f t="shared" si="156"/>
        <v xml:space="preserve"> </v>
      </c>
      <c r="I7157" s="11">
        <v>12.849162011173</v>
      </c>
      <c r="J7157" s="3">
        <v>6.7039106145250003</v>
      </c>
      <c r="K7157" s="3">
        <v>10.055865921788</v>
      </c>
      <c r="L7157" s="3">
        <v>10.055865921788</v>
      </c>
      <c r="M7157" s="3">
        <v>1.675977653631</v>
      </c>
      <c r="N7157" s="3">
        <v>1.117318435754</v>
      </c>
      <c r="O7157" s="3">
        <v>3.9106145251400002</v>
      </c>
      <c r="P7157" s="3">
        <v>27.932960893855</v>
      </c>
      <c r="Q7157" s="3">
        <v>32.960893854749003</v>
      </c>
      <c r="R7157" s="3">
        <v>26.815642458100999</v>
      </c>
      <c r="S7157" s="8">
        <v>12.290502793296</v>
      </c>
    </row>
    <row r="7158" spans="3:19" x14ac:dyDescent="0.2">
      <c r="C7158" s="90"/>
      <c r="D7158" s="87"/>
      <c r="E7158" s="1" t="s">
        <v>32</v>
      </c>
      <c r="F7158" s="2"/>
      <c r="G7158" s="59">
        <v>22</v>
      </c>
      <c r="H7158" s="71" t="str">
        <f t="shared" si="156"/>
        <v>*</v>
      </c>
      <c r="I7158" s="11">
        <v>13.636363636364001</v>
      </c>
      <c r="J7158" s="3">
        <v>4.5454545454549997</v>
      </c>
      <c r="K7158" s="3">
        <v>13.636363636364001</v>
      </c>
      <c r="L7158" s="3">
        <v>9.0909090909089993</v>
      </c>
      <c r="M7158" s="3">
        <v>4.5454545454549997</v>
      </c>
      <c r="N7158" s="3">
        <v>4.5454545454549997</v>
      </c>
      <c r="O7158" s="3">
        <v>4.5454545454549997</v>
      </c>
      <c r="P7158" s="3">
        <v>22.727272727273</v>
      </c>
      <c r="Q7158" s="3">
        <v>31.818181818182001</v>
      </c>
      <c r="R7158" s="3">
        <v>27.272727272727</v>
      </c>
      <c r="S7158" s="8">
        <v>18.181818181817999</v>
      </c>
    </row>
    <row r="7159" spans="3:19" x14ac:dyDescent="0.2">
      <c r="C7159" s="90"/>
      <c r="D7159" s="87"/>
      <c r="E7159" s="1" t="s">
        <v>22</v>
      </c>
      <c r="F7159" s="2"/>
      <c r="G7159" s="59">
        <v>13</v>
      </c>
      <c r="H7159" s="71" t="str">
        <f t="shared" si="156"/>
        <v>*</v>
      </c>
      <c r="I7159" s="26">
        <v>0</v>
      </c>
      <c r="J7159" s="7">
        <v>0</v>
      </c>
      <c r="K7159" s="7">
        <v>0</v>
      </c>
      <c r="L7159" s="7">
        <v>0</v>
      </c>
      <c r="M7159" s="7">
        <v>0</v>
      </c>
      <c r="N7159" s="7">
        <v>0</v>
      </c>
      <c r="O7159" s="7">
        <v>0</v>
      </c>
      <c r="P7159" s="7">
        <v>0</v>
      </c>
      <c r="Q7159" s="3">
        <v>30.769230769231001</v>
      </c>
      <c r="R7159" s="3">
        <v>38.461538461537998</v>
      </c>
      <c r="S7159" s="8">
        <v>30.769230769231001</v>
      </c>
    </row>
    <row r="7160" spans="3:19" ht="24" x14ac:dyDescent="0.2">
      <c r="C7160" s="91" t="s">
        <v>123</v>
      </c>
      <c r="D7160" s="86" t="s">
        <v>17</v>
      </c>
      <c r="E7160" s="6" t="s">
        <v>124</v>
      </c>
      <c r="F7160" s="5"/>
      <c r="G7160" s="58">
        <v>55</v>
      </c>
      <c r="H7160" s="70" t="str">
        <f t="shared" si="156"/>
        <v xml:space="preserve"> </v>
      </c>
      <c r="I7160" s="12">
        <v>3.636363636364</v>
      </c>
      <c r="J7160" s="4">
        <v>3.636363636364</v>
      </c>
      <c r="K7160" s="4">
        <v>5.4545454545450003</v>
      </c>
      <c r="L7160" s="4">
        <v>9.0909090909089993</v>
      </c>
      <c r="M7160" s="4">
        <v>3.636363636364</v>
      </c>
      <c r="N7160" s="4">
        <v>1.818181818182</v>
      </c>
      <c r="O7160" s="4">
        <v>5.4545454545450003</v>
      </c>
      <c r="P7160" s="4">
        <v>18.181818181817999</v>
      </c>
      <c r="Q7160" s="4">
        <v>27.272727272727</v>
      </c>
      <c r="R7160" s="4">
        <v>43.636363636364003</v>
      </c>
      <c r="S7160" s="13">
        <v>10.909090909091001</v>
      </c>
    </row>
    <row r="7161" spans="3:19" ht="24" x14ac:dyDescent="0.2">
      <c r="C7161" s="92"/>
      <c r="D7161" s="87"/>
      <c r="E7161" s="1" t="s">
        <v>125</v>
      </c>
      <c r="F7161" s="2"/>
      <c r="G7161" s="59">
        <v>205</v>
      </c>
      <c r="H7161" s="71" t="str">
        <f t="shared" si="156"/>
        <v xml:space="preserve"> </v>
      </c>
      <c r="I7161" s="11">
        <v>9.7560975609760003</v>
      </c>
      <c r="J7161" s="3">
        <v>3.90243902439</v>
      </c>
      <c r="K7161" s="3">
        <v>4.8780487804880002</v>
      </c>
      <c r="L7161" s="3">
        <v>8.7804878048779997</v>
      </c>
      <c r="M7161" s="3">
        <v>0.97560975609800005</v>
      </c>
      <c r="N7161" s="3">
        <v>0.97560975609800005</v>
      </c>
      <c r="O7161" s="3">
        <v>1.951219512195</v>
      </c>
      <c r="P7161" s="3">
        <v>20.975609756097999</v>
      </c>
      <c r="Q7161" s="3">
        <v>28.292682926828999</v>
      </c>
      <c r="R7161" s="3">
        <v>40.487804878048998</v>
      </c>
      <c r="S7161" s="8">
        <v>10.243902439024</v>
      </c>
    </row>
    <row r="7162" spans="3:19" ht="24" x14ac:dyDescent="0.2">
      <c r="C7162" s="92"/>
      <c r="D7162" s="87"/>
      <c r="E7162" s="1" t="s">
        <v>126</v>
      </c>
      <c r="F7162" s="2"/>
      <c r="G7162" s="59">
        <v>114</v>
      </c>
      <c r="H7162" s="71" t="str">
        <f t="shared" si="156"/>
        <v xml:space="preserve"> </v>
      </c>
      <c r="I7162" s="11">
        <v>19.298245614035</v>
      </c>
      <c r="J7162" s="3">
        <v>12.280701754386</v>
      </c>
      <c r="K7162" s="3">
        <v>9.6491228070179993</v>
      </c>
      <c r="L7162" s="3">
        <v>7.8947368421049999</v>
      </c>
      <c r="M7162" s="3">
        <v>0.87719298245599997</v>
      </c>
      <c r="N7162" s="3">
        <v>0.87719298245599997</v>
      </c>
      <c r="O7162" s="3">
        <v>6.1403508771929998</v>
      </c>
      <c r="P7162" s="3">
        <v>38.596491228070001</v>
      </c>
      <c r="Q7162" s="3">
        <v>30.701754385965</v>
      </c>
      <c r="R7162" s="3">
        <v>21.052631578947</v>
      </c>
      <c r="S7162" s="8">
        <v>9.6491228070179993</v>
      </c>
    </row>
    <row r="7163" spans="3:19" ht="24" x14ac:dyDescent="0.2">
      <c r="C7163" s="92"/>
      <c r="D7163" s="87"/>
      <c r="E7163" s="1" t="s">
        <v>127</v>
      </c>
      <c r="F7163" s="2"/>
      <c r="G7163" s="59">
        <v>187</v>
      </c>
      <c r="H7163" s="71" t="str">
        <f t="shared" si="156"/>
        <v xml:space="preserve"> </v>
      </c>
      <c r="I7163" s="11">
        <v>16.042780748662999</v>
      </c>
      <c r="J7163" s="3">
        <v>13.368983957218999</v>
      </c>
      <c r="K7163" s="3">
        <v>18.181818181817999</v>
      </c>
      <c r="L7163" s="3">
        <v>10.695187165775</v>
      </c>
      <c r="M7163" s="3">
        <v>0.53475935828900001</v>
      </c>
      <c r="N7163" s="3">
        <v>0.53475935828900001</v>
      </c>
      <c r="O7163" s="3">
        <v>6.4171122994649998</v>
      </c>
      <c r="P7163" s="3">
        <v>42.780748663102003</v>
      </c>
      <c r="Q7163" s="3">
        <v>29.411764705882</v>
      </c>
      <c r="R7163" s="3">
        <v>19.251336898396001</v>
      </c>
      <c r="S7163" s="8">
        <v>8.5561497326199998</v>
      </c>
    </row>
    <row r="7164" spans="3:19" ht="24" x14ac:dyDescent="0.2">
      <c r="C7164" s="92"/>
      <c r="D7164" s="87"/>
      <c r="E7164" s="1" t="s">
        <v>128</v>
      </c>
      <c r="F7164" s="2"/>
      <c r="G7164" s="59">
        <v>1599</v>
      </c>
      <c r="H7164" s="71" t="str">
        <f t="shared" si="156"/>
        <v xml:space="preserve"> </v>
      </c>
      <c r="I7164" s="11">
        <v>8.0675422138839998</v>
      </c>
      <c r="J7164" s="3">
        <v>4.9405878674170003</v>
      </c>
      <c r="K7164" s="3">
        <v>4.3151969981239997</v>
      </c>
      <c r="L7164" s="3">
        <v>6.7542213883680002</v>
      </c>
      <c r="M7164" s="3">
        <v>0.50031269543500001</v>
      </c>
      <c r="N7164" s="3">
        <v>0.25015634771700002</v>
      </c>
      <c r="O7164" s="3">
        <v>1.8136335209509999</v>
      </c>
      <c r="P7164" s="3">
        <v>21.013133208254999</v>
      </c>
      <c r="Q7164" s="3">
        <v>28.517823639774999</v>
      </c>
      <c r="R7164" s="3">
        <v>42.026266416509998</v>
      </c>
      <c r="S7164" s="8">
        <v>8.4427767354600007</v>
      </c>
    </row>
    <row r="7165" spans="3:19" ht="24" x14ac:dyDescent="0.2">
      <c r="C7165" s="92"/>
      <c r="D7165" s="87"/>
      <c r="E7165" s="1" t="s">
        <v>129</v>
      </c>
      <c r="F7165" s="2"/>
      <c r="G7165" s="59">
        <v>1199</v>
      </c>
      <c r="H7165" s="71" t="str">
        <f t="shared" si="156"/>
        <v xml:space="preserve"> </v>
      </c>
      <c r="I7165" s="11">
        <v>8.9241034195159994</v>
      </c>
      <c r="J7165" s="3">
        <v>5.5045871559629997</v>
      </c>
      <c r="K7165" s="3">
        <v>4.5037531276060001</v>
      </c>
      <c r="L7165" s="3">
        <v>7.6730608840699999</v>
      </c>
      <c r="M7165" s="3">
        <v>0.33361134278600002</v>
      </c>
      <c r="N7165" s="3">
        <v>0.250208507089</v>
      </c>
      <c r="O7165" s="3">
        <v>1.834862385321</v>
      </c>
      <c r="P7165" s="3">
        <v>23.185988323602999</v>
      </c>
      <c r="Q7165" s="3">
        <v>29.858215179316002</v>
      </c>
      <c r="R7165" s="3">
        <v>38.281901584654001</v>
      </c>
      <c r="S7165" s="8">
        <v>8.6738949124270004</v>
      </c>
    </row>
    <row r="7166" spans="3:19" ht="24" x14ac:dyDescent="0.2">
      <c r="C7166" s="92"/>
      <c r="D7166" s="87"/>
      <c r="E7166" s="1" t="s">
        <v>130</v>
      </c>
      <c r="F7166" s="2"/>
      <c r="G7166" s="59">
        <v>950</v>
      </c>
      <c r="H7166" s="71" t="str">
        <f t="shared" si="156"/>
        <v xml:space="preserve"> </v>
      </c>
      <c r="I7166" s="11">
        <v>8.2105263157890001</v>
      </c>
      <c r="J7166" s="3">
        <v>5.0526315789470004</v>
      </c>
      <c r="K7166" s="3">
        <v>4.3157894736840001</v>
      </c>
      <c r="L7166" s="3">
        <v>6.4210526315790002</v>
      </c>
      <c r="M7166" s="3">
        <v>0.63157894736800002</v>
      </c>
      <c r="N7166" s="3">
        <v>0.210526315789</v>
      </c>
      <c r="O7166" s="3">
        <v>1.6842105263160001</v>
      </c>
      <c r="P7166" s="3">
        <v>21.578947368421002</v>
      </c>
      <c r="Q7166" s="3">
        <v>29.684210526316001</v>
      </c>
      <c r="R7166" s="3">
        <v>40.526315789473998</v>
      </c>
      <c r="S7166" s="8">
        <v>8.2105263157890001</v>
      </c>
    </row>
    <row r="7167" spans="3:19" x14ac:dyDescent="0.2">
      <c r="C7167" s="92"/>
      <c r="D7167" s="87"/>
      <c r="E7167" s="1" t="s">
        <v>131</v>
      </c>
      <c r="F7167" s="2"/>
      <c r="G7167" s="59">
        <v>424</v>
      </c>
      <c r="H7167" s="71" t="str">
        <f t="shared" si="156"/>
        <v xml:space="preserve"> </v>
      </c>
      <c r="I7167" s="11">
        <v>8.4905660377360004</v>
      </c>
      <c r="J7167" s="3">
        <v>4.952830188679</v>
      </c>
      <c r="K7167" s="3">
        <v>4.7169811320750004</v>
      </c>
      <c r="L7167" s="3">
        <v>8.4905660377360004</v>
      </c>
      <c r="M7167" s="3">
        <v>1.1792452830189999</v>
      </c>
      <c r="N7167" s="3">
        <v>0.47169811320799998</v>
      </c>
      <c r="O7167" s="3">
        <v>0.94339622641499998</v>
      </c>
      <c r="P7167" s="3">
        <v>22.169811320754999</v>
      </c>
      <c r="Q7167" s="3">
        <v>33.962264150943</v>
      </c>
      <c r="R7167" s="3">
        <v>37.5</v>
      </c>
      <c r="S7167" s="8">
        <v>6.3679245283019998</v>
      </c>
    </row>
    <row r="7168" spans="3:19" ht="24" x14ac:dyDescent="0.2">
      <c r="C7168" s="92"/>
      <c r="D7168" s="87"/>
      <c r="E7168" s="1" t="s">
        <v>132</v>
      </c>
      <c r="F7168" s="2"/>
      <c r="G7168" s="59">
        <v>213</v>
      </c>
      <c r="H7168" s="71" t="str">
        <f t="shared" si="156"/>
        <v xml:space="preserve"> </v>
      </c>
      <c r="I7168" s="11">
        <v>8.9201877934270009</v>
      </c>
      <c r="J7168" s="3">
        <v>6.1032863849770003</v>
      </c>
      <c r="K7168" s="3">
        <v>4.2253521126760001</v>
      </c>
      <c r="L7168" s="3">
        <v>13.615023474178001</v>
      </c>
      <c r="M7168" s="3">
        <v>0.93896713615000005</v>
      </c>
      <c r="N7168" s="3">
        <v>0.46948356807500002</v>
      </c>
      <c r="O7168" s="3">
        <v>1.8779342723000001</v>
      </c>
      <c r="P7168" s="3">
        <v>27.230046948357</v>
      </c>
      <c r="Q7168" s="3">
        <v>24.413145539906001</v>
      </c>
      <c r="R7168" s="3">
        <v>38.967136150235</v>
      </c>
      <c r="S7168" s="8">
        <v>9.3896713615019998</v>
      </c>
    </row>
    <row r="7169" spans="2:19" ht="24" x14ac:dyDescent="0.2">
      <c r="C7169" s="92"/>
      <c r="D7169" s="87"/>
      <c r="E7169" s="1" t="s">
        <v>133</v>
      </c>
      <c r="F7169" s="2"/>
      <c r="G7169" s="59">
        <v>214</v>
      </c>
      <c r="H7169" s="71" t="str">
        <f t="shared" si="156"/>
        <v xml:space="preserve"> </v>
      </c>
      <c r="I7169" s="11">
        <v>7.009345794393</v>
      </c>
      <c r="J7169" s="3">
        <v>5.6074766355139998</v>
      </c>
      <c r="K7169" s="3">
        <v>3.7383177570089998</v>
      </c>
      <c r="L7169" s="3">
        <v>7.009345794393</v>
      </c>
      <c r="M7169" s="3">
        <v>0.93457943925200004</v>
      </c>
      <c r="N7169" s="3">
        <v>0.46728971962600002</v>
      </c>
      <c r="O7169" s="3">
        <v>1.401869158879</v>
      </c>
      <c r="P7169" s="3">
        <v>19.158878504673002</v>
      </c>
      <c r="Q7169" s="3">
        <v>23.364485981308</v>
      </c>
      <c r="R7169" s="3">
        <v>47.196261682242998</v>
      </c>
      <c r="S7169" s="8">
        <v>10.280373831776</v>
      </c>
    </row>
    <row r="7170" spans="2:19" ht="24" x14ac:dyDescent="0.2">
      <c r="C7170" s="92"/>
      <c r="D7170" s="87"/>
      <c r="E7170" s="1" t="s">
        <v>134</v>
      </c>
      <c r="F7170" s="2"/>
      <c r="G7170" s="59">
        <v>15</v>
      </c>
      <c r="H7170" s="71" t="str">
        <f t="shared" si="156"/>
        <v>*</v>
      </c>
      <c r="I7170" s="11">
        <v>6.666666666667</v>
      </c>
      <c r="J7170" s="3">
        <v>6.666666666667</v>
      </c>
      <c r="K7170" s="3">
        <v>6.666666666667</v>
      </c>
      <c r="L7170" s="3">
        <v>13.333333333333</v>
      </c>
      <c r="M7170" s="3">
        <v>6.666666666667</v>
      </c>
      <c r="N7170" s="3">
        <v>6.666666666667</v>
      </c>
      <c r="O7170" s="3">
        <v>6.666666666667</v>
      </c>
      <c r="P7170" s="3">
        <v>13.333333333333</v>
      </c>
      <c r="Q7170" s="3">
        <v>13.333333333333</v>
      </c>
      <c r="R7170" s="3">
        <v>66.666666666666998</v>
      </c>
      <c r="S7170" s="8">
        <v>6.666666666667</v>
      </c>
    </row>
    <row r="7171" spans="2:19" ht="24" x14ac:dyDescent="0.2">
      <c r="C7171" s="92"/>
      <c r="D7171" s="87"/>
      <c r="E7171" s="1" t="s">
        <v>135</v>
      </c>
      <c r="F7171" s="2"/>
      <c r="G7171" s="59">
        <v>587</v>
      </c>
      <c r="H7171" s="71" t="str">
        <f t="shared" si="156"/>
        <v xml:space="preserve"> </v>
      </c>
      <c r="I7171" s="11">
        <v>11.925042589438</v>
      </c>
      <c r="J7171" s="3">
        <v>6.3032367972739998</v>
      </c>
      <c r="K7171" s="3">
        <v>5.7921635434410002</v>
      </c>
      <c r="L7171" s="3">
        <v>10.391822827939</v>
      </c>
      <c r="M7171" s="3">
        <v>0.68143100511099997</v>
      </c>
      <c r="N7171" s="3">
        <v>0.851788756388</v>
      </c>
      <c r="O7171" s="3">
        <v>2.2146507666100002</v>
      </c>
      <c r="P7171" s="3">
        <v>29.982964224871999</v>
      </c>
      <c r="Q7171" s="3">
        <v>30.834752981261001</v>
      </c>
      <c r="R7171" s="3">
        <v>31.516183986371001</v>
      </c>
      <c r="S7171" s="8">
        <v>7.6660988074959997</v>
      </c>
    </row>
    <row r="7172" spans="2:19" x14ac:dyDescent="0.2">
      <c r="C7172" s="92"/>
      <c r="D7172" s="87"/>
      <c r="E7172" s="1" t="s">
        <v>136</v>
      </c>
      <c r="F7172" s="2"/>
      <c r="G7172" s="59">
        <v>63</v>
      </c>
      <c r="H7172" s="71" t="str">
        <f t="shared" si="156"/>
        <v xml:space="preserve"> </v>
      </c>
      <c r="I7172" s="11">
        <v>7.9365079365079998</v>
      </c>
      <c r="J7172" s="3">
        <v>4.7619047619049999</v>
      </c>
      <c r="K7172" s="3">
        <v>4.7619047619049999</v>
      </c>
      <c r="L7172" s="3">
        <v>11.111111111111001</v>
      </c>
      <c r="M7172" s="3">
        <v>1.587301587302</v>
      </c>
      <c r="N7172" s="3">
        <v>1.587301587302</v>
      </c>
      <c r="O7172" s="3">
        <v>4.7619047619049999</v>
      </c>
      <c r="P7172" s="3">
        <v>23.809523809523998</v>
      </c>
      <c r="Q7172" s="3">
        <v>28.571428571428999</v>
      </c>
      <c r="R7172" s="3">
        <v>38.095238095238003</v>
      </c>
      <c r="S7172" s="8">
        <v>9.5238095238099998</v>
      </c>
    </row>
    <row r="7173" spans="2:19" x14ac:dyDescent="0.2">
      <c r="C7173" s="92"/>
      <c r="D7173" s="87"/>
      <c r="E7173" s="1" t="s">
        <v>137</v>
      </c>
      <c r="F7173" s="2"/>
      <c r="G7173" s="59">
        <v>290</v>
      </c>
      <c r="H7173" s="71" t="str">
        <f t="shared" si="156"/>
        <v xml:space="preserve"> </v>
      </c>
      <c r="I7173" s="11">
        <v>2.413793103448</v>
      </c>
      <c r="J7173" s="3">
        <v>1.7241379310339999</v>
      </c>
      <c r="K7173" s="3">
        <v>0.68965517241399998</v>
      </c>
      <c r="L7173" s="3">
        <v>2.413793103448</v>
      </c>
      <c r="M7173" s="7">
        <v>0</v>
      </c>
      <c r="N7173" s="7">
        <v>0</v>
      </c>
      <c r="O7173" s="3">
        <v>0.68965517241399998</v>
      </c>
      <c r="P7173" s="3">
        <v>7.5862068965520004</v>
      </c>
      <c r="Q7173" s="3">
        <v>15.172413793103001</v>
      </c>
      <c r="R7173" s="3">
        <v>68.620689655172001</v>
      </c>
      <c r="S7173" s="8">
        <v>8.6206896551720007</v>
      </c>
    </row>
    <row r="7174" spans="2:19" x14ac:dyDescent="0.2">
      <c r="C7174" s="92"/>
      <c r="D7174" s="87"/>
      <c r="E7174" s="1" t="s">
        <v>22</v>
      </c>
      <c r="F7174" s="2"/>
      <c r="G7174" s="59">
        <v>42</v>
      </c>
      <c r="H7174" s="71" t="str">
        <f t="shared" si="156"/>
        <v>*</v>
      </c>
      <c r="I7174" s="26">
        <v>0</v>
      </c>
      <c r="J7174" s="3">
        <v>2.3809523809519999</v>
      </c>
      <c r="K7174" s="7">
        <v>0</v>
      </c>
      <c r="L7174" s="3">
        <v>7.1428571428570002</v>
      </c>
      <c r="M7174" s="7">
        <v>0</v>
      </c>
      <c r="N7174" s="7">
        <v>0</v>
      </c>
      <c r="O7174" s="7">
        <v>0</v>
      </c>
      <c r="P7174" s="3">
        <v>9.5238095238099998</v>
      </c>
      <c r="Q7174" s="3">
        <v>7.1428571428570002</v>
      </c>
      <c r="R7174" s="3">
        <v>21.428571428571001</v>
      </c>
      <c r="S7174" s="8">
        <v>61.904761904761997</v>
      </c>
    </row>
    <row r="7175" spans="2:19" ht="24" x14ac:dyDescent="0.2">
      <c r="C7175" s="92"/>
      <c r="D7175" s="87"/>
      <c r="E7175" s="1" t="s">
        <v>138</v>
      </c>
      <c r="F7175" s="2"/>
      <c r="G7175" s="59">
        <v>246</v>
      </c>
      <c r="H7175" s="71" t="str">
        <f t="shared" si="156"/>
        <v xml:space="preserve"> </v>
      </c>
      <c r="I7175" s="11">
        <v>8.130081300813</v>
      </c>
      <c r="J7175" s="3">
        <v>3.6585365853659999</v>
      </c>
      <c r="K7175" s="3">
        <v>4.4715447154470001</v>
      </c>
      <c r="L7175" s="3">
        <v>8.5365853658540001</v>
      </c>
      <c r="M7175" s="3">
        <v>1.219512195122</v>
      </c>
      <c r="N7175" s="3">
        <v>0.81300813008100004</v>
      </c>
      <c r="O7175" s="3">
        <v>2.032520325203</v>
      </c>
      <c r="P7175" s="3">
        <v>19.918699186992001</v>
      </c>
      <c r="Q7175" s="3">
        <v>28.861788617885999</v>
      </c>
      <c r="R7175" s="3">
        <v>41.463414634145998</v>
      </c>
      <c r="S7175" s="8">
        <v>9.7560975609760003</v>
      </c>
    </row>
    <row r="7176" spans="2:19" ht="24" x14ac:dyDescent="0.2">
      <c r="C7176" s="92"/>
      <c r="D7176" s="87"/>
      <c r="E7176" s="1" t="s">
        <v>139</v>
      </c>
      <c r="F7176" s="2"/>
      <c r="G7176" s="59">
        <v>248</v>
      </c>
      <c r="H7176" s="71" t="str">
        <f t="shared" ref="H7176:H7178" si="157">IF(G7176&lt;49,"*"," ")</f>
        <v xml:space="preserve"> </v>
      </c>
      <c r="I7176" s="11">
        <v>14.919354838709999</v>
      </c>
      <c r="J7176" s="3">
        <v>12.5</v>
      </c>
      <c r="K7176" s="3">
        <v>14.516129032258</v>
      </c>
      <c r="L7176" s="3">
        <v>10.887096774193999</v>
      </c>
      <c r="M7176" s="3">
        <v>0.40322580645200001</v>
      </c>
      <c r="N7176" s="3">
        <v>0.40322580645200001</v>
      </c>
      <c r="O7176" s="3">
        <v>5.6451612903230002</v>
      </c>
      <c r="P7176" s="3">
        <v>40.322580645160997</v>
      </c>
      <c r="Q7176" s="3">
        <v>29.838709677419001</v>
      </c>
      <c r="R7176" s="3">
        <v>21.370967741935001</v>
      </c>
      <c r="S7176" s="8">
        <v>8.4677419354839998</v>
      </c>
    </row>
    <row r="7177" spans="2:19" ht="24" x14ac:dyDescent="0.2">
      <c r="C7177" s="92"/>
      <c r="D7177" s="87"/>
      <c r="E7177" s="1" t="s">
        <v>140</v>
      </c>
      <c r="F7177" s="2"/>
      <c r="G7177" s="59">
        <v>1582</v>
      </c>
      <c r="H7177" s="71" t="str">
        <f t="shared" si="157"/>
        <v xml:space="preserve"> </v>
      </c>
      <c r="I7177" s="11">
        <v>8.0278128950699994</v>
      </c>
      <c r="J7177" s="3">
        <v>5.0568900126420004</v>
      </c>
      <c r="K7177" s="3">
        <v>4.3615676359039997</v>
      </c>
      <c r="L7177" s="3">
        <v>7.0164348925409996</v>
      </c>
      <c r="M7177" s="3">
        <v>0.44247787610599998</v>
      </c>
      <c r="N7177" s="3">
        <v>0.189633375474</v>
      </c>
      <c r="O7177" s="3">
        <v>1.896333754741</v>
      </c>
      <c r="P7177" s="3">
        <v>21.681415929204</v>
      </c>
      <c r="Q7177" s="3">
        <v>28.571428571428999</v>
      </c>
      <c r="R7177" s="3">
        <v>40.834386852085998</v>
      </c>
      <c r="S7177" s="8">
        <v>8.9127686472820002</v>
      </c>
    </row>
    <row r="7178" spans="2:19" ht="24" x14ac:dyDescent="0.2">
      <c r="C7178" s="93"/>
      <c r="D7178" s="88"/>
      <c r="E7178" s="27" t="s">
        <v>141</v>
      </c>
      <c r="F7178" s="30"/>
      <c r="G7178" s="60">
        <v>414</v>
      </c>
      <c r="H7178" s="72" t="str">
        <f t="shared" si="157"/>
        <v xml:space="preserve"> </v>
      </c>
      <c r="I7178" s="35">
        <v>7.4879227053140003</v>
      </c>
      <c r="J7178" s="16">
        <v>5.0724637681160001</v>
      </c>
      <c r="K7178" s="16">
        <v>3.3816425120770002</v>
      </c>
      <c r="L7178" s="16">
        <v>9.6618357487920008</v>
      </c>
      <c r="M7178" s="16">
        <v>0.48309178743999998</v>
      </c>
      <c r="N7178" s="16">
        <v>0.24154589371999999</v>
      </c>
      <c r="O7178" s="16">
        <v>1.449275362319</v>
      </c>
      <c r="P7178" s="16">
        <v>21.739130434783</v>
      </c>
      <c r="Q7178" s="16">
        <v>23.913043478260999</v>
      </c>
      <c r="R7178" s="16">
        <v>44.202898550725003</v>
      </c>
      <c r="S7178" s="36">
        <v>10.144927536232</v>
      </c>
    </row>
    <row r="7179" spans="2:19" x14ac:dyDescent="0.2">
      <c r="G7179" s="61"/>
      <c r="H7179" s="73"/>
    </row>
    <row r="7180" spans="2:19" x14ac:dyDescent="0.2">
      <c r="B7180" s="22" t="str">
        <f xml:space="preserve"> HYPERLINK("#'目次'!B59", "[53]")</f>
        <v>[53]</v>
      </c>
      <c r="C7180" s="17" t="s">
        <v>546</v>
      </c>
      <c r="G7180" s="61"/>
      <c r="H7180" s="73"/>
    </row>
    <row r="7181" spans="2:19" x14ac:dyDescent="0.2">
      <c r="G7181" s="61"/>
      <c r="H7181" s="73"/>
    </row>
    <row r="7182" spans="2:19" x14ac:dyDescent="0.2">
      <c r="G7182" s="61"/>
      <c r="H7182" s="73"/>
    </row>
    <row r="7183" spans="2:19" x14ac:dyDescent="0.2">
      <c r="C7183" s="17" t="s">
        <v>12</v>
      </c>
      <c r="G7183" s="61"/>
      <c r="H7183" s="73"/>
    </row>
    <row r="7184" spans="2:19" ht="72" x14ac:dyDescent="0.2">
      <c r="C7184" s="82"/>
      <c r="D7184" s="83"/>
      <c r="E7184" s="83"/>
      <c r="F7184" s="83"/>
      <c r="G7184" s="55" t="s">
        <v>13</v>
      </c>
      <c r="H7184" s="68"/>
      <c r="I7184" s="20" t="s">
        <v>547</v>
      </c>
      <c r="J7184" s="10" t="s">
        <v>548</v>
      </c>
      <c r="K7184" s="10" t="s">
        <v>549</v>
      </c>
      <c r="L7184" s="10" t="s">
        <v>550</v>
      </c>
      <c r="M7184" s="10" t="s">
        <v>551</v>
      </c>
      <c r="N7184" s="10" t="s">
        <v>552</v>
      </c>
      <c r="O7184" s="10" t="s">
        <v>553</v>
      </c>
      <c r="P7184" s="10" t="s">
        <v>554</v>
      </c>
      <c r="Q7184" s="10" t="s">
        <v>32</v>
      </c>
      <c r="R7184" s="10" t="s">
        <v>555</v>
      </c>
      <c r="S7184" s="23" t="s">
        <v>22</v>
      </c>
    </row>
    <row r="7185" spans="3:19" x14ac:dyDescent="0.2">
      <c r="C7185" s="84"/>
      <c r="D7185" s="85"/>
      <c r="E7185" s="85"/>
      <c r="F7185" s="85"/>
      <c r="G7185" s="56"/>
      <c r="H7185" s="69"/>
      <c r="I7185" s="24"/>
      <c r="J7185" s="9"/>
      <c r="K7185" s="9"/>
      <c r="L7185" s="9"/>
      <c r="M7185" s="9"/>
      <c r="N7185" s="9"/>
      <c r="O7185" s="9"/>
      <c r="P7185" s="9"/>
      <c r="Q7185" s="9"/>
      <c r="R7185" s="9"/>
      <c r="S7185" s="21"/>
    </row>
    <row r="7186" spans="3:19" x14ac:dyDescent="0.2">
      <c r="C7186" s="28"/>
      <c r="D7186" s="29"/>
      <c r="E7186" s="32" t="s">
        <v>13</v>
      </c>
      <c r="F7186" s="31"/>
      <c r="G7186" s="57">
        <v>2435</v>
      </c>
      <c r="H7186" s="66" t="str">
        <f t="shared" ref="H7186:H7249" si="158">IF(G7186&lt;49,"*"," ")</f>
        <v xml:space="preserve"> </v>
      </c>
      <c r="I7186" s="15">
        <v>42.299794661191001</v>
      </c>
      <c r="J7186" s="15">
        <v>19.917864476386001</v>
      </c>
      <c r="K7186" s="15">
        <v>10.595482546201</v>
      </c>
      <c r="L7186" s="15">
        <v>33.716632443531999</v>
      </c>
      <c r="M7186" s="15">
        <v>12.977412731006</v>
      </c>
      <c r="N7186" s="15">
        <v>39.794661190965002</v>
      </c>
      <c r="O7186" s="15">
        <v>43.737166324435002</v>
      </c>
      <c r="P7186" s="15">
        <v>68.090349075974999</v>
      </c>
      <c r="Q7186" s="15">
        <v>1.149897330595</v>
      </c>
      <c r="R7186" s="15">
        <v>8.7474332648870003</v>
      </c>
      <c r="S7186" s="34">
        <v>6.2012320328539996</v>
      </c>
    </row>
    <row r="7187" spans="3:19" x14ac:dyDescent="0.2">
      <c r="C7187" s="89" t="s">
        <v>16</v>
      </c>
      <c r="D7187" s="86" t="s">
        <v>17</v>
      </c>
      <c r="E7187" s="6" t="s">
        <v>18</v>
      </c>
      <c r="F7187" s="5"/>
      <c r="G7187" s="58">
        <v>344</v>
      </c>
      <c r="H7187" s="70" t="str">
        <f t="shared" si="158"/>
        <v xml:space="preserve"> </v>
      </c>
      <c r="I7187" s="12">
        <v>43.313953488372</v>
      </c>
      <c r="J7187" s="4">
        <v>23.255813953488001</v>
      </c>
      <c r="K7187" s="4">
        <v>7.5581395348839999</v>
      </c>
      <c r="L7187" s="4">
        <v>31.686046511628</v>
      </c>
      <c r="M7187" s="4">
        <v>18.023255813953</v>
      </c>
      <c r="N7187" s="4">
        <v>41.279069767442003</v>
      </c>
      <c r="O7187" s="4">
        <v>49.418604651163001</v>
      </c>
      <c r="P7187" s="4">
        <v>66.569767441859995</v>
      </c>
      <c r="Q7187" s="4">
        <v>1.4534883720930001</v>
      </c>
      <c r="R7187" s="4">
        <v>9.8837209302330002</v>
      </c>
      <c r="S7187" s="13">
        <v>7.2674418604650004</v>
      </c>
    </row>
    <row r="7188" spans="3:19" x14ac:dyDescent="0.2">
      <c r="C7188" s="90"/>
      <c r="D7188" s="87"/>
      <c r="E7188" s="1" t="s">
        <v>19</v>
      </c>
      <c r="F7188" s="2"/>
      <c r="G7188" s="59">
        <v>1502</v>
      </c>
      <c r="H7188" s="71" t="str">
        <f t="shared" si="158"/>
        <v xml:space="preserve"> </v>
      </c>
      <c r="I7188" s="11">
        <v>44.673768308920998</v>
      </c>
      <c r="J7188" s="3">
        <v>20.572569906790999</v>
      </c>
      <c r="K7188" s="3">
        <v>8.9880159786949996</v>
      </c>
      <c r="L7188" s="3">
        <v>34.287616511317999</v>
      </c>
      <c r="M7188" s="3">
        <v>12.716378162450001</v>
      </c>
      <c r="N7188" s="3">
        <v>41.011984021304997</v>
      </c>
      <c r="O7188" s="3">
        <v>45.272969374167999</v>
      </c>
      <c r="P7188" s="3">
        <v>69.507323568575003</v>
      </c>
      <c r="Q7188" s="3">
        <v>0.93209054593899998</v>
      </c>
      <c r="R7188" s="3">
        <v>8.6551264980029998</v>
      </c>
      <c r="S7188" s="8">
        <v>5.0599201065250003</v>
      </c>
    </row>
    <row r="7189" spans="3:19" x14ac:dyDescent="0.2">
      <c r="C7189" s="90"/>
      <c r="D7189" s="87"/>
      <c r="E7189" s="1" t="s">
        <v>20</v>
      </c>
      <c r="F7189" s="2"/>
      <c r="G7189" s="59">
        <v>465</v>
      </c>
      <c r="H7189" s="71" t="str">
        <f t="shared" si="158"/>
        <v xml:space="preserve"> </v>
      </c>
      <c r="I7189" s="11">
        <v>37.204301075269001</v>
      </c>
      <c r="J7189" s="3">
        <v>16.989247311827999</v>
      </c>
      <c r="K7189" s="3">
        <v>14.623655913978</v>
      </c>
      <c r="L7189" s="3">
        <v>36.774193548386997</v>
      </c>
      <c r="M7189" s="3">
        <v>9.8924731182799999</v>
      </c>
      <c r="N7189" s="3">
        <v>38.709677419355003</v>
      </c>
      <c r="O7189" s="3">
        <v>38.924731182796002</v>
      </c>
      <c r="P7189" s="3">
        <v>67.741935483871003</v>
      </c>
      <c r="Q7189" s="3">
        <v>1.7204301075270001</v>
      </c>
      <c r="R7189" s="3">
        <v>7.5268817204299996</v>
      </c>
      <c r="S7189" s="8">
        <v>8.3870967741939992</v>
      </c>
    </row>
    <row r="7190" spans="3:19" x14ac:dyDescent="0.2">
      <c r="C7190" s="90"/>
      <c r="D7190" s="87"/>
      <c r="E7190" s="1" t="s">
        <v>21</v>
      </c>
      <c r="F7190" s="2"/>
      <c r="G7190" s="59">
        <v>107</v>
      </c>
      <c r="H7190" s="71" t="str">
        <f t="shared" si="158"/>
        <v xml:space="preserve"> </v>
      </c>
      <c r="I7190" s="11">
        <v>28.03738317757</v>
      </c>
      <c r="J7190" s="3">
        <v>14.018691588785</v>
      </c>
      <c r="K7190" s="3">
        <v>25.233644859813001</v>
      </c>
      <c r="L7190" s="3">
        <v>21.495327102804001</v>
      </c>
      <c r="M7190" s="3">
        <v>14.018691588785</v>
      </c>
      <c r="N7190" s="3">
        <v>25.233644859813001</v>
      </c>
      <c r="O7190" s="3">
        <v>28.03738317757</v>
      </c>
      <c r="P7190" s="3">
        <v>57.943925233644997</v>
      </c>
      <c r="Q7190" s="3">
        <v>0.93457943925200004</v>
      </c>
      <c r="R7190" s="3">
        <v>11.214953271028</v>
      </c>
      <c r="S7190" s="8">
        <v>7.4766355140189997</v>
      </c>
    </row>
    <row r="7191" spans="3:19" x14ac:dyDescent="0.2">
      <c r="C7191" s="90"/>
      <c r="D7191" s="87"/>
      <c r="E7191" s="1" t="s">
        <v>22</v>
      </c>
      <c r="F7191" s="2"/>
      <c r="G7191" s="59">
        <v>17</v>
      </c>
      <c r="H7191" s="71" t="str">
        <f t="shared" si="158"/>
        <v>*</v>
      </c>
      <c r="I7191" s="11">
        <v>41.176470588234999</v>
      </c>
      <c r="J7191" s="3">
        <v>11.764705882353001</v>
      </c>
      <c r="K7191" s="3">
        <v>11.764705882353001</v>
      </c>
      <c r="L7191" s="3">
        <v>17.647058823529001</v>
      </c>
      <c r="M7191" s="3">
        <v>11.764705882353001</v>
      </c>
      <c r="N7191" s="3">
        <v>23.529411764706001</v>
      </c>
      <c r="O7191" s="3">
        <v>23.529411764706001</v>
      </c>
      <c r="P7191" s="3">
        <v>47.058823529412003</v>
      </c>
      <c r="Q7191" s="7">
        <v>0</v>
      </c>
      <c r="R7191" s="3">
        <v>11.764705882353001</v>
      </c>
      <c r="S7191" s="8">
        <v>17.647058823529001</v>
      </c>
    </row>
    <row r="7192" spans="3:19" x14ac:dyDescent="0.2">
      <c r="C7192" s="91" t="s">
        <v>23</v>
      </c>
      <c r="D7192" s="86" t="s">
        <v>17</v>
      </c>
      <c r="E7192" s="6" t="s">
        <v>24</v>
      </c>
      <c r="F7192" s="5"/>
      <c r="G7192" s="58">
        <v>383</v>
      </c>
      <c r="H7192" s="70" t="str">
        <f t="shared" si="158"/>
        <v xml:space="preserve"> </v>
      </c>
      <c r="I7192" s="12">
        <v>61.618798955613997</v>
      </c>
      <c r="J7192" s="4">
        <v>29.76501305483</v>
      </c>
      <c r="K7192" s="4">
        <v>7.5718015665799996</v>
      </c>
      <c r="L7192" s="4">
        <v>39.425587467363002</v>
      </c>
      <c r="M7192" s="4">
        <v>15.143603133159001</v>
      </c>
      <c r="N7192" s="4">
        <v>41.775456919059998</v>
      </c>
      <c r="O7192" s="4">
        <v>51.958224543081002</v>
      </c>
      <c r="P7192" s="4">
        <v>74.934725848564</v>
      </c>
      <c r="Q7192" s="4">
        <v>1.305483028721</v>
      </c>
      <c r="R7192" s="4">
        <v>4.4386422976500004</v>
      </c>
      <c r="S7192" s="13">
        <v>6.5274151436030001</v>
      </c>
    </row>
    <row r="7193" spans="3:19" x14ac:dyDescent="0.2">
      <c r="C7193" s="90"/>
      <c r="D7193" s="87"/>
      <c r="E7193" s="1" t="s">
        <v>25</v>
      </c>
      <c r="F7193" s="2"/>
      <c r="G7193" s="59">
        <v>333</v>
      </c>
      <c r="H7193" s="71" t="str">
        <f t="shared" si="158"/>
        <v xml:space="preserve"> </v>
      </c>
      <c r="I7193" s="11">
        <v>62.162162162161998</v>
      </c>
      <c r="J7193" s="3">
        <v>31.531531531532</v>
      </c>
      <c r="K7193" s="3">
        <v>11.411411411411001</v>
      </c>
      <c r="L7193" s="3">
        <v>39.639639639640002</v>
      </c>
      <c r="M7193" s="3">
        <v>18.618618618618999</v>
      </c>
      <c r="N7193" s="3">
        <v>42.942942942942999</v>
      </c>
      <c r="O7193" s="3">
        <v>53.453453453453001</v>
      </c>
      <c r="P7193" s="3">
        <v>79.279279279278995</v>
      </c>
      <c r="Q7193" s="3">
        <v>1.201201201201</v>
      </c>
      <c r="R7193" s="3">
        <v>3.0030030030030002</v>
      </c>
      <c r="S7193" s="8">
        <v>5.7057057057060003</v>
      </c>
    </row>
    <row r="7194" spans="3:19" ht="24" x14ac:dyDescent="0.2">
      <c r="C7194" s="90"/>
      <c r="D7194" s="87"/>
      <c r="E7194" s="1" t="s">
        <v>26</v>
      </c>
      <c r="F7194" s="2"/>
      <c r="G7194" s="59">
        <v>464</v>
      </c>
      <c r="H7194" s="71" t="str">
        <f t="shared" si="158"/>
        <v xml:space="preserve"> </v>
      </c>
      <c r="I7194" s="11">
        <v>61.422413793102997</v>
      </c>
      <c r="J7194" s="3">
        <v>28.017241379310001</v>
      </c>
      <c r="K7194" s="3">
        <v>10.991379310345</v>
      </c>
      <c r="L7194" s="3">
        <v>41.594827586207003</v>
      </c>
      <c r="M7194" s="3">
        <v>17.887931034483</v>
      </c>
      <c r="N7194" s="3">
        <v>43.75</v>
      </c>
      <c r="O7194" s="3">
        <v>53.232758620689999</v>
      </c>
      <c r="P7194" s="3">
        <v>76.077586206896996</v>
      </c>
      <c r="Q7194" s="3">
        <v>1.0775862068969999</v>
      </c>
      <c r="R7194" s="3">
        <v>3.8793103448280002</v>
      </c>
      <c r="S7194" s="8">
        <v>6.25</v>
      </c>
    </row>
    <row r="7195" spans="3:19" ht="24" x14ac:dyDescent="0.2">
      <c r="C7195" s="90"/>
      <c r="D7195" s="87"/>
      <c r="E7195" s="1" t="s">
        <v>27</v>
      </c>
      <c r="F7195" s="2"/>
      <c r="G7195" s="59">
        <v>163</v>
      </c>
      <c r="H7195" s="71" t="str">
        <f t="shared" si="158"/>
        <v xml:space="preserve"> </v>
      </c>
      <c r="I7195" s="11">
        <v>53.374233128834</v>
      </c>
      <c r="J7195" s="3">
        <v>25.766871165644002</v>
      </c>
      <c r="K7195" s="3">
        <v>12.269938650306999</v>
      </c>
      <c r="L7195" s="3">
        <v>35.582822085890001</v>
      </c>
      <c r="M7195" s="3">
        <v>15.950920245399001</v>
      </c>
      <c r="N7195" s="3">
        <v>38.650306748466001</v>
      </c>
      <c r="O7195" s="3">
        <v>47.239263803680998</v>
      </c>
      <c r="P7195" s="3">
        <v>71.165644171778993</v>
      </c>
      <c r="Q7195" s="3">
        <v>0.61349693251500004</v>
      </c>
      <c r="R7195" s="3">
        <v>5.5214723926379996</v>
      </c>
      <c r="S7195" s="8">
        <v>7.3619631901840004</v>
      </c>
    </row>
    <row r="7196" spans="3:19" x14ac:dyDescent="0.2">
      <c r="C7196" s="90"/>
      <c r="D7196" s="87"/>
      <c r="E7196" s="1" t="s">
        <v>28</v>
      </c>
      <c r="F7196" s="2"/>
      <c r="G7196" s="59">
        <v>161</v>
      </c>
      <c r="H7196" s="71" t="str">
        <f t="shared" si="158"/>
        <v xml:space="preserve"> </v>
      </c>
      <c r="I7196" s="11">
        <v>66.459627329192998</v>
      </c>
      <c r="J7196" s="3">
        <v>26.708074534161</v>
      </c>
      <c r="K7196" s="3">
        <v>8.6956521739130004</v>
      </c>
      <c r="L7196" s="3">
        <v>45.341614906832</v>
      </c>
      <c r="M7196" s="3">
        <v>16.149068322981002</v>
      </c>
      <c r="N7196" s="3">
        <v>39.130434782609001</v>
      </c>
      <c r="O7196" s="3">
        <v>49.068322981366002</v>
      </c>
      <c r="P7196" s="3">
        <v>73.913043478261002</v>
      </c>
      <c r="Q7196" s="3">
        <v>1.242236024845</v>
      </c>
      <c r="R7196" s="3">
        <v>3.7267080745340002</v>
      </c>
      <c r="S7196" s="8">
        <v>7.4534161490680004</v>
      </c>
    </row>
    <row r="7197" spans="3:19" x14ac:dyDescent="0.2">
      <c r="C7197" s="90"/>
      <c r="D7197" s="87"/>
      <c r="E7197" s="1" t="s">
        <v>29</v>
      </c>
      <c r="F7197" s="2"/>
      <c r="G7197" s="59">
        <v>1174</v>
      </c>
      <c r="H7197" s="71" t="str">
        <f t="shared" si="158"/>
        <v xml:space="preserve"> </v>
      </c>
      <c r="I7197" s="11">
        <v>52.385008517887997</v>
      </c>
      <c r="J7197" s="3">
        <v>24.616695059624998</v>
      </c>
      <c r="K7197" s="3">
        <v>10.3066439523</v>
      </c>
      <c r="L7197" s="3">
        <v>37.819420783646002</v>
      </c>
      <c r="M7197" s="3">
        <v>13.884156729131</v>
      </c>
      <c r="N7197" s="3">
        <v>41.737649063032002</v>
      </c>
      <c r="O7197" s="3">
        <v>50.170357751277997</v>
      </c>
      <c r="P7197" s="3">
        <v>72.657580919932002</v>
      </c>
      <c r="Q7197" s="3">
        <v>0.93696763202699995</v>
      </c>
      <c r="R7197" s="3">
        <v>5.2810902896079996</v>
      </c>
      <c r="S7197" s="8">
        <v>6.3032367972739998</v>
      </c>
    </row>
    <row r="7198" spans="3:19" x14ac:dyDescent="0.2">
      <c r="C7198" s="90"/>
      <c r="D7198" s="87"/>
      <c r="E7198" s="1" t="s">
        <v>30</v>
      </c>
      <c r="F7198" s="2"/>
      <c r="G7198" s="59">
        <v>1349</v>
      </c>
      <c r="H7198" s="71" t="str">
        <f t="shared" si="158"/>
        <v xml:space="preserve"> </v>
      </c>
      <c r="I7198" s="11">
        <v>48.999258710155999</v>
      </c>
      <c r="J7198" s="3">
        <v>23.721275018532001</v>
      </c>
      <c r="K7198" s="3">
        <v>9.4885100074129998</v>
      </c>
      <c r="L7198" s="3">
        <v>38.547071905114997</v>
      </c>
      <c r="M7198" s="3">
        <v>13.046701260193</v>
      </c>
      <c r="N7198" s="3">
        <v>44.106745737582997</v>
      </c>
      <c r="O7198" s="3">
        <v>50.481838398813998</v>
      </c>
      <c r="P7198" s="3">
        <v>73.610081541883005</v>
      </c>
      <c r="Q7198" s="3">
        <v>0.59303187546299996</v>
      </c>
      <c r="R7198" s="3">
        <v>5.9303187546330003</v>
      </c>
      <c r="S7198" s="8">
        <v>5.6338028169010004</v>
      </c>
    </row>
    <row r="7199" spans="3:19" x14ac:dyDescent="0.2">
      <c r="C7199" s="90"/>
      <c r="D7199" s="87"/>
      <c r="E7199" s="1" t="s">
        <v>31</v>
      </c>
      <c r="F7199" s="2"/>
      <c r="G7199" s="59">
        <v>2034</v>
      </c>
      <c r="H7199" s="71" t="str">
        <f t="shared" si="158"/>
        <v xml:space="preserve"> </v>
      </c>
      <c r="I7199" s="11">
        <v>43.362831858406999</v>
      </c>
      <c r="J7199" s="3">
        <v>20.993117010816</v>
      </c>
      <c r="K7199" s="3">
        <v>10.914454277286</v>
      </c>
      <c r="L7199" s="3">
        <v>34.955752212389001</v>
      </c>
      <c r="M7199" s="3">
        <v>13.274336283186001</v>
      </c>
      <c r="N7199" s="3">
        <v>41.740412979350999</v>
      </c>
      <c r="O7199" s="3">
        <v>45.378564405113003</v>
      </c>
      <c r="P7199" s="3">
        <v>69.813176007866005</v>
      </c>
      <c r="Q7199" s="3">
        <v>0.93411996066900005</v>
      </c>
      <c r="R7199" s="3">
        <v>8.0629301868239995</v>
      </c>
      <c r="S7199" s="8">
        <v>5.4572271386429998</v>
      </c>
    </row>
    <row r="7200" spans="3:19" x14ac:dyDescent="0.2">
      <c r="C7200" s="90"/>
      <c r="D7200" s="87"/>
      <c r="E7200" s="1" t="s">
        <v>32</v>
      </c>
      <c r="F7200" s="2"/>
      <c r="G7200" s="59">
        <v>68</v>
      </c>
      <c r="H7200" s="71" t="str">
        <f t="shared" si="158"/>
        <v xml:space="preserve"> </v>
      </c>
      <c r="I7200" s="11">
        <v>23.529411764706001</v>
      </c>
      <c r="J7200" s="3">
        <v>16.176470588234999</v>
      </c>
      <c r="K7200" s="3">
        <v>7.352941176471</v>
      </c>
      <c r="L7200" s="3">
        <v>22.058823529411999</v>
      </c>
      <c r="M7200" s="3">
        <v>5.8823529411760003</v>
      </c>
      <c r="N7200" s="3">
        <v>26.470588235293999</v>
      </c>
      <c r="O7200" s="3">
        <v>25</v>
      </c>
      <c r="P7200" s="3">
        <v>51.470588235294002</v>
      </c>
      <c r="Q7200" s="3">
        <v>7.352941176471</v>
      </c>
      <c r="R7200" s="3">
        <v>20.588235294118</v>
      </c>
      <c r="S7200" s="8">
        <v>7.352941176471</v>
      </c>
    </row>
    <row r="7201" spans="3:19" x14ac:dyDescent="0.2">
      <c r="C7201" s="90"/>
      <c r="D7201" s="87"/>
      <c r="E7201" s="1" t="s">
        <v>22</v>
      </c>
      <c r="F7201" s="2"/>
      <c r="G7201" s="59">
        <v>17</v>
      </c>
      <c r="H7201" s="71" t="str">
        <f t="shared" si="158"/>
        <v>*</v>
      </c>
      <c r="I7201" s="11">
        <v>35.294117647058997</v>
      </c>
      <c r="J7201" s="3">
        <v>11.764705882353001</v>
      </c>
      <c r="K7201" s="3">
        <v>11.764705882353001</v>
      </c>
      <c r="L7201" s="3">
        <v>11.764705882353001</v>
      </c>
      <c r="M7201" s="3">
        <v>17.647058823529001</v>
      </c>
      <c r="N7201" s="3">
        <v>23.529411764706001</v>
      </c>
      <c r="O7201" s="3">
        <v>29.411764705882</v>
      </c>
      <c r="P7201" s="3">
        <v>52.941176470587997</v>
      </c>
      <c r="Q7201" s="7">
        <v>0</v>
      </c>
      <c r="R7201" s="3">
        <v>11.764705882353001</v>
      </c>
      <c r="S7201" s="8">
        <v>17.647058823529001</v>
      </c>
    </row>
    <row r="7202" spans="3:19" x14ac:dyDescent="0.2">
      <c r="C7202" s="91" t="s">
        <v>33</v>
      </c>
      <c r="D7202" s="86" t="s">
        <v>17</v>
      </c>
      <c r="E7202" s="6" t="s">
        <v>34</v>
      </c>
      <c r="F7202" s="5"/>
      <c r="G7202" s="58">
        <v>120</v>
      </c>
      <c r="H7202" s="70" t="str">
        <f t="shared" si="158"/>
        <v xml:space="preserve"> </v>
      </c>
      <c r="I7202" s="12">
        <v>60.833333333333002</v>
      </c>
      <c r="J7202" s="4">
        <v>29.166666666666998</v>
      </c>
      <c r="K7202" s="4">
        <v>12.5</v>
      </c>
      <c r="L7202" s="4">
        <v>40</v>
      </c>
      <c r="M7202" s="4">
        <v>23.333333333333002</v>
      </c>
      <c r="N7202" s="4">
        <v>50</v>
      </c>
      <c r="O7202" s="4">
        <v>47.5</v>
      </c>
      <c r="P7202" s="4">
        <v>78.333333333333002</v>
      </c>
      <c r="Q7202" s="4">
        <v>1.666666666667</v>
      </c>
      <c r="R7202" s="4">
        <v>3.333333333333</v>
      </c>
      <c r="S7202" s="13">
        <v>5.833333333333</v>
      </c>
    </row>
    <row r="7203" spans="3:19" x14ac:dyDescent="0.2">
      <c r="C7203" s="90"/>
      <c r="D7203" s="87"/>
      <c r="E7203" s="1" t="s">
        <v>35</v>
      </c>
      <c r="F7203" s="2"/>
      <c r="G7203" s="59">
        <v>932</v>
      </c>
      <c r="H7203" s="71" t="str">
        <f t="shared" si="158"/>
        <v xml:space="preserve"> </v>
      </c>
      <c r="I7203" s="11">
        <v>49.892703862661001</v>
      </c>
      <c r="J7203" s="3">
        <v>21.137339055794001</v>
      </c>
      <c r="K7203" s="3">
        <v>10.407725321888</v>
      </c>
      <c r="L7203" s="3">
        <v>33.047210300429001</v>
      </c>
      <c r="M7203" s="3">
        <v>13.304721030043</v>
      </c>
      <c r="N7203" s="3">
        <v>40.987124463519002</v>
      </c>
      <c r="O7203" s="3">
        <v>48.497854077253002</v>
      </c>
      <c r="P7203" s="3">
        <v>67.811158798283003</v>
      </c>
      <c r="Q7203" s="3">
        <v>0.53648068669500004</v>
      </c>
      <c r="R7203" s="3">
        <v>7.4034334763949996</v>
      </c>
      <c r="S7203" s="8">
        <v>6.8669527897</v>
      </c>
    </row>
    <row r="7204" spans="3:19" x14ac:dyDescent="0.2">
      <c r="C7204" s="90"/>
      <c r="D7204" s="87"/>
      <c r="E7204" s="1" t="s">
        <v>36</v>
      </c>
      <c r="F7204" s="2"/>
      <c r="G7204" s="59">
        <v>854</v>
      </c>
      <c r="H7204" s="71" t="str">
        <f t="shared" si="158"/>
        <v xml:space="preserve"> </v>
      </c>
      <c r="I7204" s="11">
        <v>40.515222482436002</v>
      </c>
      <c r="J7204" s="3">
        <v>21.545667447307</v>
      </c>
      <c r="K7204" s="3">
        <v>8.7822014051519997</v>
      </c>
      <c r="L7204" s="3">
        <v>36.533957845433001</v>
      </c>
      <c r="M7204" s="3">
        <v>12.060889929742</v>
      </c>
      <c r="N7204" s="3">
        <v>40.046838407494</v>
      </c>
      <c r="O7204" s="3">
        <v>44.028103044496</v>
      </c>
      <c r="P7204" s="3">
        <v>69.789227166276007</v>
      </c>
      <c r="Q7204" s="3">
        <v>1.7564402810299999</v>
      </c>
      <c r="R7204" s="3">
        <v>7.4941451990630004</v>
      </c>
      <c r="S7204" s="8">
        <v>5.9718969555039996</v>
      </c>
    </row>
    <row r="7205" spans="3:19" ht="24" x14ac:dyDescent="0.2">
      <c r="C7205" s="90"/>
      <c r="D7205" s="87"/>
      <c r="E7205" s="1" t="s">
        <v>37</v>
      </c>
      <c r="F7205" s="2"/>
      <c r="G7205" s="59">
        <v>356</v>
      </c>
      <c r="H7205" s="71" t="str">
        <f t="shared" si="158"/>
        <v xml:space="preserve"> </v>
      </c>
      <c r="I7205" s="11">
        <v>32.865168539326</v>
      </c>
      <c r="J7205" s="3">
        <v>15.168539325843</v>
      </c>
      <c r="K7205" s="3">
        <v>14.325842696629</v>
      </c>
      <c r="L7205" s="3">
        <v>33.426966292134999</v>
      </c>
      <c r="M7205" s="3">
        <v>12.359550561798001</v>
      </c>
      <c r="N7205" s="3">
        <v>41.292134831460999</v>
      </c>
      <c r="O7205" s="3">
        <v>39.606741573034</v>
      </c>
      <c r="P7205" s="3">
        <v>67.134831460673993</v>
      </c>
      <c r="Q7205" s="3">
        <v>0.56179775280900002</v>
      </c>
      <c r="R7205" s="3">
        <v>10.955056179774999</v>
      </c>
      <c r="S7205" s="8">
        <v>4.7752808988759998</v>
      </c>
    </row>
    <row r="7206" spans="3:19" x14ac:dyDescent="0.2">
      <c r="C7206" s="90"/>
      <c r="D7206" s="87"/>
      <c r="E7206" s="1" t="s">
        <v>38</v>
      </c>
      <c r="F7206" s="2"/>
      <c r="G7206" s="59">
        <v>157</v>
      </c>
      <c r="H7206" s="71" t="str">
        <f t="shared" si="158"/>
        <v xml:space="preserve"> </v>
      </c>
      <c r="I7206" s="11">
        <v>15.286624203822001</v>
      </c>
      <c r="J7206" s="3">
        <v>7.6433121019110004</v>
      </c>
      <c r="K7206" s="3">
        <v>10.828025477707</v>
      </c>
      <c r="L7206" s="3">
        <v>20.382165605095999</v>
      </c>
      <c r="M7206" s="3">
        <v>8.9171974522290007</v>
      </c>
      <c r="N7206" s="3">
        <v>21.656050955413999</v>
      </c>
      <c r="O7206" s="3">
        <v>21.019108280255001</v>
      </c>
      <c r="P7206" s="3">
        <v>56.687898089172002</v>
      </c>
      <c r="Q7206" s="3">
        <v>2.5477707006369998</v>
      </c>
      <c r="R7206" s="3">
        <v>22.929936305731999</v>
      </c>
      <c r="S7206" s="8">
        <v>6.369426751592</v>
      </c>
    </row>
    <row r="7207" spans="3:19" x14ac:dyDescent="0.2">
      <c r="C7207" s="90"/>
      <c r="D7207" s="87"/>
      <c r="E7207" s="1" t="s">
        <v>22</v>
      </c>
      <c r="F7207" s="2"/>
      <c r="G7207" s="59">
        <v>16</v>
      </c>
      <c r="H7207" s="71" t="str">
        <f t="shared" si="158"/>
        <v>*</v>
      </c>
      <c r="I7207" s="11">
        <v>31.25</v>
      </c>
      <c r="J7207" s="3">
        <v>18.75</v>
      </c>
      <c r="K7207" s="3">
        <v>18.75</v>
      </c>
      <c r="L7207" s="3">
        <v>12.5</v>
      </c>
      <c r="M7207" s="3">
        <v>18.75</v>
      </c>
      <c r="N7207" s="3">
        <v>25</v>
      </c>
      <c r="O7207" s="3">
        <v>37.5</v>
      </c>
      <c r="P7207" s="3">
        <v>50</v>
      </c>
      <c r="Q7207" s="7">
        <v>0</v>
      </c>
      <c r="R7207" s="3">
        <v>6.25</v>
      </c>
      <c r="S7207" s="8">
        <v>12.5</v>
      </c>
    </row>
    <row r="7208" spans="3:19" x14ac:dyDescent="0.2">
      <c r="C7208" s="91" t="s">
        <v>39</v>
      </c>
      <c r="D7208" s="86" t="s">
        <v>17</v>
      </c>
      <c r="E7208" s="6" t="s">
        <v>40</v>
      </c>
      <c r="F7208" s="5"/>
      <c r="G7208" s="58">
        <v>350</v>
      </c>
      <c r="H7208" s="70" t="str">
        <f t="shared" si="158"/>
        <v xml:space="preserve"> </v>
      </c>
      <c r="I7208" s="12">
        <v>55.714285714286</v>
      </c>
      <c r="J7208" s="4">
        <v>28.285714285714</v>
      </c>
      <c r="K7208" s="4">
        <v>11.142857142857</v>
      </c>
      <c r="L7208" s="4">
        <v>39.142857142856997</v>
      </c>
      <c r="M7208" s="4">
        <v>18.571428571428999</v>
      </c>
      <c r="N7208" s="4">
        <v>46.285714285714</v>
      </c>
      <c r="O7208" s="4">
        <v>52.857142857143003</v>
      </c>
      <c r="P7208" s="4">
        <v>73.142857142856997</v>
      </c>
      <c r="Q7208" s="4">
        <v>0.28571428571399998</v>
      </c>
      <c r="R7208" s="4">
        <v>5.1428571428570002</v>
      </c>
      <c r="S7208" s="13">
        <v>5.7142857142860004</v>
      </c>
    </row>
    <row r="7209" spans="3:19" ht="24" x14ac:dyDescent="0.2">
      <c r="C7209" s="90"/>
      <c r="D7209" s="87"/>
      <c r="E7209" s="1" t="s">
        <v>41</v>
      </c>
      <c r="F7209" s="2"/>
      <c r="G7209" s="59">
        <v>1147</v>
      </c>
      <c r="H7209" s="71" t="str">
        <f t="shared" si="158"/>
        <v xml:space="preserve"> </v>
      </c>
      <c r="I7209" s="11">
        <v>45.597210113339003</v>
      </c>
      <c r="J7209" s="3">
        <v>21.098517872711</v>
      </c>
      <c r="K7209" s="3">
        <v>10.026155187445999</v>
      </c>
      <c r="L7209" s="3">
        <v>34.176111595465997</v>
      </c>
      <c r="M7209" s="3">
        <v>14.734088927637</v>
      </c>
      <c r="N7209" s="3">
        <v>42.022667829119001</v>
      </c>
      <c r="O7209" s="3">
        <v>44.376634699215003</v>
      </c>
      <c r="P7209" s="3">
        <v>69.921534437662999</v>
      </c>
      <c r="Q7209" s="3">
        <v>1.133391455972</v>
      </c>
      <c r="R7209" s="3">
        <v>6.8875326939840003</v>
      </c>
      <c r="S7209" s="8">
        <v>5.841325196164</v>
      </c>
    </row>
    <row r="7210" spans="3:19" x14ac:dyDescent="0.2">
      <c r="C7210" s="90"/>
      <c r="D7210" s="87"/>
      <c r="E7210" s="1" t="s">
        <v>42</v>
      </c>
      <c r="F7210" s="2"/>
      <c r="G7210" s="59">
        <v>816</v>
      </c>
      <c r="H7210" s="71" t="str">
        <f t="shared" si="158"/>
        <v xml:space="preserve"> </v>
      </c>
      <c r="I7210" s="11">
        <v>33.088235294118</v>
      </c>
      <c r="J7210" s="3">
        <v>15.073529411765</v>
      </c>
      <c r="K7210" s="3">
        <v>12.132352941176</v>
      </c>
      <c r="L7210" s="3">
        <v>31.985294117647001</v>
      </c>
      <c r="M7210" s="3">
        <v>8.9460784313729995</v>
      </c>
      <c r="N7210" s="3">
        <v>36.151960784313999</v>
      </c>
      <c r="O7210" s="3">
        <v>40.073529411765001</v>
      </c>
      <c r="P7210" s="3">
        <v>64.338235294117993</v>
      </c>
      <c r="Q7210" s="3">
        <v>1.3480392156859999</v>
      </c>
      <c r="R7210" s="3">
        <v>12.377450980392</v>
      </c>
      <c r="S7210" s="8">
        <v>6.1274509803920001</v>
      </c>
    </row>
    <row r="7211" spans="3:19" x14ac:dyDescent="0.2">
      <c r="C7211" s="90"/>
      <c r="D7211" s="87"/>
      <c r="E7211" s="1" t="s">
        <v>43</v>
      </c>
      <c r="F7211" s="2"/>
      <c r="G7211" s="59">
        <v>78</v>
      </c>
      <c r="H7211" s="71" t="str">
        <f t="shared" si="158"/>
        <v xml:space="preserve"> </v>
      </c>
      <c r="I7211" s="11">
        <v>33.333333333333002</v>
      </c>
      <c r="J7211" s="3">
        <v>16.666666666666998</v>
      </c>
      <c r="K7211" s="3">
        <v>1.2820512820509999</v>
      </c>
      <c r="L7211" s="3">
        <v>28.205128205127998</v>
      </c>
      <c r="M7211" s="3">
        <v>3.8461538461539999</v>
      </c>
      <c r="N7211" s="3">
        <v>19.230769230768999</v>
      </c>
      <c r="O7211" s="3">
        <v>37.179487179486998</v>
      </c>
      <c r="P7211" s="3">
        <v>60.25641025641</v>
      </c>
      <c r="Q7211" s="3">
        <v>2.564102564103</v>
      </c>
      <c r="R7211" s="3">
        <v>15.384615384615</v>
      </c>
      <c r="S7211" s="8">
        <v>6.4102564102560002</v>
      </c>
    </row>
    <row r="7212" spans="3:19" x14ac:dyDescent="0.2">
      <c r="C7212" s="90"/>
      <c r="D7212" s="87"/>
      <c r="E7212" s="1" t="s">
        <v>22</v>
      </c>
      <c r="F7212" s="2"/>
      <c r="G7212" s="59">
        <v>44</v>
      </c>
      <c r="H7212" s="71" t="str">
        <f t="shared" si="158"/>
        <v>*</v>
      </c>
      <c r="I7212" s="11">
        <v>36.363636363635997</v>
      </c>
      <c r="J7212" s="3">
        <v>18.181818181817999</v>
      </c>
      <c r="K7212" s="3">
        <v>9.0909090909089993</v>
      </c>
      <c r="L7212" s="3">
        <v>20.454545454544999</v>
      </c>
      <c r="M7212" s="3">
        <v>13.636363636364001</v>
      </c>
      <c r="N7212" s="3">
        <v>34.090909090909001</v>
      </c>
      <c r="O7212" s="3">
        <v>34.090909090909001</v>
      </c>
      <c r="P7212" s="3">
        <v>63.636363636364003</v>
      </c>
      <c r="Q7212" s="3">
        <v>2.2727272727269998</v>
      </c>
      <c r="R7212" s="3">
        <v>6.8181818181820004</v>
      </c>
      <c r="S7212" s="8">
        <v>20.454545454544999</v>
      </c>
    </row>
    <row r="7213" spans="3:19" x14ac:dyDescent="0.2">
      <c r="C7213" s="91" t="s">
        <v>44</v>
      </c>
      <c r="D7213" s="86" t="s">
        <v>17</v>
      </c>
      <c r="E7213" s="6" t="s">
        <v>45</v>
      </c>
      <c r="F7213" s="5"/>
      <c r="G7213" s="58">
        <v>1358</v>
      </c>
      <c r="H7213" s="70" t="str">
        <f t="shared" si="158"/>
        <v xml:space="preserve"> </v>
      </c>
      <c r="I7213" s="12">
        <v>47.422680412371001</v>
      </c>
      <c r="J7213" s="4">
        <v>23.048600883652</v>
      </c>
      <c r="K7213" s="4">
        <v>11.413843888071</v>
      </c>
      <c r="L7213" s="4">
        <v>35.567010309277997</v>
      </c>
      <c r="M7213" s="4">
        <v>15.390279823269999</v>
      </c>
      <c r="N7213" s="4">
        <v>45.287187039764</v>
      </c>
      <c r="O7213" s="4">
        <v>48.011782032401001</v>
      </c>
      <c r="P7213" s="4">
        <v>71.575846833579007</v>
      </c>
      <c r="Q7213" s="4">
        <v>0.88365243004399996</v>
      </c>
      <c r="R7213" s="4">
        <v>6.4801178203239997</v>
      </c>
      <c r="S7213" s="13">
        <v>5.3019145802649996</v>
      </c>
    </row>
    <row r="7214" spans="3:19" x14ac:dyDescent="0.2">
      <c r="C7214" s="90"/>
      <c r="D7214" s="87"/>
      <c r="E7214" s="1" t="s">
        <v>46</v>
      </c>
      <c r="F7214" s="2"/>
      <c r="G7214" s="59">
        <v>735</v>
      </c>
      <c r="H7214" s="71" t="str">
        <f t="shared" si="158"/>
        <v xml:space="preserve"> </v>
      </c>
      <c r="I7214" s="11">
        <v>40</v>
      </c>
      <c r="J7214" s="3">
        <v>17.959183673468999</v>
      </c>
      <c r="K7214" s="3">
        <v>9.1156462585030003</v>
      </c>
      <c r="L7214" s="3">
        <v>31.292517006802999</v>
      </c>
      <c r="M7214" s="3">
        <v>11.020408163265</v>
      </c>
      <c r="N7214" s="3">
        <v>36.734693877551003</v>
      </c>
      <c r="O7214" s="3">
        <v>43.129251700680001</v>
      </c>
      <c r="P7214" s="3">
        <v>67.482993197279001</v>
      </c>
      <c r="Q7214" s="3">
        <v>1.0884353741499999</v>
      </c>
      <c r="R7214" s="3">
        <v>9.3877551020409999</v>
      </c>
      <c r="S7214" s="8">
        <v>6.1224489795919999</v>
      </c>
    </row>
    <row r="7215" spans="3:19" x14ac:dyDescent="0.2">
      <c r="C7215" s="90"/>
      <c r="D7215" s="87"/>
      <c r="E7215" s="1" t="s">
        <v>47</v>
      </c>
      <c r="F7215" s="2"/>
      <c r="G7215" s="59">
        <v>177</v>
      </c>
      <c r="H7215" s="71" t="str">
        <f t="shared" si="158"/>
        <v xml:space="preserve"> </v>
      </c>
      <c r="I7215" s="11">
        <v>35.593220338983002</v>
      </c>
      <c r="J7215" s="3">
        <v>15.254237288136</v>
      </c>
      <c r="K7215" s="3">
        <v>13.559322033898001</v>
      </c>
      <c r="L7215" s="3">
        <v>41.242937853107001</v>
      </c>
      <c r="M7215" s="3">
        <v>10.169491525424</v>
      </c>
      <c r="N7215" s="3">
        <v>31.073446327684</v>
      </c>
      <c r="O7215" s="3">
        <v>35.028248587570999</v>
      </c>
      <c r="P7215" s="3">
        <v>61.016949152541997</v>
      </c>
      <c r="Q7215" s="3">
        <v>1.6949152542370001</v>
      </c>
      <c r="R7215" s="3">
        <v>12.429378531073001</v>
      </c>
      <c r="S7215" s="8">
        <v>5.6497175141240001</v>
      </c>
    </row>
    <row r="7216" spans="3:19" x14ac:dyDescent="0.2">
      <c r="C7216" s="90"/>
      <c r="D7216" s="87"/>
      <c r="E7216" s="1" t="s">
        <v>48</v>
      </c>
      <c r="F7216" s="2"/>
      <c r="G7216" s="59">
        <v>128</v>
      </c>
      <c r="H7216" s="71" t="str">
        <f t="shared" si="158"/>
        <v xml:space="preserve"> </v>
      </c>
      <c r="I7216" s="11">
        <v>17.1875</v>
      </c>
      <c r="J7216" s="3">
        <v>7.8125</v>
      </c>
      <c r="K7216" s="3">
        <v>9.375</v>
      </c>
      <c r="L7216" s="3">
        <v>23.4375</v>
      </c>
      <c r="M7216" s="3">
        <v>6.25</v>
      </c>
      <c r="N7216" s="3">
        <v>17.1875</v>
      </c>
      <c r="O7216" s="3">
        <v>19.53125</v>
      </c>
      <c r="P7216" s="3">
        <v>53.125</v>
      </c>
      <c r="Q7216" s="3">
        <v>3.125</v>
      </c>
      <c r="R7216" s="3">
        <v>23.4375</v>
      </c>
      <c r="S7216" s="8">
        <v>9.375</v>
      </c>
    </row>
    <row r="7217" spans="3:19" x14ac:dyDescent="0.2">
      <c r="C7217" s="90"/>
      <c r="D7217" s="87"/>
      <c r="E7217" s="1" t="s">
        <v>22</v>
      </c>
      <c r="F7217" s="2"/>
      <c r="G7217" s="59">
        <v>37</v>
      </c>
      <c r="H7217" s="71" t="str">
        <f t="shared" si="158"/>
        <v>*</v>
      </c>
      <c r="I7217" s="11">
        <v>18.918918918919001</v>
      </c>
      <c r="J7217" s="3">
        <v>8.1081081081080004</v>
      </c>
      <c r="K7217" s="7">
        <v>0</v>
      </c>
      <c r="L7217" s="3">
        <v>13.513513513514001</v>
      </c>
      <c r="M7217" s="7">
        <v>0</v>
      </c>
      <c r="N7217" s="3">
        <v>18.918918918919001</v>
      </c>
      <c r="O7217" s="3">
        <v>24.324324324323999</v>
      </c>
      <c r="P7217" s="3">
        <v>37.837837837838002</v>
      </c>
      <c r="Q7217" s="3">
        <v>2.7027027027030002</v>
      </c>
      <c r="R7217" s="3">
        <v>10.810810810811001</v>
      </c>
      <c r="S7217" s="8">
        <v>32.432432432432002</v>
      </c>
    </row>
    <row r="7218" spans="3:19" ht="24" x14ac:dyDescent="0.2">
      <c r="C7218" s="91" t="s">
        <v>49</v>
      </c>
      <c r="D7218" s="86" t="s">
        <v>17</v>
      </c>
      <c r="E7218" s="6" t="s">
        <v>50</v>
      </c>
      <c r="F7218" s="5"/>
      <c r="G7218" s="58">
        <v>141</v>
      </c>
      <c r="H7218" s="70" t="str">
        <f t="shared" si="158"/>
        <v xml:space="preserve"> </v>
      </c>
      <c r="I7218" s="12">
        <v>49.645390070921998</v>
      </c>
      <c r="J7218" s="4">
        <v>34.751773049645003</v>
      </c>
      <c r="K7218" s="4">
        <v>14.184397163121</v>
      </c>
      <c r="L7218" s="4">
        <v>41.843971631206003</v>
      </c>
      <c r="M7218" s="4">
        <v>22.695035460993001</v>
      </c>
      <c r="N7218" s="4">
        <v>46.808510638298003</v>
      </c>
      <c r="O7218" s="4">
        <v>56.028368794325999</v>
      </c>
      <c r="P7218" s="4">
        <v>73.758865248226996</v>
      </c>
      <c r="Q7218" s="4">
        <v>2.8368794326239999</v>
      </c>
      <c r="R7218" s="4">
        <v>2.1276595744679998</v>
      </c>
      <c r="S7218" s="13">
        <v>4.2553191489359996</v>
      </c>
    </row>
    <row r="7219" spans="3:19" ht="36" x14ac:dyDescent="0.2">
      <c r="C7219" s="90"/>
      <c r="D7219" s="87"/>
      <c r="E7219" s="1" t="s">
        <v>51</v>
      </c>
      <c r="F7219" s="2"/>
      <c r="G7219" s="59">
        <v>349</v>
      </c>
      <c r="H7219" s="71" t="str">
        <f t="shared" si="158"/>
        <v xml:space="preserve"> </v>
      </c>
      <c r="I7219" s="11">
        <v>45.558739255013997</v>
      </c>
      <c r="J7219" s="3">
        <v>26.361031518625001</v>
      </c>
      <c r="K7219" s="3">
        <v>14.899713467049001</v>
      </c>
      <c r="L7219" s="3">
        <v>37.535816618910999</v>
      </c>
      <c r="M7219" s="3">
        <v>28.366762177649999</v>
      </c>
      <c r="N7219" s="3">
        <v>56.160458452721997</v>
      </c>
      <c r="O7219" s="3">
        <v>51.575931232092003</v>
      </c>
      <c r="P7219" s="3">
        <v>73.065902578796994</v>
      </c>
      <c r="Q7219" s="3">
        <v>1.4326647564470001</v>
      </c>
      <c r="R7219" s="3">
        <v>4.87106017192</v>
      </c>
      <c r="S7219" s="8">
        <v>2.5787965616049999</v>
      </c>
    </row>
    <row r="7220" spans="3:19" ht="48" x14ac:dyDescent="0.2">
      <c r="C7220" s="90"/>
      <c r="D7220" s="87"/>
      <c r="E7220" s="1" t="s">
        <v>52</v>
      </c>
      <c r="F7220" s="2"/>
      <c r="G7220" s="59">
        <v>1860</v>
      </c>
      <c r="H7220" s="71" t="str">
        <f t="shared" si="158"/>
        <v xml:space="preserve"> </v>
      </c>
      <c r="I7220" s="11">
        <v>46.129032258065003</v>
      </c>
      <c r="J7220" s="3">
        <v>22.741935483871</v>
      </c>
      <c r="K7220" s="3">
        <v>11.720430107526999</v>
      </c>
      <c r="L7220" s="3">
        <v>36.720430107527001</v>
      </c>
      <c r="M7220" s="3">
        <v>14.677419354839</v>
      </c>
      <c r="N7220" s="3">
        <v>44.784946236559001</v>
      </c>
      <c r="O7220" s="3">
        <v>48.333333333333002</v>
      </c>
      <c r="P7220" s="3">
        <v>72.096774193548001</v>
      </c>
      <c r="Q7220" s="3">
        <v>1.0215053763440001</v>
      </c>
      <c r="R7220" s="3">
        <v>6.1290322580650001</v>
      </c>
      <c r="S7220" s="8">
        <v>4.7849462365589996</v>
      </c>
    </row>
    <row r="7221" spans="3:19" ht="24" x14ac:dyDescent="0.2">
      <c r="C7221" s="90"/>
      <c r="D7221" s="87"/>
      <c r="E7221" s="1" t="s">
        <v>53</v>
      </c>
      <c r="F7221" s="2"/>
      <c r="G7221" s="59">
        <v>719</v>
      </c>
      <c r="H7221" s="71" t="str">
        <f t="shared" si="158"/>
        <v xml:space="preserve"> </v>
      </c>
      <c r="I7221" s="11">
        <v>45.479833101529998</v>
      </c>
      <c r="J7221" s="3">
        <v>26.981919332406001</v>
      </c>
      <c r="K7221" s="3">
        <v>14.881780250347999</v>
      </c>
      <c r="L7221" s="3">
        <v>39.360222531292997</v>
      </c>
      <c r="M7221" s="3">
        <v>20.584144645340999</v>
      </c>
      <c r="N7221" s="3">
        <v>55.215577190542</v>
      </c>
      <c r="O7221" s="3">
        <v>54.520166898470002</v>
      </c>
      <c r="P7221" s="3">
        <v>75.521557719054002</v>
      </c>
      <c r="Q7221" s="3">
        <v>1.25173852573</v>
      </c>
      <c r="R7221" s="3">
        <v>4.867872044506</v>
      </c>
      <c r="S7221" s="8">
        <v>2.50347705146</v>
      </c>
    </row>
    <row r="7222" spans="3:19" ht="48" x14ac:dyDescent="0.2">
      <c r="C7222" s="90"/>
      <c r="D7222" s="87"/>
      <c r="E7222" s="1" t="s">
        <v>54</v>
      </c>
      <c r="F7222" s="2"/>
      <c r="G7222" s="59">
        <v>404</v>
      </c>
      <c r="H7222" s="71" t="str">
        <f t="shared" si="158"/>
        <v xml:space="preserve"> </v>
      </c>
      <c r="I7222" s="11">
        <v>50</v>
      </c>
      <c r="J7222" s="3">
        <v>31.683168316831999</v>
      </c>
      <c r="K7222" s="3">
        <v>13.118811881188</v>
      </c>
      <c r="L7222" s="3">
        <v>39.356435643563998</v>
      </c>
      <c r="M7222" s="3">
        <v>22.524752475248</v>
      </c>
      <c r="N7222" s="3">
        <v>55.445544554454997</v>
      </c>
      <c r="O7222" s="3">
        <v>55.445544554454997</v>
      </c>
      <c r="P7222" s="3">
        <v>75.495049504950003</v>
      </c>
      <c r="Q7222" s="3">
        <v>0.99009900990099997</v>
      </c>
      <c r="R7222" s="3">
        <v>3.9603960396039999</v>
      </c>
      <c r="S7222" s="8">
        <v>1.732673267327</v>
      </c>
    </row>
    <row r="7223" spans="3:19" ht="36" x14ac:dyDescent="0.2">
      <c r="C7223" s="90"/>
      <c r="D7223" s="87"/>
      <c r="E7223" s="1" t="s">
        <v>55</v>
      </c>
      <c r="F7223" s="2"/>
      <c r="G7223" s="59">
        <v>41</v>
      </c>
      <c r="H7223" s="71" t="str">
        <f t="shared" si="158"/>
        <v>*</v>
      </c>
      <c r="I7223" s="11">
        <v>34.146341463414998</v>
      </c>
      <c r="J7223" s="3">
        <v>26.829268292683</v>
      </c>
      <c r="K7223" s="3">
        <v>9.7560975609760003</v>
      </c>
      <c r="L7223" s="3">
        <v>26.829268292683</v>
      </c>
      <c r="M7223" s="3">
        <v>39.024390243901998</v>
      </c>
      <c r="N7223" s="3">
        <v>46.341463414633999</v>
      </c>
      <c r="O7223" s="3">
        <v>48.780487804878</v>
      </c>
      <c r="P7223" s="3">
        <v>48.780487804878</v>
      </c>
      <c r="Q7223" s="3">
        <v>4.8780487804880002</v>
      </c>
      <c r="R7223" s="3">
        <v>2.4390243902440001</v>
      </c>
      <c r="S7223" s="8">
        <v>7.3170731707319998</v>
      </c>
    </row>
    <row r="7224" spans="3:19" ht="36" x14ac:dyDescent="0.2">
      <c r="C7224" s="90"/>
      <c r="D7224" s="87"/>
      <c r="E7224" s="1" t="s">
        <v>56</v>
      </c>
      <c r="F7224" s="2"/>
      <c r="G7224" s="59">
        <v>168</v>
      </c>
      <c r="H7224" s="71" t="str">
        <f t="shared" si="158"/>
        <v xml:space="preserve"> </v>
      </c>
      <c r="I7224" s="11">
        <v>44.047619047619001</v>
      </c>
      <c r="J7224" s="3">
        <v>35.714285714286</v>
      </c>
      <c r="K7224" s="3">
        <v>14.880952380951999</v>
      </c>
      <c r="L7224" s="3">
        <v>39.880952380952003</v>
      </c>
      <c r="M7224" s="3">
        <v>27.976190476189998</v>
      </c>
      <c r="N7224" s="3">
        <v>55.952380952380999</v>
      </c>
      <c r="O7224" s="3">
        <v>53.571428571429003</v>
      </c>
      <c r="P7224" s="3">
        <v>69.047619047618994</v>
      </c>
      <c r="Q7224" s="3">
        <v>1.190476190476</v>
      </c>
      <c r="R7224" s="3">
        <v>5.9523809523809996</v>
      </c>
      <c r="S7224" s="8">
        <v>4.166666666667</v>
      </c>
    </row>
    <row r="7225" spans="3:19" ht="36" x14ac:dyDescent="0.2">
      <c r="C7225" s="90"/>
      <c r="D7225" s="87"/>
      <c r="E7225" s="1" t="s">
        <v>57</v>
      </c>
      <c r="F7225" s="2"/>
      <c r="G7225" s="59">
        <v>146</v>
      </c>
      <c r="H7225" s="71" t="str">
        <f t="shared" si="158"/>
        <v xml:space="preserve"> </v>
      </c>
      <c r="I7225" s="11">
        <v>47.260273972603002</v>
      </c>
      <c r="J7225" s="3">
        <v>28.082191780822001</v>
      </c>
      <c r="K7225" s="3">
        <v>14.383561643836</v>
      </c>
      <c r="L7225" s="3">
        <v>34.246575342466002</v>
      </c>
      <c r="M7225" s="3">
        <v>29.452054794521001</v>
      </c>
      <c r="N7225" s="3">
        <v>60.273972602740002</v>
      </c>
      <c r="O7225" s="3">
        <v>54.794520547944998</v>
      </c>
      <c r="P7225" s="3">
        <v>72.602739726026996</v>
      </c>
      <c r="Q7225" s="3">
        <v>2.054794520548</v>
      </c>
      <c r="R7225" s="3">
        <v>3.4246575342469998</v>
      </c>
      <c r="S7225" s="8">
        <v>4.7945205479449999</v>
      </c>
    </row>
    <row r="7226" spans="3:19" x14ac:dyDescent="0.2">
      <c r="C7226" s="90"/>
      <c r="D7226" s="87"/>
      <c r="E7226" s="1" t="s">
        <v>58</v>
      </c>
      <c r="F7226" s="2"/>
      <c r="G7226" s="59">
        <v>364</v>
      </c>
      <c r="H7226" s="71" t="str">
        <f t="shared" si="158"/>
        <v xml:space="preserve"> </v>
      </c>
      <c r="I7226" s="11">
        <v>28.296703296703001</v>
      </c>
      <c r="J7226" s="3">
        <v>9.6153846153850004</v>
      </c>
      <c r="K7226" s="3">
        <v>7.1428571428570002</v>
      </c>
      <c r="L7226" s="3">
        <v>24.175824175824001</v>
      </c>
      <c r="M7226" s="3">
        <v>5.7692307692310001</v>
      </c>
      <c r="N7226" s="3">
        <v>20.604395604396</v>
      </c>
      <c r="O7226" s="3">
        <v>27.472527472526998</v>
      </c>
      <c r="P7226" s="3">
        <v>57.692307692307999</v>
      </c>
      <c r="Q7226" s="3">
        <v>1.3736263736259999</v>
      </c>
      <c r="R7226" s="3">
        <v>19.505494505495001</v>
      </c>
      <c r="S7226" s="8">
        <v>8.7912087912089998</v>
      </c>
    </row>
    <row r="7227" spans="3:19" x14ac:dyDescent="0.2">
      <c r="C7227" s="90"/>
      <c r="D7227" s="87"/>
      <c r="E7227" s="1" t="s">
        <v>22</v>
      </c>
      <c r="F7227" s="2"/>
      <c r="G7227" s="59">
        <v>134</v>
      </c>
      <c r="H7227" s="71" t="str">
        <f t="shared" si="158"/>
        <v xml:space="preserve"> </v>
      </c>
      <c r="I7227" s="11">
        <v>31.343283582089999</v>
      </c>
      <c r="J7227" s="3">
        <v>10.447761194030001</v>
      </c>
      <c r="K7227" s="3">
        <v>2.238805970149</v>
      </c>
      <c r="L7227" s="3">
        <v>20.149253731342998</v>
      </c>
      <c r="M7227" s="3">
        <v>5.2238805970150004</v>
      </c>
      <c r="N7227" s="3">
        <v>18.656716417910001</v>
      </c>
      <c r="O7227" s="3">
        <v>25.373134328357999</v>
      </c>
      <c r="P7227" s="3">
        <v>50</v>
      </c>
      <c r="Q7227" s="3">
        <v>2.238805970149</v>
      </c>
      <c r="R7227" s="3">
        <v>14.925373134328</v>
      </c>
      <c r="S7227" s="8">
        <v>18.656716417910001</v>
      </c>
    </row>
    <row r="7228" spans="3:19" ht="24" x14ac:dyDescent="0.2">
      <c r="C7228" s="90"/>
      <c r="D7228" s="87"/>
      <c r="E7228" s="1" t="s">
        <v>59</v>
      </c>
      <c r="F7228" s="2"/>
      <c r="G7228" s="59">
        <v>1920</v>
      </c>
      <c r="H7228" s="71" t="str">
        <f t="shared" si="158"/>
        <v xml:space="preserve"> </v>
      </c>
      <c r="I7228" s="11">
        <v>45.885416666666998</v>
      </c>
      <c r="J7228" s="3">
        <v>22.552083333333002</v>
      </c>
      <c r="K7228" s="3">
        <v>11.927083333333</v>
      </c>
      <c r="L7228" s="3">
        <v>36.510416666666998</v>
      </c>
      <c r="M7228" s="3">
        <v>14.84375</v>
      </c>
      <c r="N7228" s="3">
        <v>44.895833333333002</v>
      </c>
      <c r="O7228" s="3">
        <v>48.125</v>
      </c>
      <c r="P7228" s="3">
        <v>71.40625</v>
      </c>
      <c r="Q7228" s="3">
        <v>1.041666666667</v>
      </c>
      <c r="R7228" s="3">
        <v>6.354166666667</v>
      </c>
      <c r="S7228" s="8">
        <v>4.791666666667</v>
      </c>
    </row>
    <row r="7229" spans="3:19" ht="24" x14ac:dyDescent="0.2">
      <c r="C7229" s="90"/>
      <c r="D7229" s="87"/>
      <c r="E7229" s="1" t="s">
        <v>60</v>
      </c>
      <c r="F7229" s="2"/>
      <c r="G7229" s="59">
        <v>479</v>
      </c>
      <c r="H7229" s="71" t="str">
        <f t="shared" si="158"/>
        <v xml:space="preserve"> </v>
      </c>
      <c r="I7229" s="11">
        <v>47.807933194154003</v>
      </c>
      <c r="J7229" s="3">
        <v>30.688935281837001</v>
      </c>
      <c r="K7229" s="3">
        <v>12.734864300626</v>
      </c>
      <c r="L7229" s="3">
        <v>38.830897703548999</v>
      </c>
      <c r="M7229" s="3">
        <v>22.338204592901999</v>
      </c>
      <c r="N7229" s="3">
        <v>54.279749478078998</v>
      </c>
      <c r="O7229" s="3">
        <v>53.862212943632997</v>
      </c>
      <c r="P7229" s="3">
        <v>74.112734864301004</v>
      </c>
      <c r="Q7229" s="3">
        <v>0.83507306889400001</v>
      </c>
      <c r="R7229" s="3">
        <v>4.5929018789139997</v>
      </c>
      <c r="S7229" s="8">
        <v>2.5052192066810002</v>
      </c>
    </row>
    <row r="7230" spans="3:19" ht="24" x14ac:dyDescent="0.2">
      <c r="C7230" s="91" t="s">
        <v>61</v>
      </c>
      <c r="D7230" s="86" t="s">
        <v>17</v>
      </c>
      <c r="E7230" s="6" t="s">
        <v>62</v>
      </c>
      <c r="F7230" s="5"/>
      <c r="G7230" s="58">
        <v>354</v>
      </c>
      <c r="H7230" s="70" t="str">
        <f t="shared" si="158"/>
        <v xml:space="preserve"> </v>
      </c>
      <c r="I7230" s="12">
        <v>54.519774011298999</v>
      </c>
      <c r="J7230" s="4">
        <v>30.790960451977</v>
      </c>
      <c r="K7230" s="4">
        <v>12.994350282486</v>
      </c>
      <c r="L7230" s="4">
        <v>44.350282485876001</v>
      </c>
      <c r="M7230" s="4">
        <v>19.774011299434999</v>
      </c>
      <c r="N7230" s="4">
        <v>48.870056497175</v>
      </c>
      <c r="O7230" s="4">
        <v>56.497175141242998</v>
      </c>
      <c r="P7230" s="4">
        <v>80.225988700564997</v>
      </c>
      <c r="Q7230" s="4">
        <v>2.25988700565</v>
      </c>
      <c r="R7230" s="4">
        <v>2.542372881356</v>
      </c>
      <c r="S7230" s="13">
        <v>4.8022598870059996</v>
      </c>
    </row>
    <row r="7231" spans="3:19" ht="24" x14ac:dyDescent="0.2">
      <c r="C7231" s="90"/>
      <c r="D7231" s="87"/>
      <c r="E7231" s="1" t="s">
        <v>63</v>
      </c>
      <c r="F7231" s="2"/>
      <c r="G7231" s="59">
        <v>645</v>
      </c>
      <c r="H7231" s="71" t="str">
        <f t="shared" si="158"/>
        <v xml:space="preserve"> </v>
      </c>
      <c r="I7231" s="11">
        <v>54.418604651163001</v>
      </c>
      <c r="J7231" s="3">
        <v>29.302325581394999</v>
      </c>
      <c r="K7231" s="3">
        <v>11.317829457364001</v>
      </c>
      <c r="L7231" s="3">
        <v>40.620155038759997</v>
      </c>
      <c r="M7231" s="3">
        <v>13.643410852713</v>
      </c>
      <c r="N7231" s="3">
        <v>47.131782945735999</v>
      </c>
      <c r="O7231" s="3">
        <v>55.503875968991998</v>
      </c>
      <c r="P7231" s="3">
        <v>77.984496124030997</v>
      </c>
      <c r="Q7231" s="3">
        <v>0.77519379845000003</v>
      </c>
      <c r="R7231" s="3">
        <v>3.1007751937979999</v>
      </c>
      <c r="S7231" s="8">
        <v>4.6511627906979998</v>
      </c>
    </row>
    <row r="7232" spans="3:19" ht="36" x14ac:dyDescent="0.2">
      <c r="C7232" s="90"/>
      <c r="D7232" s="87"/>
      <c r="E7232" s="1" t="s">
        <v>64</v>
      </c>
      <c r="F7232" s="2"/>
      <c r="G7232" s="59">
        <v>166</v>
      </c>
      <c r="H7232" s="71" t="str">
        <f t="shared" si="158"/>
        <v xml:space="preserve"> </v>
      </c>
      <c r="I7232" s="11">
        <v>52.409638554216997</v>
      </c>
      <c r="J7232" s="3">
        <v>31.927710843372999</v>
      </c>
      <c r="K7232" s="3">
        <v>18.072289156627001</v>
      </c>
      <c r="L7232" s="3">
        <v>39.759036144577998</v>
      </c>
      <c r="M7232" s="3">
        <v>28.313253012048001</v>
      </c>
      <c r="N7232" s="3">
        <v>49.397590361445999</v>
      </c>
      <c r="O7232" s="3">
        <v>51.204819277108001</v>
      </c>
      <c r="P7232" s="3">
        <v>77.108433734939993</v>
      </c>
      <c r="Q7232" s="3">
        <v>2.409638554217</v>
      </c>
      <c r="R7232" s="3">
        <v>3.0120481927710001</v>
      </c>
      <c r="S7232" s="8">
        <v>6.0240963855420002</v>
      </c>
    </row>
    <row r="7233" spans="3:19" ht="36" x14ac:dyDescent="0.2">
      <c r="C7233" s="90"/>
      <c r="D7233" s="87"/>
      <c r="E7233" s="1" t="s">
        <v>65</v>
      </c>
      <c r="F7233" s="2"/>
      <c r="G7233" s="59">
        <v>110</v>
      </c>
      <c r="H7233" s="71" t="str">
        <f t="shared" si="158"/>
        <v xml:space="preserve"> </v>
      </c>
      <c r="I7233" s="11">
        <v>58.181818181818002</v>
      </c>
      <c r="J7233" s="3">
        <v>41.818181818181998</v>
      </c>
      <c r="K7233" s="3">
        <v>16.363636363636001</v>
      </c>
      <c r="L7233" s="3">
        <v>46.363636363635997</v>
      </c>
      <c r="M7233" s="3">
        <v>33.636363636364003</v>
      </c>
      <c r="N7233" s="3">
        <v>52.727272727272997</v>
      </c>
      <c r="O7233" s="3">
        <v>61.818181818181998</v>
      </c>
      <c r="P7233" s="3">
        <v>83.636363636363996</v>
      </c>
      <c r="Q7233" s="3">
        <v>4.5454545454549997</v>
      </c>
      <c r="R7233" s="3">
        <v>0.90909090909099999</v>
      </c>
      <c r="S7233" s="8">
        <v>3.636363636364</v>
      </c>
    </row>
    <row r="7234" spans="3:19" ht="36" x14ac:dyDescent="0.2">
      <c r="C7234" s="90"/>
      <c r="D7234" s="87"/>
      <c r="E7234" s="1" t="s">
        <v>66</v>
      </c>
      <c r="F7234" s="2"/>
      <c r="G7234" s="59">
        <v>239</v>
      </c>
      <c r="H7234" s="71" t="str">
        <f t="shared" si="158"/>
        <v xml:space="preserve"> </v>
      </c>
      <c r="I7234" s="11">
        <v>58.577405857740999</v>
      </c>
      <c r="J7234" s="3">
        <v>36.401673640166997</v>
      </c>
      <c r="K7234" s="3">
        <v>14.225941422594</v>
      </c>
      <c r="L7234" s="3">
        <v>45.188284518827999</v>
      </c>
      <c r="M7234" s="3">
        <v>20.502092050209001</v>
      </c>
      <c r="N7234" s="3">
        <v>53.974895397490002</v>
      </c>
      <c r="O7234" s="3">
        <v>61.924686192468997</v>
      </c>
      <c r="P7234" s="3">
        <v>85.774058577405995</v>
      </c>
      <c r="Q7234" s="3">
        <v>1.2552301255230001</v>
      </c>
      <c r="R7234" s="3">
        <v>1.2552301255230001</v>
      </c>
      <c r="S7234" s="8">
        <v>2.092050209205</v>
      </c>
    </row>
    <row r="7235" spans="3:19" ht="24" x14ac:dyDescent="0.2">
      <c r="C7235" s="90"/>
      <c r="D7235" s="87"/>
      <c r="E7235" s="1" t="s">
        <v>67</v>
      </c>
      <c r="F7235" s="2"/>
      <c r="G7235" s="59">
        <v>143</v>
      </c>
      <c r="H7235" s="71" t="str">
        <f t="shared" si="158"/>
        <v xml:space="preserve"> </v>
      </c>
      <c r="I7235" s="11">
        <v>66.433566433566</v>
      </c>
      <c r="J7235" s="3">
        <v>32.167832167832003</v>
      </c>
      <c r="K7235" s="3">
        <v>18.181818181817999</v>
      </c>
      <c r="L7235" s="3">
        <v>45.454545454544999</v>
      </c>
      <c r="M7235" s="3">
        <v>18.881118881119001</v>
      </c>
      <c r="N7235" s="3">
        <v>46.853146853147003</v>
      </c>
      <c r="O7235" s="3">
        <v>52.447552447551999</v>
      </c>
      <c r="P7235" s="3">
        <v>81.118881118881006</v>
      </c>
      <c r="Q7235" s="3">
        <v>2.0979020979020002</v>
      </c>
      <c r="R7235" s="3">
        <v>2.0979020979020002</v>
      </c>
      <c r="S7235" s="8">
        <v>2.0979020979020002</v>
      </c>
    </row>
    <row r="7236" spans="3:19" ht="24" x14ac:dyDescent="0.2">
      <c r="C7236" s="90"/>
      <c r="D7236" s="87"/>
      <c r="E7236" s="1" t="s">
        <v>68</v>
      </c>
      <c r="F7236" s="2"/>
      <c r="G7236" s="59">
        <v>56</v>
      </c>
      <c r="H7236" s="71" t="str">
        <f t="shared" si="158"/>
        <v xml:space="preserve"> </v>
      </c>
      <c r="I7236" s="11">
        <v>55.357142857143003</v>
      </c>
      <c r="J7236" s="3">
        <v>28.571428571428999</v>
      </c>
      <c r="K7236" s="3">
        <v>8.9285714285710007</v>
      </c>
      <c r="L7236" s="3">
        <v>50</v>
      </c>
      <c r="M7236" s="3">
        <v>25</v>
      </c>
      <c r="N7236" s="3">
        <v>48.214285714286</v>
      </c>
      <c r="O7236" s="3">
        <v>62.5</v>
      </c>
      <c r="P7236" s="3">
        <v>85.714285714286007</v>
      </c>
      <c r="Q7236" s="3">
        <v>5.3571428571429998</v>
      </c>
      <c r="R7236" s="7">
        <v>0</v>
      </c>
      <c r="S7236" s="8">
        <v>5.3571428571429998</v>
      </c>
    </row>
    <row r="7237" spans="3:19" ht="24" x14ac:dyDescent="0.2">
      <c r="C7237" s="90"/>
      <c r="D7237" s="87"/>
      <c r="E7237" s="1" t="s">
        <v>69</v>
      </c>
      <c r="F7237" s="2"/>
      <c r="G7237" s="59">
        <v>51</v>
      </c>
      <c r="H7237" s="71" t="str">
        <f t="shared" si="158"/>
        <v xml:space="preserve"> </v>
      </c>
      <c r="I7237" s="11">
        <v>52.941176470587997</v>
      </c>
      <c r="J7237" s="3">
        <v>41.176470588234999</v>
      </c>
      <c r="K7237" s="3">
        <v>11.764705882353001</v>
      </c>
      <c r="L7237" s="3">
        <v>47.058823529412003</v>
      </c>
      <c r="M7237" s="3">
        <v>33.333333333333002</v>
      </c>
      <c r="N7237" s="3">
        <v>47.058823529412003</v>
      </c>
      <c r="O7237" s="3">
        <v>66.666666666666998</v>
      </c>
      <c r="P7237" s="3">
        <v>78.431372549019997</v>
      </c>
      <c r="Q7237" s="3">
        <v>3.9215686274510002</v>
      </c>
      <c r="R7237" s="3">
        <v>1.9607843137250001</v>
      </c>
      <c r="S7237" s="8">
        <v>3.9215686274510002</v>
      </c>
    </row>
    <row r="7238" spans="3:19" ht="24" x14ac:dyDescent="0.2">
      <c r="C7238" s="90"/>
      <c r="D7238" s="87"/>
      <c r="E7238" s="1" t="s">
        <v>70</v>
      </c>
      <c r="F7238" s="2"/>
      <c r="G7238" s="59">
        <v>312</v>
      </c>
      <c r="H7238" s="71" t="str">
        <f t="shared" si="158"/>
        <v xml:space="preserve"> </v>
      </c>
      <c r="I7238" s="11">
        <v>61.858974358974002</v>
      </c>
      <c r="J7238" s="3">
        <v>30.448717948717999</v>
      </c>
      <c r="K7238" s="3">
        <v>15.705128205128</v>
      </c>
      <c r="L7238" s="3">
        <v>45.833333333333002</v>
      </c>
      <c r="M7238" s="3">
        <v>14.74358974359</v>
      </c>
      <c r="N7238" s="3">
        <v>50.641025641025998</v>
      </c>
      <c r="O7238" s="3">
        <v>53.525641025641001</v>
      </c>
      <c r="P7238" s="3">
        <v>79.807692307691994</v>
      </c>
      <c r="Q7238" s="3">
        <v>0.96153846153800004</v>
      </c>
      <c r="R7238" s="3">
        <v>1.923076923077</v>
      </c>
      <c r="S7238" s="8">
        <v>3.8461538461539999</v>
      </c>
    </row>
    <row r="7239" spans="3:19" x14ac:dyDescent="0.2">
      <c r="C7239" s="90"/>
      <c r="D7239" s="87"/>
      <c r="E7239" s="1" t="s">
        <v>32</v>
      </c>
      <c r="F7239" s="2"/>
      <c r="G7239" s="59">
        <v>51</v>
      </c>
      <c r="H7239" s="71" t="str">
        <f t="shared" si="158"/>
        <v xml:space="preserve"> </v>
      </c>
      <c r="I7239" s="11">
        <v>52.941176470587997</v>
      </c>
      <c r="J7239" s="3">
        <v>27.450980392157</v>
      </c>
      <c r="K7239" s="3">
        <v>15.686274509804001</v>
      </c>
      <c r="L7239" s="3">
        <v>39.215686274509999</v>
      </c>
      <c r="M7239" s="3">
        <v>25.490196078431001</v>
      </c>
      <c r="N7239" s="3">
        <v>45.098039215686001</v>
      </c>
      <c r="O7239" s="3">
        <v>50.980392156862997</v>
      </c>
      <c r="P7239" s="3">
        <v>62.745098039216003</v>
      </c>
      <c r="Q7239" s="3">
        <v>7.8431372549020004</v>
      </c>
      <c r="R7239" s="3">
        <v>7.8431372549020004</v>
      </c>
      <c r="S7239" s="8">
        <v>1.9607843137250001</v>
      </c>
    </row>
    <row r="7240" spans="3:19" ht="24" x14ac:dyDescent="0.2">
      <c r="C7240" s="90"/>
      <c r="D7240" s="87"/>
      <c r="E7240" s="1" t="s">
        <v>71</v>
      </c>
      <c r="F7240" s="2"/>
      <c r="G7240" s="59">
        <v>1237</v>
      </c>
      <c r="H7240" s="71" t="str">
        <f t="shared" si="158"/>
        <v xml:space="preserve"> </v>
      </c>
      <c r="I7240" s="11">
        <v>51.576394502828997</v>
      </c>
      <c r="J7240" s="3">
        <v>26.839126919967999</v>
      </c>
      <c r="K7240" s="3">
        <v>11.236863379142999</v>
      </c>
      <c r="L7240" s="3">
        <v>40.339531123686001</v>
      </c>
      <c r="M7240" s="3">
        <v>16.248989490703</v>
      </c>
      <c r="N7240" s="3">
        <v>45.270816491512001</v>
      </c>
      <c r="O7240" s="3">
        <v>52.384801940178001</v>
      </c>
      <c r="P7240" s="3">
        <v>76.313662085691007</v>
      </c>
      <c r="Q7240" s="3">
        <v>1.0509296685530001</v>
      </c>
      <c r="R7240" s="3">
        <v>3.556992724333</v>
      </c>
      <c r="S7240" s="8">
        <v>4.3654001616810003</v>
      </c>
    </row>
    <row r="7241" spans="3:19" ht="24" x14ac:dyDescent="0.2">
      <c r="C7241" s="90"/>
      <c r="D7241" s="87"/>
      <c r="E7241" s="1" t="s">
        <v>72</v>
      </c>
      <c r="F7241" s="2"/>
      <c r="G7241" s="59">
        <v>1015</v>
      </c>
      <c r="H7241" s="71" t="str">
        <f t="shared" si="158"/>
        <v xml:space="preserve"> </v>
      </c>
      <c r="I7241" s="11">
        <v>32.807881773398996</v>
      </c>
      <c r="J7241" s="3">
        <v>13.103448275862</v>
      </c>
      <c r="K7241" s="3">
        <v>10.738916256157999</v>
      </c>
      <c r="L7241" s="3">
        <v>28.768472906404</v>
      </c>
      <c r="M7241" s="3">
        <v>9.4581280788179996</v>
      </c>
      <c r="N7241" s="3">
        <v>37.339901477833003</v>
      </c>
      <c r="O7241" s="3">
        <v>35.862068965516997</v>
      </c>
      <c r="P7241" s="3">
        <v>62.167487684728997</v>
      </c>
      <c r="Q7241" s="3">
        <v>1.1822660098519999</v>
      </c>
      <c r="R7241" s="3">
        <v>14.876847290640001</v>
      </c>
      <c r="S7241" s="8">
        <v>4.2364532019699999</v>
      </c>
    </row>
    <row r="7242" spans="3:19" x14ac:dyDescent="0.2">
      <c r="C7242" s="90"/>
      <c r="D7242" s="87"/>
      <c r="E7242" s="1" t="s">
        <v>22</v>
      </c>
      <c r="F7242" s="2"/>
      <c r="G7242" s="59">
        <v>183</v>
      </c>
      <c r="H7242" s="71" t="str">
        <f t="shared" si="158"/>
        <v xml:space="preserve"> </v>
      </c>
      <c r="I7242" s="11">
        <v>32.240437158470002</v>
      </c>
      <c r="J7242" s="3">
        <v>10.928961748634</v>
      </c>
      <c r="K7242" s="3">
        <v>5.4644808743170001</v>
      </c>
      <c r="L7242" s="3">
        <v>16.393442622951</v>
      </c>
      <c r="M7242" s="3">
        <v>10.382513661201999</v>
      </c>
      <c r="N7242" s="3">
        <v>16.393442622951</v>
      </c>
      <c r="O7242" s="3">
        <v>28.961748633879999</v>
      </c>
      <c r="P7242" s="3">
        <v>45.355191256830999</v>
      </c>
      <c r="Q7242" s="3">
        <v>1.6393442622950001</v>
      </c>
      <c r="R7242" s="3">
        <v>9.83606557377</v>
      </c>
      <c r="S7242" s="8">
        <v>29.508196721310998</v>
      </c>
    </row>
    <row r="7243" spans="3:19" x14ac:dyDescent="0.2">
      <c r="C7243" s="91" t="s">
        <v>73</v>
      </c>
      <c r="D7243" s="86" t="s">
        <v>17</v>
      </c>
      <c r="E7243" s="6" t="s">
        <v>74</v>
      </c>
      <c r="F7243" s="5"/>
      <c r="G7243" s="58">
        <v>247</v>
      </c>
      <c r="H7243" s="70" t="str">
        <f t="shared" si="158"/>
        <v xml:space="preserve"> </v>
      </c>
      <c r="I7243" s="12">
        <v>64.372469635627994</v>
      </c>
      <c r="J7243" s="4">
        <v>30.769230769231001</v>
      </c>
      <c r="K7243" s="4">
        <v>8.9068825910929998</v>
      </c>
      <c r="L7243" s="4">
        <v>42.510121457490001</v>
      </c>
      <c r="M7243" s="4">
        <v>14.979757085019999</v>
      </c>
      <c r="N7243" s="4">
        <v>31.578947368421002</v>
      </c>
      <c r="O7243" s="4">
        <v>52.226720647773</v>
      </c>
      <c r="P7243" s="4">
        <v>76.113360323886994</v>
      </c>
      <c r="Q7243" s="4">
        <v>2.4291497975710001</v>
      </c>
      <c r="R7243" s="4">
        <v>1.619433198381</v>
      </c>
      <c r="S7243" s="13">
        <v>7.2874493927130004</v>
      </c>
    </row>
    <row r="7244" spans="3:19" x14ac:dyDescent="0.2">
      <c r="C7244" s="90"/>
      <c r="D7244" s="87"/>
      <c r="E7244" s="1" t="s">
        <v>75</v>
      </c>
      <c r="F7244" s="2"/>
      <c r="G7244" s="59">
        <v>531</v>
      </c>
      <c r="H7244" s="71" t="str">
        <f t="shared" si="158"/>
        <v xml:space="preserve"> </v>
      </c>
      <c r="I7244" s="11">
        <v>56.873822975518003</v>
      </c>
      <c r="J7244" s="3">
        <v>29.001883239171001</v>
      </c>
      <c r="K7244" s="3">
        <v>12.052730696797999</v>
      </c>
      <c r="L7244" s="3">
        <v>40.489642184556999</v>
      </c>
      <c r="M7244" s="3">
        <v>14.689265536722999</v>
      </c>
      <c r="N7244" s="3">
        <v>48.022598870056001</v>
      </c>
      <c r="O7244" s="3">
        <v>58.003766478343003</v>
      </c>
      <c r="P7244" s="3">
        <v>79.472693032015002</v>
      </c>
      <c r="Q7244" s="3">
        <v>0.75329566854999996</v>
      </c>
      <c r="R7244" s="3">
        <v>1.8832391713750001</v>
      </c>
      <c r="S7244" s="8">
        <v>4.1431261770240004</v>
      </c>
    </row>
    <row r="7245" spans="3:19" x14ac:dyDescent="0.2">
      <c r="C7245" s="90"/>
      <c r="D7245" s="87"/>
      <c r="E7245" s="1" t="s">
        <v>76</v>
      </c>
      <c r="F7245" s="2"/>
      <c r="G7245" s="59">
        <v>58</v>
      </c>
      <c r="H7245" s="71" t="str">
        <f t="shared" si="158"/>
        <v xml:space="preserve"> </v>
      </c>
      <c r="I7245" s="11">
        <v>79.310344827585993</v>
      </c>
      <c r="J7245" s="3">
        <v>41.379310344827999</v>
      </c>
      <c r="K7245" s="3">
        <v>15.517241379310001</v>
      </c>
      <c r="L7245" s="3">
        <v>50</v>
      </c>
      <c r="M7245" s="3">
        <v>18.965517241379001</v>
      </c>
      <c r="N7245" s="3">
        <v>50</v>
      </c>
      <c r="O7245" s="3">
        <v>60.344827586207003</v>
      </c>
      <c r="P7245" s="3">
        <v>84.482758620690007</v>
      </c>
      <c r="Q7245" s="3">
        <v>1.7241379310339999</v>
      </c>
      <c r="R7245" s="7">
        <v>0</v>
      </c>
      <c r="S7245" s="8">
        <v>5.1724137931029999</v>
      </c>
    </row>
    <row r="7246" spans="3:19" x14ac:dyDescent="0.2">
      <c r="C7246" s="90"/>
      <c r="D7246" s="87"/>
      <c r="E7246" s="1" t="s">
        <v>77</v>
      </c>
      <c r="F7246" s="2"/>
      <c r="G7246" s="59">
        <v>400</v>
      </c>
      <c r="H7246" s="71" t="str">
        <f t="shared" si="158"/>
        <v xml:space="preserve"> </v>
      </c>
      <c r="I7246" s="11">
        <v>59.75</v>
      </c>
      <c r="J7246" s="3">
        <v>27</v>
      </c>
      <c r="K7246" s="3">
        <v>11.75</v>
      </c>
      <c r="L7246" s="3">
        <v>42.5</v>
      </c>
      <c r="M7246" s="3">
        <v>19.75</v>
      </c>
      <c r="N7246" s="3">
        <v>48.5</v>
      </c>
      <c r="O7246" s="3">
        <v>53.75</v>
      </c>
      <c r="P7246" s="3">
        <v>79.75</v>
      </c>
      <c r="Q7246" s="3">
        <v>1.25</v>
      </c>
      <c r="R7246" s="3">
        <v>1.75</v>
      </c>
      <c r="S7246" s="8">
        <v>5.5</v>
      </c>
    </row>
    <row r="7247" spans="3:19" ht="24" x14ac:dyDescent="0.2">
      <c r="C7247" s="90"/>
      <c r="D7247" s="87"/>
      <c r="E7247" s="1" t="s">
        <v>78</v>
      </c>
      <c r="F7247" s="2"/>
      <c r="G7247" s="59">
        <v>422</v>
      </c>
      <c r="H7247" s="71" t="str">
        <f t="shared" si="158"/>
        <v xml:space="preserve"> </v>
      </c>
      <c r="I7247" s="11">
        <v>57.582938388625998</v>
      </c>
      <c r="J7247" s="3">
        <v>30.568720379146999</v>
      </c>
      <c r="K7247" s="3">
        <v>12.559241706161</v>
      </c>
      <c r="L7247" s="3">
        <v>43.601895734597001</v>
      </c>
      <c r="M7247" s="3">
        <v>14.928909952607</v>
      </c>
      <c r="N7247" s="3">
        <v>49.763033175354998</v>
      </c>
      <c r="O7247" s="3">
        <v>56.872037914692001</v>
      </c>
      <c r="P7247" s="3">
        <v>80.568720379146995</v>
      </c>
      <c r="Q7247" s="3">
        <v>0.71090047393400002</v>
      </c>
      <c r="R7247" s="3">
        <v>2.6066350710899999</v>
      </c>
      <c r="S7247" s="8">
        <v>4.7393364928909998</v>
      </c>
    </row>
    <row r="7248" spans="3:19" ht="24" x14ac:dyDescent="0.2">
      <c r="C7248" s="90"/>
      <c r="D7248" s="87"/>
      <c r="E7248" s="1" t="s">
        <v>79</v>
      </c>
      <c r="F7248" s="2"/>
      <c r="G7248" s="59">
        <v>102</v>
      </c>
      <c r="H7248" s="71" t="str">
        <f t="shared" si="158"/>
        <v xml:space="preserve"> </v>
      </c>
      <c r="I7248" s="11">
        <v>54.901960784313999</v>
      </c>
      <c r="J7248" s="3">
        <v>39.215686274509999</v>
      </c>
      <c r="K7248" s="3">
        <v>14.705882352941</v>
      </c>
      <c r="L7248" s="3">
        <v>43.137254901961001</v>
      </c>
      <c r="M7248" s="3">
        <v>27.450980392157</v>
      </c>
      <c r="N7248" s="3">
        <v>45.098039215686001</v>
      </c>
      <c r="O7248" s="3">
        <v>54.901960784313999</v>
      </c>
      <c r="P7248" s="3">
        <v>80.392156862744997</v>
      </c>
      <c r="Q7248" s="3">
        <v>2.9411764705880001</v>
      </c>
      <c r="R7248" s="3">
        <v>2.9411764705880001</v>
      </c>
      <c r="S7248" s="8">
        <v>3.9215686274510002</v>
      </c>
    </row>
    <row r="7249" spans="3:19" ht="24" x14ac:dyDescent="0.2">
      <c r="C7249" s="90"/>
      <c r="D7249" s="87"/>
      <c r="E7249" s="1" t="s">
        <v>80</v>
      </c>
      <c r="F7249" s="2"/>
      <c r="G7249" s="59">
        <v>44</v>
      </c>
      <c r="H7249" s="71" t="str">
        <f t="shared" si="158"/>
        <v>*</v>
      </c>
      <c r="I7249" s="11">
        <v>56.818181818181998</v>
      </c>
      <c r="J7249" s="3">
        <v>43.181818181818002</v>
      </c>
      <c r="K7249" s="3">
        <v>31.818181818182001</v>
      </c>
      <c r="L7249" s="3">
        <v>45.454545454544999</v>
      </c>
      <c r="M7249" s="3">
        <v>36.363636363635997</v>
      </c>
      <c r="N7249" s="3">
        <v>61.363636363635997</v>
      </c>
      <c r="O7249" s="3">
        <v>54.545454545455001</v>
      </c>
      <c r="P7249" s="3">
        <v>81.818181818181998</v>
      </c>
      <c r="Q7249" s="3">
        <v>4.5454545454549997</v>
      </c>
      <c r="R7249" s="7">
        <v>0</v>
      </c>
      <c r="S7249" s="8">
        <v>4.5454545454549997</v>
      </c>
    </row>
    <row r="7250" spans="3:19" ht="24" x14ac:dyDescent="0.2">
      <c r="C7250" s="90"/>
      <c r="D7250" s="87"/>
      <c r="E7250" s="1" t="s">
        <v>81</v>
      </c>
      <c r="F7250" s="2"/>
      <c r="G7250" s="59">
        <v>99</v>
      </c>
      <c r="H7250" s="71" t="str">
        <f t="shared" ref="H7250:H7313" si="159">IF(G7250&lt;49,"*"," ")</f>
        <v xml:space="preserve"> </v>
      </c>
      <c r="I7250" s="11">
        <v>59.595959595959997</v>
      </c>
      <c r="J7250" s="3">
        <v>35.353535353535001</v>
      </c>
      <c r="K7250" s="3">
        <v>16.161616161615999</v>
      </c>
      <c r="L7250" s="3">
        <v>42.424242424242003</v>
      </c>
      <c r="M7250" s="3">
        <v>20.202020202020002</v>
      </c>
      <c r="N7250" s="3">
        <v>49.494949494948997</v>
      </c>
      <c r="O7250" s="3">
        <v>52.525252525253002</v>
      </c>
      <c r="P7250" s="3">
        <v>72.727272727273004</v>
      </c>
      <c r="Q7250" s="3">
        <v>3.0303030303030001</v>
      </c>
      <c r="R7250" s="3">
        <v>6.0606060606060002</v>
      </c>
      <c r="S7250" s="8">
        <v>3.0303030303030001</v>
      </c>
    </row>
    <row r="7251" spans="3:19" ht="24" x14ac:dyDescent="0.2">
      <c r="C7251" s="90"/>
      <c r="D7251" s="87"/>
      <c r="E7251" s="1" t="s">
        <v>82</v>
      </c>
      <c r="F7251" s="2"/>
      <c r="G7251" s="59">
        <v>128</v>
      </c>
      <c r="H7251" s="71" t="str">
        <f t="shared" si="159"/>
        <v xml:space="preserve"> </v>
      </c>
      <c r="I7251" s="11">
        <v>71.875</v>
      </c>
      <c r="J7251" s="3">
        <v>39.0625</v>
      </c>
      <c r="K7251" s="3">
        <v>14.84375</v>
      </c>
      <c r="L7251" s="3">
        <v>46.875</v>
      </c>
      <c r="M7251" s="3">
        <v>29.6875</v>
      </c>
      <c r="N7251" s="3">
        <v>50</v>
      </c>
      <c r="O7251" s="3">
        <v>58.59375</v>
      </c>
      <c r="P7251" s="3">
        <v>85.15625</v>
      </c>
      <c r="Q7251" s="3">
        <v>1.5625</v>
      </c>
      <c r="R7251" s="7">
        <v>0</v>
      </c>
      <c r="S7251" s="8">
        <v>3.90625</v>
      </c>
    </row>
    <row r="7252" spans="3:19" x14ac:dyDescent="0.2">
      <c r="C7252" s="90"/>
      <c r="D7252" s="87"/>
      <c r="E7252" s="1" t="s">
        <v>83</v>
      </c>
      <c r="F7252" s="2"/>
      <c r="G7252" s="59">
        <v>47</v>
      </c>
      <c r="H7252" s="71" t="str">
        <f t="shared" si="159"/>
        <v>*</v>
      </c>
      <c r="I7252" s="11">
        <v>46.808510638298003</v>
      </c>
      <c r="J7252" s="3">
        <v>36.170212765956997</v>
      </c>
      <c r="K7252" s="3">
        <v>17.021276595745</v>
      </c>
      <c r="L7252" s="3">
        <v>44.680851063829998</v>
      </c>
      <c r="M7252" s="3">
        <v>19.148936170212998</v>
      </c>
      <c r="N7252" s="3">
        <v>46.808510638298003</v>
      </c>
      <c r="O7252" s="3">
        <v>46.808510638298003</v>
      </c>
      <c r="P7252" s="3">
        <v>74.468085106383</v>
      </c>
      <c r="Q7252" s="3">
        <v>2.1276595744679998</v>
      </c>
      <c r="R7252" s="3">
        <v>8.5106382978719992</v>
      </c>
      <c r="S7252" s="8">
        <v>6.3829787234040003</v>
      </c>
    </row>
    <row r="7253" spans="3:19" ht="24" x14ac:dyDescent="0.2">
      <c r="C7253" s="90"/>
      <c r="D7253" s="87"/>
      <c r="E7253" s="1" t="s">
        <v>84</v>
      </c>
      <c r="F7253" s="2"/>
      <c r="G7253" s="59">
        <v>151</v>
      </c>
      <c r="H7253" s="71" t="str">
        <f t="shared" si="159"/>
        <v xml:space="preserve"> </v>
      </c>
      <c r="I7253" s="11">
        <v>62.251655629139002</v>
      </c>
      <c r="J7253" s="3">
        <v>28.476821192052999</v>
      </c>
      <c r="K7253" s="3">
        <v>15.894039735099</v>
      </c>
      <c r="L7253" s="3">
        <v>43.046357615894003</v>
      </c>
      <c r="M7253" s="3">
        <v>19.205298013244999</v>
      </c>
      <c r="N7253" s="3">
        <v>52.980132450330998</v>
      </c>
      <c r="O7253" s="3">
        <v>57.615894039734997</v>
      </c>
      <c r="P7253" s="3">
        <v>78.807947019867996</v>
      </c>
      <c r="Q7253" s="3">
        <v>1.324503311258</v>
      </c>
      <c r="R7253" s="3">
        <v>3.311258278146</v>
      </c>
      <c r="S7253" s="8">
        <v>3.311258278146</v>
      </c>
    </row>
    <row r="7254" spans="3:19" ht="24" x14ac:dyDescent="0.2">
      <c r="C7254" s="90"/>
      <c r="D7254" s="87"/>
      <c r="E7254" s="1" t="s">
        <v>85</v>
      </c>
      <c r="F7254" s="2"/>
      <c r="G7254" s="59">
        <v>60</v>
      </c>
      <c r="H7254" s="71" t="str">
        <f t="shared" si="159"/>
        <v xml:space="preserve"> </v>
      </c>
      <c r="I7254" s="11">
        <v>51.666666666666998</v>
      </c>
      <c r="J7254" s="3">
        <v>28.333333333333002</v>
      </c>
      <c r="K7254" s="3">
        <v>25</v>
      </c>
      <c r="L7254" s="3">
        <v>43.333333333333002</v>
      </c>
      <c r="M7254" s="3">
        <v>31.666666666666998</v>
      </c>
      <c r="N7254" s="3">
        <v>58.333333333333002</v>
      </c>
      <c r="O7254" s="3">
        <v>43.333333333333002</v>
      </c>
      <c r="P7254" s="3">
        <v>78.333333333333002</v>
      </c>
      <c r="Q7254" s="3">
        <v>3.333333333333</v>
      </c>
      <c r="R7254" s="7">
        <v>0</v>
      </c>
      <c r="S7254" s="8">
        <v>6.666666666667</v>
      </c>
    </row>
    <row r="7255" spans="3:19" x14ac:dyDescent="0.2">
      <c r="C7255" s="90"/>
      <c r="D7255" s="87"/>
      <c r="E7255" s="1" t="s">
        <v>32</v>
      </c>
      <c r="F7255" s="2"/>
      <c r="G7255" s="59">
        <v>49</v>
      </c>
      <c r="H7255" s="71" t="s">
        <v>674</v>
      </c>
      <c r="I7255" s="11">
        <v>46.938775510204003</v>
      </c>
      <c r="J7255" s="3">
        <v>26.530612244897998</v>
      </c>
      <c r="K7255" s="3">
        <v>10.204081632653001</v>
      </c>
      <c r="L7255" s="3">
        <v>32.653061224490003</v>
      </c>
      <c r="M7255" s="3">
        <v>28.571428571428999</v>
      </c>
      <c r="N7255" s="3">
        <v>34.693877551020002</v>
      </c>
      <c r="O7255" s="3">
        <v>46.938775510204003</v>
      </c>
      <c r="P7255" s="3">
        <v>71.428571428571004</v>
      </c>
      <c r="Q7255" s="3">
        <v>6.1224489795919999</v>
      </c>
      <c r="R7255" s="7">
        <v>0</v>
      </c>
      <c r="S7255" s="8">
        <v>10.204081632653001</v>
      </c>
    </row>
    <row r="7256" spans="3:19" ht="24" x14ac:dyDescent="0.2">
      <c r="C7256" s="90"/>
      <c r="D7256" s="87"/>
      <c r="E7256" s="1" t="s">
        <v>86</v>
      </c>
      <c r="F7256" s="2"/>
      <c r="G7256" s="59">
        <v>1336</v>
      </c>
      <c r="H7256" s="71" t="str">
        <f t="shared" si="159"/>
        <v xml:space="preserve"> </v>
      </c>
      <c r="I7256" s="11">
        <v>53.143712574849999</v>
      </c>
      <c r="J7256" s="3">
        <v>26.347305389222001</v>
      </c>
      <c r="K7256" s="3">
        <v>11.452095808383</v>
      </c>
      <c r="L7256" s="3">
        <v>39.071856287425</v>
      </c>
      <c r="M7256" s="3">
        <v>16.616766467066</v>
      </c>
      <c r="N7256" s="3">
        <v>45.359281437126</v>
      </c>
      <c r="O7256" s="3">
        <v>52.020958083831999</v>
      </c>
      <c r="P7256" s="3">
        <v>75.523952095807999</v>
      </c>
      <c r="Q7256" s="3">
        <v>0.97305389221600003</v>
      </c>
      <c r="R7256" s="3">
        <v>3.1437125748499999</v>
      </c>
      <c r="S7256" s="8">
        <v>5.0898203592810001</v>
      </c>
    </row>
    <row r="7257" spans="3:19" ht="24" x14ac:dyDescent="0.2">
      <c r="C7257" s="90"/>
      <c r="D7257" s="87"/>
      <c r="E7257" s="1" t="s">
        <v>87</v>
      </c>
      <c r="F7257" s="2"/>
      <c r="G7257" s="59">
        <v>311</v>
      </c>
      <c r="H7257" s="71" t="str">
        <f t="shared" si="159"/>
        <v xml:space="preserve"> </v>
      </c>
      <c r="I7257" s="11">
        <v>45.659163987138001</v>
      </c>
      <c r="J7257" s="3">
        <v>26.688102893890999</v>
      </c>
      <c r="K7257" s="3">
        <v>15.434083601286</v>
      </c>
      <c r="L7257" s="3">
        <v>41.479099678456997</v>
      </c>
      <c r="M7257" s="3">
        <v>12.861736334405</v>
      </c>
      <c r="N7257" s="3">
        <v>47.266881028938997</v>
      </c>
      <c r="O7257" s="3">
        <v>55.627009646302</v>
      </c>
      <c r="P7257" s="3">
        <v>74.919614147909996</v>
      </c>
      <c r="Q7257" s="3">
        <v>0.96463022507999996</v>
      </c>
      <c r="R7257" s="3">
        <v>1.929260450161</v>
      </c>
      <c r="S7257" s="8">
        <v>1.929260450161</v>
      </c>
    </row>
    <row r="7258" spans="3:19" ht="24" x14ac:dyDescent="0.2">
      <c r="C7258" s="90"/>
      <c r="D7258" s="87"/>
      <c r="E7258" s="1" t="s">
        <v>88</v>
      </c>
      <c r="F7258" s="2"/>
      <c r="G7258" s="59">
        <v>620</v>
      </c>
      <c r="H7258" s="71" t="str">
        <f t="shared" si="159"/>
        <v xml:space="preserve"> </v>
      </c>
      <c r="I7258" s="11">
        <v>22.419354838709999</v>
      </c>
      <c r="J7258" s="3">
        <v>5.6451612903230002</v>
      </c>
      <c r="K7258" s="3">
        <v>8.2258064516129998</v>
      </c>
      <c r="L7258" s="3">
        <v>23.548387096774</v>
      </c>
      <c r="M7258" s="3">
        <v>7.4193548387100003</v>
      </c>
      <c r="N7258" s="3">
        <v>30.806451612903</v>
      </c>
      <c r="O7258" s="3">
        <v>25.645161290322999</v>
      </c>
      <c r="P7258" s="3">
        <v>56.290322580644997</v>
      </c>
      <c r="Q7258" s="3">
        <v>1.7741935483869999</v>
      </c>
      <c r="R7258" s="3">
        <v>24.516129032258</v>
      </c>
      <c r="S7258" s="8">
        <v>3.064516129032</v>
      </c>
    </row>
    <row r="7259" spans="3:19" x14ac:dyDescent="0.2">
      <c r="C7259" s="90"/>
      <c r="D7259" s="87"/>
      <c r="E7259" s="1" t="s">
        <v>22</v>
      </c>
      <c r="F7259" s="2"/>
      <c r="G7259" s="59">
        <v>168</v>
      </c>
      <c r="H7259" s="71" t="str">
        <f t="shared" si="159"/>
        <v xml:space="preserve"> </v>
      </c>
      <c r="I7259" s="11">
        <v>23.214285714286</v>
      </c>
      <c r="J7259" s="3">
        <v>8.9285714285710007</v>
      </c>
      <c r="K7259" s="3">
        <v>3.5714285714290002</v>
      </c>
      <c r="L7259" s="3">
        <v>14.285714285714</v>
      </c>
      <c r="M7259" s="3">
        <v>4.7619047619049999</v>
      </c>
      <c r="N7259" s="3">
        <v>14.880952380951999</v>
      </c>
      <c r="O7259" s="3">
        <v>22.619047619048001</v>
      </c>
      <c r="P7259" s="3">
        <v>39.880952380952003</v>
      </c>
      <c r="Q7259" s="3">
        <v>0.59523809523799998</v>
      </c>
      <c r="R7259" s="3">
        <v>7.7380952380950001</v>
      </c>
      <c r="S7259" s="8">
        <v>34.523809523810002</v>
      </c>
    </row>
    <row r="7260" spans="3:19" ht="24" x14ac:dyDescent="0.2">
      <c r="C7260" s="91" t="s">
        <v>89</v>
      </c>
      <c r="D7260" s="86" t="s">
        <v>17</v>
      </c>
      <c r="E7260" s="6" t="s">
        <v>90</v>
      </c>
      <c r="F7260" s="5"/>
      <c r="G7260" s="58">
        <v>166</v>
      </c>
      <c r="H7260" s="70" t="str">
        <f t="shared" si="159"/>
        <v xml:space="preserve"> </v>
      </c>
      <c r="I7260" s="12">
        <v>58.433734939758999</v>
      </c>
      <c r="J7260" s="4">
        <v>38.554216867469997</v>
      </c>
      <c r="K7260" s="4">
        <v>13.253012048193</v>
      </c>
      <c r="L7260" s="4">
        <v>44.578313253011999</v>
      </c>
      <c r="M7260" s="4">
        <v>22.289156626505999</v>
      </c>
      <c r="N7260" s="4">
        <v>56.024096385542002</v>
      </c>
      <c r="O7260" s="4">
        <v>53.012048192770997</v>
      </c>
      <c r="P7260" s="4">
        <v>80.722891566265005</v>
      </c>
      <c r="Q7260" s="4">
        <v>1.204819277108</v>
      </c>
      <c r="R7260" s="4">
        <v>1.204819277108</v>
      </c>
      <c r="S7260" s="13">
        <v>1.204819277108</v>
      </c>
    </row>
    <row r="7261" spans="3:19" ht="48" x14ac:dyDescent="0.2">
      <c r="C7261" s="90"/>
      <c r="D7261" s="87"/>
      <c r="E7261" s="1" t="s">
        <v>91</v>
      </c>
      <c r="F7261" s="2"/>
      <c r="G7261" s="59">
        <v>97</v>
      </c>
      <c r="H7261" s="71" t="str">
        <f t="shared" si="159"/>
        <v xml:space="preserve"> </v>
      </c>
      <c r="I7261" s="11">
        <v>68.041237113402005</v>
      </c>
      <c r="J7261" s="3">
        <v>45.360824742268001</v>
      </c>
      <c r="K7261" s="3">
        <v>17.525773195875999</v>
      </c>
      <c r="L7261" s="3">
        <v>55.670103092783997</v>
      </c>
      <c r="M7261" s="3">
        <v>23.711340206186001</v>
      </c>
      <c r="N7261" s="3">
        <v>48.453608247422999</v>
      </c>
      <c r="O7261" s="3">
        <v>62.886597938144</v>
      </c>
      <c r="P7261" s="3">
        <v>83.505154639175004</v>
      </c>
      <c r="Q7261" s="3">
        <v>3.0927835051549999</v>
      </c>
      <c r="R7261" s="3">
        <v>1.0309278350519999</v>
      </c>
      <c r="S7261" s="8">
        <v>4.1237113402060004</v>
      </c>
    </row>
    <row r="7262" spans="3:19" ht="36" x14ac:dyDescent="0.2">
      <c r="C7262" s="90"/>
      <c r="D7262" s="87"/>
      <c r="E7262" s="1" t="s">
        <v>92</v>
      </c>
      <c r="F7262" s="2"/>
      <c r="G7262" s="59">
        <v>88</v>
      </c>
      <c r="H7262" s="71" t="str">
        <f t="shared" si="159"/>
        <v xml:space="preserve"> </v>
      </c>
      <c r="I7262" s="11">
        <v>52.272727272727003</v>
      </c>
      <c r="J7262" s="3">
        <v>39.772727272727003</v>
      </c>
      <c r="K7262" s="3">
        <v>21.590909090909001</v>
      </c>
      <c r="L7262" s="3">
        <v>51.136363636364003</v>
      </c>
      <c r="M7262" s="3">
        <v>31.818181818182001</v>
      </c>
      <c r="N7262" s="3">
        <v>62.5</v>
      </c>
      <c r="O7262" s="3">
        <v>65.909090909091006</v>
      </c>
      <c r="P7262" s="3">
        <v>82.954545454544999</v>
      </c>
      <c r="Q7262" s="3">
        <v>3.4090909090910002</v>
      </c>
      <c r="R7262" s="3">
        <v>2.2727272727269998</v>
      </c>
      <c r="S7262" s="14">
        <v>0</v>
      </c>
    </row>
    <row r="7263" spans="3:19" ht="48" x14ac:dyDescent="0.2">
      <c r="C7263" s="90"/>
      <c r="D7263" s="87"/>
      <c r="E7263" s="1" t="s">
        <v>93</v>
      </c>
      <c r="F7263" s="2"/>
      <c r="G7263" s="59">
        <v>157</v>
      </c>
      <c r="H7263" s="71" t="str">
        <f t="shared" si="159"/>
        <v xml:space="preserve"> </v>
      </c>
      <c r="I7263" s="11">
        <v>49.044585987261001</v>
      </c>
      <c r="J7263" s="3">
        <v>27.388535031846999</v>
      </c>
      <c r="K7263" s="3">
        <v>17.197452229299</v>
      </c>
      <c r="L7263" s="3">
        <v>45.859872611465001</v>
      </c>
      <c r="M7263" s="3">
        <v>21.019108280255001</v>
      </c>
      <c r="N7263" s="3">
        <v>46.496815286623999</v>
      </c>
      <c r="O7263" s="3">
        <v>51.592356687897997</v>
      </c>
      <c r="P7263" s="3">
        <v>81.528662420382005</v>
      </c>
      <c r="Q7263" s="3">
        <v>0.63694267515900005</v>
      </c>
      <c r="R7263" s="3">
        <v>0.63694267515900005</v>
      </c>
      <c r="S7263" s="8">
        <v>0.63694267515900005</v>
      </c>
    </row>
    <row r="7264" spans="3:19" x14ac:dyDescent="0.2">
      <c r="C7264" s="90"/>
      <c r="D7264" s="87"/>
      <c r="E7264" s="1" t="s">
        <v>94</v>
      </c>
      <c r="F7264" s="2"/>
      <c r="G7264" s="59">
        <v>9</v>
      </c>
      <c r="H7264" s="71" t="str">
        <f t="shared" si="159"/>
        <v>*</v>
      </c>
      <c r="I7264" s="11">
        <v>66.666666666666998</v>
      </c>
      <c r="J7264" s="3">
        <v>55.555555555555998</v>
      </c>
      <c r="K7264" s="3">
        <v>44.444444444444002</v>
      </c>
      <c r="L7264" s="3">
        <v>55.555555555555998</v>
      </c>
      <c r="M7264" s="3">
        <v>44.444444444444002</v>
      </c>
      <c r="N7264" s="3">
        <v>55.555555555555998</v>
      </c>
      <c r="O7264" s="3">
        <v>55.555555555555998</v>
      </c>
      <c r="P7264" s="3">
        <v>66.666666666666998</v>
      </c>
      <c r="Q7264" s="3">
        <v>22.222222222222001</v>
      </c>
      <c r="R7264" s="7">
        <v>0</v>
      </c>
      <c r="S7264" s="14">
        <v>0</v>
      </c>
    </row>
    <row r="7265" spans="3:19" x14ac:dyDescent="0.2">
      <c r="C7265" s="90"/>
      <c r="D7265" s="87"/>
      <c r="E7265" s="1" t="s">
        <v>95</v>
      </c>
      <c r="F7265" s="2"/>
      <c r="G7265" s="59">
        <v>5</v>
      </c>
      <c r="H7265" s="71" t="str">
        <f t="shared" si="159"/>
        <v>*</v>
      </c>
      <c r="I7265" s="11">
        <v>80</v>
      </c>
      <c r="J7265" s="3">
        <v>80</v>
      </c>
      <c r="K7265" s="3">
        <v>60</v>
      </c>
      <c r="L7265" s="3">
        <v>60</v>
      </c>
      <c r="M7265" s="3">
        <v>40</v>
      </c>
      <c r="N7265" s="3">
        <v>60</v>
      </c>
      <c r="O7265" s="3">
        <v>40</v>
      </c>
      <c r="P7265" s="3">
        <v>60</v>
      </c>
      <c r="Q7265" s="3">
        <v>20</v>
      </c>
      <c r="R7265" s="3">
        <v>20</v>
      </c>
      <c r="S7265" s="14">
        <v>0</v>
      </c>
    </row>
    <row r="7266" spans="3:19" x14ac:dyDescent="0.2">
      <c r="C7266" s="90"/>
      <c r="D7266" s="87"/>
      <c r="E7266" s="1" t="s">
        <v>32</v>
      </c>
      <c r="F7266" s="2"/>
      <c r="G7266" s="59">
        <v>41</v>
      </c>
      <c r="H7266" s="71" t="str">
        <f t="shared" si="159"/>
        <v>*</v>
      </c>
      <c r="I7266" s="11">
        <v>53.658536585366001</v>
      </c>
      <c r="J7266" s="3">
        <v>34.146341463414998</v>
      </c>
      <c r="K7266" s="3">
        <v>14.634146341463</v>
      </c>
      <c r="L7266" s="3">
        <v>31.707317073171001</v>
      </c>
      <c r="M7266" s="3">
        <v>14.634146341463</v>
      </c>
      <c r="N7266" s="3">
        <v>36.585365853658999</v>
      </c>
      <c r="O7266" s="3">
        <v>58.536585365854002</v>
      </c>
      <c r="P7266" s="3">
        <v>80.487804878049005</v>
      </c>
      <c r="Q7266" s="3">
        <v>4.8780487804880002</v>
      </c>
      <c r="R7266" s="3">
        <v>4.8780487804880002</v>
      </c>
      <c r="S7266" s="14">
        <v>0</v>
      </c>
    </row>
    <row r="7267" spans="3:19" ht="24" x14ac:dyDescent="0.2">
      <c r="C7267" s="90"/>
      <c r="D7267" s="87"/>
      <c r="E7267" s="1" t="s">
        <v>96</v>
      </c>
      <c r="F7267" s="2"/>
      <c r="G7267" s="59">
        <v>455</v>
      </c>
      <c r="H7267" s="71" t="str">
        <f t="shared" si="159"/>
        <v xml:space="preserve"> </v>
      </c>
      <c r="I7267" s="11">
        <v>54.505494505495001</v>
      </c>
      <c r="J7267" s="3">
        <v>32.527472527473002</v>
      </c>
      <c r="K7267" s="3">
        <v>14.065934065934</v>
      </c>
      <c r="L7267" s="3">
        <v>44.615384615384997</v>
      </c>
      <c r="M7267" s="3">
        <v>20.219780219779999</v>
      </c>
      <c r="N7267" s="3">
        <v>49.890109890109997</v>
      </c>
      <c r="O7267" s="3">
        <v>53.406593406592997</v>
      </c>
      <c r="P7267" s="3">
        <v>80</v>
      </c>
      <c r="Q7267" s="3">
        <v>1.098901098901</v>
      </c>
      <c r="R7267" s="3">
        <v>1.758241758242</v>
      </c>
      <c r="S7267" s="8">
        <v>0.87912087912100001</v>
      </c>
    </row>
    <row r="7268" spans="3:19" ht="24" x14ac:dyDescent="0.2">
      <c r="C7268" s="90"/>
      <c r="D7268" s="87"/>
      <c r="E7268" s="1" t="s">
        <v>87</v>
      </c>
      <c r="F7268" s="2"/>
      <c r="G7268" s="59">
        <v>623</v>
      </c>
      <c r="H7268" s="71" t="str">
        <f t="shared" si="159"/>
        <v xml:space="preserve"> </v>
      </c>
      <c r="I7268" s="11">
        <v>53.611556982342996</v>
      </c>
      <c r="J7268" s="3">
        <v>27.126805778491001</v>
      </c>
      <c r="K7268" s="3">
        <v>12.680577849117</v>
      </c>
      <c r="L7268" s="3">
        <v>40.930979133226003</v>
      </c>
      <c r="M7268" s="3">
        <v>15.730337078651999</v>
      </c>
      <c r="N7268" s="3">
        <v>50.240770465490002</v>
      </c>
      <c r="O7268" s="3">
        <v>56.019261637238998</v>
      </c>
      <c r="P7268" s="3">
        <v>77.84911717496</v>
      </c>
      <c r="Q7268" s="3">
        <v>0.80256821829900005</v>
      </c>
      <c r="R7268" s="3">
        <v>2.0866773675760002</v>
      </c>
      <c r="S7268" s="8">
        <v>0.64205457463899995</v>
      </c>
    </row>
    <row r="7269" spans="3:19" ht="24" x14ac:dyDescent="0.2">
      <c r="C7269" s="90"/>
      <c r="D7269" s="87"/>
      <c r="E7269" s="1" t="s">
        <v>88</v>
      </c>
      <c r="F7269" s="2"/>
      <c r="G7269" s="59">
        <v>1112</v>
      </c>
      <c r="H7269" s="71" t="str">
        <f t="shared" si="159"/>
        <v xml:space="preserve"> </v>
      </c>
      <c r="I7269" s="11">
        <v>34.262589928057999</v>
      </c>
      <c r="J7269" s="3">
        <v>12.5</v>
      </c>
      <c r="K7269" s="3">
        <v>9.5323741007190002</v>
      </c>
      <c r="L7269" s="3">
        <v>29.406474820143998</v>
      </c>
      <c r="M7269" s="3">
        <v>9.9820143884890005</v>
      </c>
      <c r="N7269" s="3">
        <v>35.071942446043003</v>
      </c>
      <c r="O7269" s="3">
        <v>37.320143884891998</v>
      </c>
      <c r="P7269" s="3">
        <v>63.938848920863002</v>
      </c>
      <c r="Q7269" s="3">
        <v>1.618705035971</v>
      </c>
      <c r="R7269" s="3">
        <v>17.266187050359999</v>
      </c>
      <c r="S7269" s="8">
        <v>1.708633093525</v>
      </c>
    </row>
    <row r="7270" spans="3:19" x14ac:dyDescent="0.2">
      <c r="C7270" s="90"/>
      <c r="D7270" s="87"/>
      <c r="E7270" s="1" t="s">
        <v>22</v>
      </c>
      <c r="F7270" s="2"/>
      <c r="G7270" s="59">
        <v>245</v>
      </c>
      <c r="H7270" s="71" t="str">
        <f t="shared" si="159"/>
        <v xml:space="preserve"> </v>
      </c>
      <c r="I7270" s="11">
        <v>27.346938775510001</v>
      </c>
      <c r="J7270" s="3">
        <v>11.836734693878</v>
      </c>
      <c r="K7270" s="3">
        <v>3.673469387755</v>
      </c>
      <c r="L7270" s="3">
        <v>14.69387755102</v>
      </c>
      <c r="M7270" s="3">
        <v>6.1224489795919999</v>
      </c>
      <c r="N7270" s="3">
        <v>15.918367346939</v>
      </c>
      <c r="O7270" s="3">
        <v>23.673469387754999</v>
      </c>
      <c r="P7270" s="3">
        <v>40</v>
      </c>
      <c r="Q7270" s="7">
        <v>0</v>
      </c>
      <c r="R7270" s="7">
        <v>0</v>
      </c>
      <c r="S7270" s="8">
        <v>50.612244897959002</v>
      </c>
    </row>
    <row r="7271" spans="3:19" x14ac:dyDescent="0.2">
      <c r="C7271" s="91" t="s">
        <v>97</v>
      </c>
      <c r="D7271" s="86" t="s">
        <v>17</v>
      </c>
      <c r="E7271" s="6" t="s">
        <v>98</v>
      </c>
      <c r="F7271" s="5"/>
      <c r="G7271" s="58">
        <v>83</v>
      </c>
      <c r="H7271" s="70" t="str">
        <f t="shared" si="159"/>
        <v xml:space="preserve"> </v>
      </c>
      <c r="I7271" s="12">
        <v>55.421686746988001</v>
      </c>
      <c r="J7271" s="4">
        <v>33.734939759036003</v>
      </c>
      <c r="K7271" s="4">
        <v>14.457831325300999</v>
      </c>
      <c r="L7271" s="4">
        <v>27.710843373494001</v>
      </c>
      <c r="M7271" s="4">
        <v>31.325301204818999</v>
      </c>
      <c r="N7271" s="4">
        <v>45.78313253012</v>
      </c>
      <c r="O7271" s="4">
        <v>38.554216867469997</v>
      </c>
      <c r="P7271" s="4">
        <v>68.674698795181001</v>
      </c>
      <c r="Q7271" s="4">
        <v>2.409638554217</v>
      </c>
      <c r="R7271" s="4">
        <v>3.6144578313250002</v>
      </c>
      <c r="S7271" s="13">
        <v>3.6144578313250002</v>
      </c>
    </row>
    <row r="7272" spans="3:19" x14ac:dyDescent="0.2">
      <c r="C7272" s="90"/>
      <c r="D7272" s="87"/>
      <c r="E7272" s="1" t="s">
        <v>99</v>
      </c>
      <c r="F7272" s="2"/>
      <c r="G7272" s="59">
        <v>401</v>
      </c>
      <c r="H7272" s="71" t="str">
        <f t="shared" si="159"/>
        <v xml:space="preserve"> </v>
      </c>
      <c r="I7272" s="11">
        <v>62.094763092268998</v>
      </c>
      <c r="J7272" s="3">
        <v>29.675810473815002</v>
      </c>
      <c r="K7272" s="3">
        <v>12.967581047382</v>
      </c>
      <c r="L7272" s="3">
        <v>36.159600997505997</v>
      </c>
      <c r="M7272" s="3">
        <v>19.201995012468998</v>
      </c>
      <c r="N7272" s="3">
        <v>44.887780548628001</v>
      </c>
      <c r="O7272" s="3">
        <v>54.114713216958002</v>
      </c>
      <c r="P7272" s="3">
        <v>78.054862842893002</v>
      </c>
      <c r="Q7272" s="3">
        <v>0.24937655860300001</v>
      </c>
      <c r="R7272" s="3">
        <v>2.743142144638</v>
      </c>
      <c r="S7272" s="8">
        <v>0.498753117207</v>
      </c>
    </row>
    <row r="7273" spans="3:19" x14ac:dyDescent="0.2">
      <c r="C7273" s="90"/>
      <c r="D7273" s="87"/>
      <c r="E7273" s="1" t="s">
        <v>100</v>
      </c>
      <c r="F7273" s="2"/>
      <c r="G7273" s="59">
        <v>686</v>
      </c>
      <c r="H7273" s="71" t="str">
        <f t="shared" si="159"/>
        <v xml:space="preserve"> </v>
      </c>
      <c r="I7273" s="11">
        <v>50</v>
      </c>
      <c r="J7273" s="3">
        <v>24.635568513119999</v>
      </c>
      <c r="K7273" s="3">
        <v>10.932944606414001</v>
      </c>
      <c r="L7273" s="3">
        <v>39.358600583090002</v>
      </c>
      <c r="M7273" s="3">
        <v>14.285714285714</v>
      </c>
      <c r="N7273" s="3">
        <v>51.166180758016999</v>
      </c>
      <c r="O7273" s="3">
        <v>52.915451895044001</v>
      </c>
      <c r="P7273" s="3">
        <v>75.655976676384995</v>
      </c>
      <c r="Q7273" s="3">
        <v>1.1661807580170001</v>
      </c>
      <c r="R7273" s="3">
        <v>4.9562682215739997</v>
      </c>
      <c r="S7273" s="8">
        <v>1.4577259475219999</v>
      </c>
    </row>
    <row r="7274" spans="3:19" x14ac:dyDescent="0.2">
      <c r="C7274" s="90"/>
      <c r="D7274" s="87"/>
      <c r="E7274" s="1" t="s">
        <v>101</v>
      </c>
      <c r="F7274" s="2"/>
      <c r="G7274" s="59">
        <v>1118</v>
      </c>
      <c r="H7274" s="71" t="str">
        <f t="shared" si="159"/>
        <v xml:space="preserve"> </v>
      </c>
      <c r="I7274" s="11">
        <v>33.720930232557997</v>
      </c>
      <c r="J7274" s="3">
        <v>14.669051878354001</v>
      </c>
      <c r="K7274" s="3">
        <v>10.554561717352</v>
      </c>
      <c r="L7274" s="3">
        <v>33.184257602861997</v>
      </c>
      <c r="M7274" s="3">
        <v>10.017889087657</v>
      </c>
      <c r="N7274" s="3">
        <v>34.257602862253997</v>
      </c>
      <c r="O7274" s="3">
        <v>39.266547406081997</v>
      </c>
      <c r="P7274" s="3">
        <v>66.457960644007002</v>
      </c>
      <c r="Q7274" s="3">
        <v>1.520572450805</v>
      </c>
      <c r="R7274" s="3">
        <v>14.758497316636999</v>
      </c>
      <c r="S7274" s="8">
        <v>2.0572450805010001</v>
      </c>
    </row>
    <row r="7275" spans="3:19" x14ac:dyDescent="0.2">
      <c r="C7275" s="90"/>
      <c r="D7275" s="87"/>
      <c r="E7275" s="1" t="s">
        <v>22</v>
      </c>
      <c r="F7275" s="2"/>
      <c r="G7275" s="59">
        <v>147</v>
      </c>
      <c r="H7275" s="71" t="str">
        <f t="shared" si="159"/>
        <v xml:space="preserve"> </v>
      </c>
      <c r="I7275" s="11">
        <v>10.204081632653001</v>
      </c>
      <c r="J7275" s="3">
        <v>3.4013605442179999</v>
      </c>
      <c r="K7275" s="3">
        <v>0.68027210884400002</v>
      </c>
      <c r="L7275" s="3">
        <v>8.1632653061219997</v>
      </c>
      <c r="M7275" s="3">
        <v>2.040816326531</v>
      </c>
      <c r="N7275" s="3">
        <v>11.564625850340001</v>
      </c>
      <c r="O7275" s="3">
        <v>9.5238095238099998</v>
      </c>
      <c r="P7275" s="3">
        <v>17.687074829932001</v>
      </c>
      <c r="Q7275" s="7">
        <v>0</v>
      </c>
      <c r="R7275" s="7">
        <v>0</v>
      </c>
      <c r="S7275" s="8">
        <v>76.870748299319999</v>
      </c>
    </row>
    <row r="7276" spans="3:19" x14ac:dyDescent="0.2">
      <c r="C7276" s="91" t="s">
        <v>102</v>
      </c>
      <c r="D7276" s="86" t="s">
        <v>17</v>
      </c>
      <c r="E7276" s="6" t="s">
        <v>103</v>
      </c>
      <c r="F7276" s="5"/>
      <c r="G7276" s="58">
        <v>562</v>
      </c>
      <c r="H7276" s="70" t="str">
        <f t="shared" si="159"/>
        <v xml:space="preserve"> </v>
      </c>
      <c r="I7276" s="12">
        <v>47.153024911031999</v>
      </c>
      <c r="J7276" s="4">
        <v>23.309608540925002</v>
      </c>
      <c r="K7276" s="4">
        <v>9.0747330960849997</v>
      </c>
      <c r="L7276" s="4">
        <v>33.807829181495002</v>
      </c>
      <c r="M7276" s="4">
        <v>16.192170818505002</v>
      </c>
      <c r="N7276" s="4">
        <v>43.238434163701001</v>
      </c>
      <c r="O7276" s="4">
        <v>50.17793594306</v>
      </c>
      <c r="P7276" s="4">
        <v>71.53024911032</v>
      </c>
      <c r="Q7276" s="4">
        <v>1.779359430605</v>
      </c>
      <c r="R7276" s="4">
        <v>8.007117437722</v>
      </c>
      <c r="S7276" s="13">
        <v>4.9822064056939999</v>
      </c>
    </row>
    <row r="7277" spans="3:19" x14ac:dyDescent="0.2">
      <c r="C7277" s="90"/>
      <c r="D7277" s="87"/>
      <c r="E7277" s="1" t="s">
        <v>104</v>
      </c>
      <c r="F7277" s="2"/>
      <c r="G7277" s="59">
        <v>1221</v>
      </c>
      <c r="H7277" s="71" t="str">
        <f t="shared" si="159"/>
        <v xml:space="preserve"> </v>
      </c>
      <c r="I7277" s="11">
        <v>45.700245700246001</v>
      </c>
      <c r="J7277" s="3">
        <v>21.949221949222</v>
      </c>
      <c r="K7277" s="3">
        <v>10.565110565111</v>
      </c>
      <c r="L7277" s="3">
        <v>36.527436527436997</v>
      </c>
      <c r="M7277" s="3">
        <v>13.759213759213999</v>
      </c>
      <c r="N7277" s="3">
        <v>44.062244062243998</v>
      </c>
      <c r="O7277" s="3">
        <v>47.502047502048001</v>
      </c>
      <c r="P7277" s="3">
        <v>72.153972153972006</v>
      </c>
      <c r="Q7277" s="3">
        <v>0.73710073710099999</v>
      </c>
      <c r="R7277" s="3">
        <v>6.1425061425059999</v>
      </c>
      <c r="S7277" s="8">
        <v>4.5045045045050003</v>
      </c>
    </row>
    <row r="7278" spans="3:19" x14ac:dyDescent="0.2">
      <c r="C7278" s="90"/>
      <c r="D7278" s="87"/>
      <c r="E7278" s="1" t="s">
        <v>105</v>
      </c>
      <c r="F7278" s="2"/>
      <c r="G7278" s="59">
        <v>430</v>
      </c>
      <c r="H7278" s="71" t="str">
        <f t="shared" si="159"/>
        <v xml:space="preserve"> </v>
      </c>
      <c r="I7278" s="11">
        <v>35.348837209301998</v>
      </c>
      <c r="J7278" s="3">
        <v>13.488372093023001</v>
      </c>
      <c r="K7278" s="3">
        <v>13.953488372093</v>
      </c>
      <c r="L7278" s="3">
        <v>32.558139534883999</v>
      </c>
      <c r="M7278" s="3">
        <v>10</v>
      </c>
      <c r="N7278" s="3">
        <v>31.627906976744001</v>
      </c>
      <c r="O7278" s="3">
        <v>33.488372093023003</v>
      </c>
      <c r="P7278" s="3">
        <v>61.860465116279002</v>
      </c>
      <c r="Q7278" s="3">
        <v>1.1627906976739999</v>
      </c>
      <c r="R7278" s="3">
        <v>14.418604651162999</v>
      </c>
      <c r="S7278" s="8">
        <v>3.488372093023</v>
      </c>
    </row>
    <row r="7279" spans="3:19" x14ac:dyDescent="0.2">
      <c r="C7279" s="90"/>
      <c r="D7279" s="87"/>
      <c r="E7279" s="1" t="s">
        <v>106</v>
      </c>
      <c r="F7279" s="2"/>
      <c r="G7279" s="59">
        <v>63</v>
      </c>
      <c r="H7279" s="71" t="str">
        <f t="shared" si="159"/>
        <v xml:space="preserve"> </v>
      </c>
      <c r="I7279" s="11">
        <v>7.9365079365079998</v>
      </c>
      <c r="J7279" s="3">
        <v>7.9365079365079998</v>
      </c>
      <c r="K7279" s="3">
        <v>15.873015873016</v>
      </c>
      <c r="L7279" s="3">
        <v>15.873015873016</v>
      </c>
      <c r="M7279" s="3">
        <v>7.9365079365079998</v>
      </c>
      <c r="N7279" s="3">
        <v>17.460317460317</v>
      </c>
      <c r="O7279" s="3">
        <v>19.047619047619001</v>
      </c>
      <c r="P7279" s="3">
        <v>47.619047619047997</v>
      </c>
      <c r="Q7279" s="3">
        <v>6.3492063492059998</v>
      </c>
      <c r="R7279" s="3">
        <v>31.746031746031999</v>
      </c>
      <c r="S7279" s="8">
        <v>4.7619047619049999</v>
      </c>
    </row>
    <row r="7280" spans="3:19" x14ac:dyDescent="0.2">
      <c r="C7280" s="90"/>
      <c r="D7280" s="87"/>
      <c r="E7280" s="1" t="s">
        <v>22</v>
      </c>
      <c r="F7280" s="2"/>
      <c r="G7280" s="59">
        <v>159</v>
      </c>
      <c r="H7280" s="71" t="str">
        <f t="shared" si="159"/>
        <v xml:space="preserve"> </v>
      </c>
      <c r="I7280" s="11">
        <v>31.446540880503001</v>
      </c>
      <c r="J7280" s="3">
        <v>14.465408805031</v>
      </c>
      <c r="K7280" s="3">
        <v>5.0314465408810003</v>
      </c>
      <c r="L7280" s="3">
        <v>22.012578616351998</v>
      </c>
      <c r="M7280" s="3">
        <v>5.660377358491</v>
      </c>
      <c r="N7280" s="3">
        <v>25.786163522012998</v>
      </c>
      <c r="O7280" s="3">
        <v>29.559748427673</v>
      </c>
      <c r="P7280" s="3">
        <v>49.685534591195001</v>
      </c>
      <c r="Q7280" s="7">
        <v>0</v>
      </c>
      <c r="R7280" s="3">
        <v>6.9182389937110003</v>
      </c>
      <c r="S7280" s="8">
        <v>31.446540880503001</v>
      </c>
    </row>
    <row r="7281" spans="3:19" x14ac:dyDescent="0.2">
      <c r="C7281" s="90"/>
      <c r="D7281" s="87"/>
      <c r="E7281" s="1" t="s">
        <v>107</v>
      </c>
      <c r="F7281" s="2"/>
      <c r="G7281" s="59">
        <v>1783</v>
      </c>
      <c r="H7281" s="71" t="str">
        <f t="shared" si="159"/>
        <v xml:space="preserve"> </v>
      </c>
      <c r="I7281" s="11">
        <v>46.158160403814001</v>
      </c>
      <c r="J7281" s="3">
        <v>22.378014582165001</v>
      </c>
      <c r="K7281" s="3">
        <v>10.095344924285</v>
      </c>
      <c r="L7281" s="3">
        <v>35.670218732473003</v>
      </c>
      <c r="M7281" s="3">
        <v>14.526079641054</v>
      </c>
      <c r="N7281" s="3">
        <v>43.802579921480998</v>
      </c>
      <c r="O7281" s="3">
        <v>48.345485137409</v>
      </c>
      <c r="P7281" s="3">
        <v>71.957375210319995</v>
      </c>
      <c r="Q7281" s="3">
        <v>1.065619742008</v>
      </c>
      <c r="R7281" s="3">
        <v>6.7302299495230002</v>
      </c>
      <c r="S7281" s="8">
        <v>4.6550757150870004</v>
      </c>
    </row>
    <row r="7282" spans="3:19" x14ac:dyDescent="0.2">
      <c r="C7282" s="90"/>
      <c r="D7282" s="87"/>
      <c r="E7282" s="1" t="s">
        <v>108</v>
      </c>
      <c r="F7282" s="2"/>
      <c r="G7282" s="59">
        <v>493</v>
      </c>
      <c r="H7282" s="71" t="str">
        <f t="shared" si="159"/>
        <v xml:space="preserve"> </v>
      </c>
      <c r="I7282" s="11">
        <v>31.84584178499</v>
      </c>
      <c r="J7282" s="3">
        <v>12.778904665314</v>
      </c>
      <c r="K7282" s="3">
        <v>14.198782961459999</v>
      </c>
      <c r="L7282" s="3">
        <v>30.425963488844001</v>
      </c>
      <c r="M7282" s="3">
        <v>9.7363083164299997</v>
      </c>
      <c r="N7282" s="3">
        <v>29.817444219066999</v>
      </c>
      <c r="O7282" s="3">
        <v>31.643002028398001</v>
      </c>
      <c r="P7282" s="3">
        <v>60.040567951318003</v>
      </c>
      <c r="Q7282" s="3">
        <v>1.8255578093310001</v>
      </c>
      <c r="R7282" s="3">
        <v>16.632860040568001</v>
      </c>
      <c r="S7282" s="8">
        <v>3.6511156186610001</v>
      </c>
    </row>
    <row r="7283" spans="3:19" x14ac:dyDescent="0.2">
      <c r="C7283" s="91" t="s">
        <v>109</v>
      </c>
      <c r="D7283" s="86" t="s">
        <v>17</v>
      </c>
      <c r="E7283" s="6" t="s">
        <v>110</v>
      </c>
      <c r="F7283" s="5"/>
      <c r="G7283" s="58">
        <v>551</v>
      </c>
      <c r="H7283" s="70" t="str">
        <f t="shared" si="159"/>
        <v xml:space="preserve"> </v>
      </c>
      <c r="I7283" s="12">
        <v>47.731397459165002</v>
      </c>
      <c r="J7283" s="4">
        <v>24.863883847549999</v>
      </c>
      <c r="K7283" s="4">
        <v>13.248638838474999</v>
      </c>
      <c r="L7283" s="4">
        <v>34.119782214155997</v>
      </c>
      <c r="M7283" s="4">
        <v>22.141560798547999</v>
      </c>
      <c r="N7283" s="4">
        <v>48.094373865698998</v>
      </c>
      <c r="O7283" s="4">
        <v>48.820326678766001</v>
      </c>
      <c r="P7283" s="4">
        <v>73.139745916514997</v>
      </c>
      <c r="Q7283" s="4">
        <v>0.90744101633399998</v>
      </c>
      <c r="R7283" s="4">
        <v>5.6261343012699996</v>
      </c>
      <c r="S7283" s="13">
        <v>4.7186932849360002</v>
      </c>
    </row>
    <row r="7284" spans="3:19" ht="24" x14ac:dyDescent="0.2">
      <c r="C7284" s="90"/>
      <c r="D7284" s="87"/>
      <c r="E7284" s="1" t="s">
        <v>111</v>
      </c>
      <c r="F7284" s="2"/>
      <c r="G7284" s="59">
        <v>298</v>
      </c>
      <c r="H7284" s="71" t="str">
        <f t="shared" si="159"/>
        <v xml:space="preserve"> </v>
      </c>
      <c r="I7284" s="11">
        <v>50.671140939597002</v>
      </c>
      <c r="J7284" s="3">
        <v>30.872483221477001</v>
      </c>
      <c r="K7284" s="3">
        <v>13.422818791946</v>
      </c>
      <c r="L7284" s="3">
        <v>40.604026845638003</v>
      </c>
      <c r="M7284" s="3">
        <v>24.832214765101</v>
      </c>
      <c r="N7284" s="3">
        <v>54.697986577180998</v>
      </c>
      <c r="O7284" s="3">
        <v>55.03355704698</v>
      </c>
      <c r="P7284" s="3">
        <v>79.530201342281998</v>
      </c>
      <c r="Q7284" s="3">
        <v>2.3489932885910001</v>
      </c>
      <c r="R7284" s="3">
        <v>3.0201342281880001</v>
      </c>
      <c r="S7284" s="8">
        <v>5.0335570469800004</v>
      </c>
    </row>
    <row r="7285" spans="3:19" ht="24" x14ac:dyDescent="0.2">
      <c r="C7285" s="90"/>
      <c r="D7285" s="87"/>
      <c r="E7285" s="1" t="s">
        <v>112</v>
      </c>
      <c r="F7285" s="2"/>
      <c r="G7285" s="59">
        <v>954</v>
      </c>
      <c r="H7285" s="71" t="str">
        <f t="shared" si="159"/>
        <v xml:space="preserve"> </v>
      </c>
      <c r="I7285" s="11">
        <v>51.677148846960002</v>
      </c>
      <c r="J7285" s="3">
        <v>27.148846960168001</v>
      </c>
      <c r="K7285" s="3">
        <v>11.111111111111001</v>
      </c>
      <c r="L7285" s="3">
        <v>39.412997903563998</v>
      </c>
      <c r="M7285" s="3">
        <v>18.029350104822001</v>
      </c>
      <c r="N7285" s="3">
        <v>49.475890985325002</v>
      </c>
      <c r="O7285" s="3">
        <v>53.668763102725002</v>
      </c>
      <c r="P7285" s="3">
        <v>76.310272536688004</v>
      </c>
      <c r="Q7285" s="3">
        <v>0.94339622641499998</v>
      </c>
      <c r="R7285" s="3">
        <v>3.4591194968550001</v>
      </c>
      <c r="S7285" s="8">
        <v>4.297693920335</v>
      </c>
    </row>
    <row r="7286" spans="3:19" x14ac:dyDescent="0.2">
      <c r="C7286" s="90"/>
      <c r="D7286" s="87"/>
      <c r="E7286" s="1" t="s">
        <v>113</v>
      </c>
      <c r="F7286" s="2"/>
      <c r="G7286" s="59">
        <v>616</v>
      </c>
      <c r="H7286" s="71" t="str">
        <f t="shared" si="159"/>
        <v xml:space="preserve"> </v>
      </c>
      <c r="I7286" s="11">
        <v>50.487012987013003</v>
      </c>
      <c r="J7286" s="3">
        <v>23.701298701298999</v>
      </c>
      <c r="K7286" s="3">
        <v>11.038961038961</v>
      </c>
      <c r="L7286" s="3">
        <v>34.415584415584</v>
      </c>
      <c r="M7286" s="3">
        <v>15.259740259739999</v>
      </c>
      <c r="N7286" s="3">
        <v>49.837662337662003</v>
      </c>
      <c r="O7286" s="3">
        <v>51.461038961039002</v>
      </c>
      <c r="P7286" s="3">
        <v>76.785714285713993</v>
      </c>
      <c r="Q7286" s="3">
        <v>1.298701298701</v>
      </c>
      <c r="R7286" s="3">
        <v>5.3571428571429998</v>
      </c>
      <c r="S7286" s="8">
        <v>3.896103896104</v>
      </c>
    </row>
    <row r="7287" spans="3:19" x14ac:dyDescent="0.2">
      <c r="C7287" s="90"/>
      <c r="D7287" s="87"/>
      <c r="E7287" s="1" t="s">
        <v>114</v>
      </c>
      <c r="F7287" s="2"/>
      <c r="G7287" s="59">
        <v>986</v>
      </c>
      <c r="H7287" s="71" t="str">
        <f t="shared" si="159"/>
        <v xml:space="preserve"> </v>
      </c>
      <c r="I7287" s="11">
        <v>49.290060851927002</v>
      </c>
      <c r="J7287" s="3">
        <v>25.456389452332999</v>
      </c>
      <c r="K7287" s="3">
        <v>10.141987829614999</v>
      </c>
      <c r="L7287" s="3">
        <v>37.626774847870003</v>
      </c>
      <c r="M7287" s="3">
        <v>14.300202839757</v>
      </c>
      <c r="N7287" s="3">
        <v>44.827586206897003</v>
      </c>
      <c r="O7287" s="3">
        <v>51.825557809331002</v>
      </c>
      <c r="P7287" s="3">
        <v>75.152129817444006</v>
      </c>
      <c r="Q7287" s="3">
        <v>1.014198782961</v>
      </c>
      <c r="R7287" s="3">
        <v>5.1724137931029999</v>
      </c>
      <c r="S7287" s="8">
        <v>4.7667342799189996</v>
      </c>
    </row>
    <row r="7288" spans="3:19" ht="24" x14ac:dyDescent="0.2">
      <c r="C7288" s="90"/>
      <c r="D7288" s="87"/>
      <c r="E7288" s="1" t="s">
        <v>115</v>
      </c>
      <c r="F7288" s="2"/>
      <c r="G7288" s="59">
        <v>938</v>
      </c>
      <c r="H7288" s="71" t="str">
        <f t="shared" si="159"/>
        <v xml:space="preserve"> </v>
      </c>
      <c r="I7288" s="11">
        <v>55.117270788912997</v>
      </c>
      <c r="J7288" s="3">
        <v>27.71855010661</v>
      </c>
      <c r="K7288" s="3">
        <v>10.341151385928001</v>
      </c>
      <c r="L7288" s="3">
        <v>41.471215351811999</v>
      </c>
      <c r="M7288" s="3">
        <v>15.778251599147</v>
      </c>
      <c r="N7288" s="3">
        <v>48.081023454158</v>
      </c>
      <c r="O7288" s="3">
        <v>55.650319829423999</v>
      </c>
      <c r="P7288" s="3">
        <v>76.972281449893003</v>
      </c>
      <c r="Q7288" s="3">
        <v>0.85287846481899998</v>
      </c>
      <c r="R7288" s="3">
        <v>3.518123667377</v>
      </c>
      <c r="S7288" s="8">
        <v>4.9040511727079998</v>
      </c>
    </row>
    <row r="7289" spans="3:19" ht="24" x14ac:dyDescent="0.2">
      <c r="C7289" s="90"/>
      <c r="D7289" s="87"/>
      <c r="E7289" s="1" t="s">
        <v>116</v>
      </c>
      <c r="F7289" s="2"/>
      <c r="G7289" s="59">
        <v>771</v>
      </c>
      <c r="H7289" s="71" t="str">
        <f t="shared" si="159"/>
        <v xml:space="preserve"> </v>
      </c>
      <c r="I7289" s="11">
        <v>46.433203631646997</v>
      </c>
      <c r="J7289" s="3">
        <v>22.957198443580001</v>
      </c>
      <c r="K7289" s="3">
        <v>9.727626459144</v>
      </c>
      <c r="L7289" s="3">
        <v>38.391699092087997</v>
      </c>
      <c r="M7289" s="3">
        <v>14.007782101167001</v>
      </c>
      <c r="N7289" s="3">
        <v>45.006485084306</v>
      </c>
      <c r="O7289" s="3">
        <v>49.805447470817001</v>
      </c>
      <c r="P7289" s="3">
        <v>73.800259403371996</v>
      </c>
      <c r="Q7289" s="3">
        <v>1.2970168612190001</v>
      </c>
      <c r="R7289" s="3">
        <v>7.5226977950710001</v>
      </c>
      <c r="S7289" s="8">
        <v>5.1880674448770003</v>
      </c>
    </row>
    <row r="7290" spans="3:19" ht="24" x14ac:dyDescent="0.2">
      <c r="C7290" s="90"/>
      <c r="D7290" s="87"/>
      <c r="E7290" s="1" t="s">
        <v>117</v>
      </c>
      <c r="F7290" s="2"/>
      <c r="G7290" s="59">
        <v>223</v>
      </c>
      <c r="H7290" s="71" t="str">
        <f t="shared" si="159"/>
        <v xml:space="preserve"> </v>
      </c>
      <c r="I7290" s="11">
        <v>68.609865470852</v>
      </c>
      <c r="J7290" s="3">
        <v>39.013452914798002</v>
      </c>
      <c r="K7290" s="3">
        <v>15.695067264574</v>
      </c>
      <c r="L7290" s="3">
        <v>43.497757847533997</v>
      </c>
      <c r="M7290" s="3">
        <v>28.251121076233002</v>
      </c>
      <c r="N7290" s="3">
        <v>45.291479820627998</v>
      </c>
      <c r="O7290" s="3">
        <v>62.780269058296</v>
      </c>
      <c r="P7290" s="3">
        <v>84.304932735425993</v>
      </c>
      <c r="Q7290" s="3">
        <v>0.89686098654699997</v>
      </c>
      <c r="R7290" s="3">
        <v>0.44843049327399997</v>
      </c>
      <c r="S7290" s="8">
        <v>3.139013452915</v>
      </c>
    </row>
    <row r="7291" spans="3:19" x14ac:dyDescent="0.2">
      <c r="C7291" s="90"/>
      <c r="D7291" s="87"/>
      <c r="E7291" s="1" t="s">
        <v>118</v>
      </c>
      <c r="F7291" s="2"/>
      <c r="G7291" s="59">
        <v>710</v>
      </c>
      <c r="H7291" s="71" t="str">
        <f t="shared" si="159"/>
        <v xml:space="preserve"> </v>
      </c>
      <c r="I7291" s="11">
        <v>50</v>
      </c>
      <c r="J7291" s="3">
        <v>23.239436619717999</v>
      </c>
      <c r="K7291" s="3">
        <v>11.690140845069999</v>
      </c>
      <c r="L7291" s="3">
        <v>38.169014084506998</v>
      </c>
      <c r="M7291" s="3">
        <v>17.183098591549001</v>
      </c>
      <c r="N7291" s="3">
        <v>52.676056338027998</v>
      </c>
      <c r="O7291" s="3">
        <v>54.225352112675999</v>
      </c>
      <c r="P7291" s="3">
        <v>75.915492957745997</v>
      </c>
      <c r="Q7291" s="3">
        <v>0.98591549295799996</v>
      </c>
      <c r="R7291" s="3">
        <v>5.0704225352109997</v>
      </c>
      <c r="S7291" s="8">
        <v>4.507042253521</v>
      </c>
    </row>
    <row r="7292" spans="3:19" x14ac:dyDescent="0.2">
      <c r="C7292" s="90"/>
      <c r="D7292" s="87"/>
      <c r="E7292" s="1" t="s">
        <v>119</v>
      </c>
      <c r="F7292" s="2"/>
      <c r="G7292" s="59">
        <v>565</v>
      </c>
      <c r="H7292" s="71" t="str">
        <f t="shared" si="159"/>
        <v xml:space="preserve"> </v>
      </c>
      <c r="I7292" s="11">
        <v>58.761061946902998</v>
      </c>
      <c r="J7292" s="3">
        <v>33.274336283186003</v>
      </c>
      <c r="K7292" s="3">
        <v>15.044247787611001</v>
      </c>
      <c r="L7292" s="3">
        <v>46.017699115044003</v>
      </c>
      <c r="M7292" s="3">
        <v>23.893805309735001</v>
      </c>
      <c r="N7292" s="3">
        <v>52.920353982301002</v>
      </c>
      <c r="O7292" s="3">
        <v>61.946902654867003</v>
      </c>
      <c r="P7292" s="3">
        <v>81.061946902654995</v>
      </c>
      <c r="Q7292" s="3">
        <v>0.88495575221199996</v>
      </c>
      <c r="R7292" s="3">
        <v>2.1238938053099998</v>
      </c>
      <c r="S7292" s="8">
        <v>4.424778761062</v>
      </c>
    </row>
    <row r="7293" spans="3:19" x14ac:dyDescent="0.2">
      <c r="C7293" s="90"/>
      <c r="D7293" s="87"/>
      <c r="E7293" s="1" t="s">
        <v>120</v>
      </c>
      <c r="F7293" s="2"/>
      <c r="G7293" s="59">
        <v>443</v>
      </c>
      <c r="H7293" s="71" t="str">
        <f t="shared" si="159"/>
        <v xml:space="preserve"> </v>
      </c>
      <c r="I7293" s="11">
        <v>48.758465011287001</v>
      </c>
      <c r="J7293" s="3">
        <v>26.410835214447001</v>
      </c>
      <c r="K7293" s="3">
        <v>19.413092550790001</v>
      </c>
      <c r="L7293" s="3">
        <v>40.632054176072003</v>
      </c>
      <c r="M7293" s="3">
        <v>21.218961625281999</v>
      </c>
      <c r="N7293" s="3">
        <v>51.918735891647998</v>
      </c>
      <c r="O7293" s="3">
        <v>53.724604966139999</v>
      </c>
      <c r="P7293" s="3">
        <v>75.169300225734005</v>
      </c>
      <c r="Q7293" s="3">
        <v>1.128668171558</v>
      </c>
      <c r="R7293" s="3">
        <v>5.643340857788</v>
      </c>
      <c r="S7293" s="8">
        <v>4.2889390519189998</v>
      </c>
    </row>
    <row r="7294" spans="3:19" x14ac:dyDescent="0.2">
      <c r="C7294" s="90"/>
      <c r="D7294" s="87"/>
      <c r="E7294" s="1" t="s">
        <v>121</v>
      </c>
      <c r="F7294" s="2"/>
      <c r="G7294" s="59">
        <v>977</v>
      </c>
      <c r="H7294" s="71" t="str">
        <f t="shared" si="159"/>
        <v xml:space="preserve"> </v>
      </c>
      <c r="I7294" s="11">
        <v>47.697031729785003</v>
      </c>
      <c r="J7294" s="3">
        <v>23.950870010235001</v>
      </c>
      <c r="K7294" s="3">
        <v>10.747185261003001</v>
      </c>
      <c r="L7294" s="3">
        <v>39.201637666324999</v>
      </c>
      <c r="M7294" s="3">
        <v>14.841351074719</v>
      </c>
      <c r="N7294" s="3">
        <v>47.697031729785003</v>
      </c>
      <c r="O7294" s="3">
        <v>52.405322415557997</v>
      </c>
      <c r="P7294" s="3">
        <v>73.592630501534998</v>
      </c>
      <c r="Q7294" s="3">
        <v>1.0235414534289999</v>
      </c>
      <c r="R7294" s="3">
        <v>7.0624360286590004</v>
      </c>
      <c r="S7294" s="8">
        <v>4.8106448311159999</v>
      </c>
    </row>
    <row r="7295" spans="3:19" x14ac:dyDescent="0.2">
      <c r="C7295" s="90"/>
      <c r="D7295" s="87"/>
      <c r="E7295" s="1" t="s">
        <v>122</v>
      </c>
      <c r="F7295" s="2"/>
      <c r="G7295" s="59">
        <v>179</v>
      </c>
      <c r="H7295" s="71" t="str">
        <f t="shared" si="159"/>
        <v xml:space="preserve"> </v>
      </c>
      <c r="I7295" s="11">
        <v>56.424581005587001</v>
      </c>
      <c r="J7295" s="3">
        <v>33.519553072626003</v>
      </c>
      <c r="K7295" s="3">
        <v>17.318435754189998</v>
      </c>
      <c r="L7295" s="3">
        <v>34.078212290502996</v>
      </c>
      <c r="M7295" s="3">
        <v>25.698324022346</v>
      </c>
      <c r="N7295" s="3">
        <v>51.955307262570003</v>
      </c>
      <c r="O7295" s="3">
        <v>59.776536312848997</v>
      </c>
      <c r="P7295" s="3">
        <v>75.977653631284994</v>
      </c>
      <c r="Q7295" s="3">
        <v>1.675977653631</v>
      </c>
      <c r="R7295" s="3">
        <v>3.9106145251400002</v>
      </c>
      <c r="S7295" s="8">
        <v>5.0279329608939998</v>
      </c>
    </row>
    <row r="7296" spans="3:19" x14ac:dyDescent="0.2">
      <c r="C7296" s="90"/>
      <c r="D7296" s="87"/>
      <c r="E7296" s="1" t="s">
        <v>32</v>
      </c>
      <c r="F7296" s="2"/>
      <c r="G7296" s="59">
        <v>22</v>
      </c>
      <c r="H7296" s="71" t="str">
        <f t="shared" si="159"/>
        <v>*</v>
      </c>
      <c r="I7296" s="11">
        <v>31.818181818182001</v>
      </c>
      <c r="J7296" s="3">
        <v>31.818181818182001</v>
      </c>
      <c r="K7296" s="3">
        <v>18.181818181817999</v>
      </c>
      <c r="L7296" s="3">
        <v>31.818181818182001</v>
      </c>
      <c r="M7296" s="3">
        <v>27.272727272727</v>
      </c>
      <c r="N7296" s="3">
        <v>45.454545454544999</v>
      </c>
      <c r="O7296" s="3">
        <v>50</v>
      </c>
      <c r="P7296" s="3">
        <v>63.636363636364003</v>
      </c>
      <c r="Q7296" s="3">
        <v>4.5454545454549997</v>
      </c>
      <c r="R7296" s="3">
        <v>9.0909090909089993</v>
      </c>
      <c r="S7296" s="8">
        <v>9.0909090909089993</v>
      </c>
    </row>
    <row r="7297" spans="3:19" x14ac:dyDescent="0.2">
      <c r="C7297" s="90"/>
      <c r="D7297" s="87"/>
      <c r="E7297" s="1" t="s">
        <v>22</v>
      </c>
      <c r="F7297" s="2"/>
      <c r="G7297" s="59">
        <v>13</v>
      </c>
      <c r="H7297" s="71" t="str">
        <f t="shared" si="159"/>
        <v>*</v>
      </c>
      <c r="I7297" s="11">
        <v>23.076923076922998</v>
      </c>
      <c r="J7297" s="7">
        <v>0</v>
      </c>
      <c r="K7297" s="7">
        <v>0</v>
      </c>
      <c r="L7297" s="3">
        <v>15.384615384615</v>
      </c>
      <c r="M7297" s="3">
        <v>7.6923076923079998</v>
      </c>
      <c r="N7297" s="3">
        <v>23.076923076922998</v>
      </c>
      <c r="O7297" s="3">
        <v>7.6923076923079998</v>
      </c>
      <c r="P7297" s="3">
        <v>15.384615384615</v>
      </c>
      <c r="Q7297" s="7">
        <v>0</v>
      </c>
      <c r="R7297" s="3">
        <v>38.461538461537998</v>
      </c>
      <c r="S7297" s="8">
        <v>23.076923076922998</v>
      </c>
    </row>
    <row r="7298" spans="3:19" ht="24" x14ac:dyDescent="0.2">
      <c r="C7298" s="91" t="s">
        <v>123</v>
      </c>
      <c r="D7298" s="86" t="s">
        <v>17</v>
      </c>
      <c r="E7298" s="6" t="s">
        <v>124</v>
      </c>
      <c r="F7298" s="5"/>
      <c r="G7298" s="58">
        <v>55</v>
      </c>
      <c r="H7298" s="70" t="str">
        <f t="shared" si="159"/>
        <v xml:space="preserve"> </v>
      </c>
      <c r="I7298" s="12">
        <v>45.454545454544999</v>
      </c>
      <c r="J7298" s="4">
        <v>21.818181818182001</v>
      </c>
      <c r="K7298" s="4">
        <v>20</v>
      </c>
      <c r="L7298" s="4">
        <v>34.545454545455001</v>
      </c>
      <c r="M7298" s="4">
        <v>27.272727272727</v>
      </c>
      <c r="N7298" s="4">
        <v>49.090909090909001</v>
      </c>
      <c r="O7298" s="4">
        <v>54.545454545455001</v>
      </c>
      <c r="P7298" s="4">
        <v>72.727272727273004</v>
      </c>
      <c r="Q7298" s="4">
        <v>3.636363636364</v>
      </c>
      <c r="R7298" s="4">
        <v>1.818181818182</v>
      </c>
      <c r="S7298" s="13">
        <v>1.818181818182</v>
      </c>
    </row>
    <row r="7299" spans="3:19" ht="24" x14ac:dyDescent="0.2">
      <c r="C7299" s="92"/>
      <c r="D7299" s="87"/>
      <c r="E7299" s="1" t="s">
        <v>125</v>
      </c>
      <c r="F7299" s="2"/>
      <c r="G7299" s="59">
        <v>205</v>
      </c>
      <c r="H7299" s="71" t="str">
        <f t="shared" si="159"/>
        <v xml:space="preserve"> </v>
      </c>
      <c r="I7299" s="11">
        <v>41.951219512195003</v>
      </c>
      <c r="J7299" s="3">
        <v>20.975609756097999</v>
      </c>
      <c r="K7299" s="3">
        <v>20.487804878049001</v>
      </c>
      <c r="L7299" s="3">
        <v>32.682926829267998</v>
      </c>
      <c r="M7299" s="3">
        <v>22.926829268293002</v>
      </c>
      <c r="N7299" s="3">
        <v>42.439024390244001</v>
      </c>
      <c r="O7299" s="3">
        <v>40</v>
      </c>
      <c r="P7299" s="3">
        <v>64.878048780488001</v>
      </c>
      <c r="Q7299" s="3">
        <v>1.951219512195</v>
      </c>
      <c r="R7299" s="3">
        <v>10.243902439024</v>
      </c>
      <c r="S7299" s="8">
        <v>4.3902439024389999</v>
      </c>
    </row>
    <row r="7300" spans="3:19" ht="24" x14ac:dyDescent="0.2">
      <c r="C7300" s="92"/>
      <c r="D7300" s="87"/>
      <c r="E7300" s="1" t="s">
        <v>126</v>
      </c>
      <c r="F7300" s="2"/>
      <c r="G7300" s="59">
        <v>114</v>
      </c>
      <c r="H7300" s="71" t="str">
        <f t="shared" si="159"/>
        <v xml:space="preserve"> </v>
      </c>
      <c r="I7300" s="11">
        <v>71.052631578947</v>
      </c>
      <c r="J7300" s="3">
        <v>36.842105263157997</v>
      </c>
      <c r="K7300" s="3">
        <v>14.912280701754</v>
      </c>
      <c r="L7300" s="3">
        <v>50</v>
      </c>
      <c r="M7300" s="3">
        <v>25.438596491228001</v>
      </c>
      <c r="N7300" s="3">
        <v>49.122807017543998</v>
      </c>
      <c r="O7300" s="3">
        <v>64.912280701754</v>
      </c>
      <c r="P7300" s="3">
        <v>85.964912280701995</v>
      </c>
      <c r="Q7300" s="3">
        <v>1.7543859649119999</v>
      </c>
      <c r="R7300" s="7">
        <v>0</v>
      </c>
      <c r="S7300" s="8">
        <v>4.3859649122809996</v>
      </c>
    </row>
    <row r="7301" spans="3:19" ht="24" x14ac:dyDescent="0.2">
      <c r="C7301" s="92"/>
      <c r="D7301" s="87"/>
      <c r="E7301" s="1" t="s">
        <v>127</v>
      </c>
      <c r="F7301" s="2"/>
      <c r="G7301" s="59">
        <v>187</v>
      </c>
      <c r="H7301" s="71" t="str">
        <f t="shared" si="159"/>
        <v xml:space="preserve"> </v>
      </c>
      <c r="I7301" s="11">
        <v>71.122994652406007</v>
      </c>
      <c r="J7301" s="3">
        <v>37.433155080214</v>
      </c>
      <c r="K7301" s="3">
        <v>19.786096256684001</v>
      </c>
      <c r="L7301" s="3">
        <v>47.058823529412003</v>
      </c>
      <c r="M7301" s="3">
        <v>28.877005347594</v>
      </c>
      <c r="N7301" s="3">
        <v>55.080213903743001</v>
      </c>
      <c r="O7301" s="3">
        <v>62.032085561496999</v>
      </c>
      <c r="P7301" s="3">
        <v>86.631016042780999</v>
      </c>
      <c r="Q7301" s="3">
        <v>1.069518716578</v>
      </c>
      <c r="R7301" s="3">
        <v>0.53475935828900001</v>
      </c>
      <c r="S7301" s="8">
        <v>1.069518716578</v>
      </c>
    </row>
    <row r="7302" spans="3:19" ht="24" x14ac:dyDescent="0.2">
      <c r="C7302" s="92"/>
      <c r="D7302" s="87"/>
      <c r="E7302" s="1" t="s">
        <v>128</v>
      </c>
      <c r="F7302" s="2"/>
      <c r="G7302" s="59">
        <v>1599</v>
      </c>
      <c r="H7302" s="71" t="str">
        <f t="shared" si="159"/>
        <v xml:space="preserve"> </v>
      </c>
      <c r="I7302" s="11">
        <v>48.092557848654998</v>
      </c>
      <c r="J7302" s="3">
        <v>23.389618511569999</v>
      </c>
      <c r="K7302" s="3">
        <v>11.569731081925999</v>
      </c>
      <c r="L7302" s="3">
        <v>37.898686679173998</v>
      </c>
      <c r="M7302" s="3">
        <v>14.383989993746001</v>
      </c>
      <c r="N7302" s="3">
        <v>46.028767979987002</v>
      </c>
      <c r="O7302" s="3">
        <v>50.281425891182003</v>
      </c>
      <c r="P7302" s="3">
        <v>72.607879924952996</v>
      </c>
      <c r="Q7302" s="3">
        <v>0.93808630394000003</v>
      </c>
      <c r="R7302" s="3">
        <v>6.0662914321450003</v>
      </c>
      <c r="S7302" s="8">
        <v>4.7529706066289998</v>
      </c>
    </row>
    <row r="7303" spans="3:19" ht="24" x14ac:dyDescent="0.2">
      <c r="C7303" s="92"/>
      <c r="D7303" s="87"/>
      <c r="E7303" s="1" t="s">
        <v>129</v>
      </c>
      <c r="F7303" s="2"/>
      <c r="G7303" s="59">
        <v>1199</v>
      </c>
      <c r="H7303" s="71" t="str">
        <f t="shared" si="159"/>
        <v xml:space="preserve"> </v>
      </c>
      <c r="I7303" s="11">
        <v>49.541284403669998</v>
      </c>
      <c r="J7303" s="3">
        <v>24.520433694746</v>
      </c>
      <c r="K7303" s="3">
        <v>13.010842368641001</v>
      </c>
      <c r="L7303" s="3">
        <v>40.533778148457003</v>
      </c>
      <c r="M7303" s="3">
        <v>15.095913261051001</v>
      </c>
      <c r="N7303" s="3">
        <v>47.539616346956002</v>
      </c>
      <c r="O7303" s="3">
        <v>50.208507089241003</v>
      </c>
      <c r="P7303" s="3">
        <v>73.728106755629994</v>
      </c>
      <c r="Q7303" s="3">
        <v>1.0008340283570001</v>
      </c>
      <c r="R7303" s="3">
        <v>5.5045871559629997</v>
      </c>
      <c r="S7303" s="8">
        <v>4.5871559633030001</v>
      </c>
    </row>
    <row r="7304" spans="3:19" ht="24" x14ac:dyDescent="0.2">
      <c r="C7304" s="92"/>
      <c r="D7304" s="87"/>
      <c r="E7304" s="1" t="s">
        <v>130</v>
      </c>
      <c r="F7304" s="2"/>
      <c r="G7304" s="59">
        <v>950</v>
      </c>
      <c r="H7304" s="71" t="str">
        <f t="shared" si="159"/>
        <v xml:space="preserve"> </v>
      </c>
      <c r="I7304" s="11">
        <v>47.473684210526002</v>
      </c>
      <c r="J7304" s="3">
        <v>23.473684210525999</v>
      </c>
      <c r="K7304" s="3">
        <v>11.684210526316001</v>
      </c>
      <c r="L7304" s="3">
        <v>40.736842105263001</v>
      </c>
      <c r="M7304" s="3">
        <v>15.052631578947</v>
      </c>
      <c r="N7304" s="3">
        <v>44.105263157895003</v>
      </c>
      <c r="O7304" s="3">
        <v>53.473684210526002</v>
      </c>
      <c r="P7304" s="3">
        <v>74.736842105262994</v>
      </c>
      <c r="Q7304" s="3">
        <v>1.2631578947369999</v>
      </c>
      <c r="R7304" s="3">
        <v>5.4736842105259997</v>
      </c>
      <c r="S7304" s="8">
        <v>4.2105263157890001</v>
      </c>
    </row>
    <row r="7305" spans="3:19" x14ac:dyDescent="0.2">
      <c r="C7305" s="92"/>
      <c r="D7305" s="87"/>
      <c r="E7305" s="1" t="s">
        <v>131</v>
      </c>
      <c r="F7305" s="2"/>
      <c r="G7305" s="59">
        <v>424</v>
      </c>
      <c r="H7305" s="71" t="str">
        <f t="shared" si="159"/>
        <v xml:space="preserve"> </v>
      </c>
      <c r="I7305" s="11">
        <v>48.584905660376997</v>
      </c>
      <c r="J7305" s="3">
        <v>26.415094339623</v>
      </c>
      <c r="K7305" s="3">
        <v>12.971698113207999</v>
      </c>
      <c r="L7305" s="3">
        <v>39.386792452830001</v>
      </c>
      <c r="M7305" s="3">
        <v>15.801886792453001</v>
      </c>
      <c r="N7305" s="3">
        <v>50.707547169811001</v>
      </c>
      <c r="O7305" s="3">
        <v>54.245283018868001</v>
      </c>
      <c r="P7305" s="3">
        <v>78.773584905660002</v>
      </c>
      <c r="Q7305" s="3">
        <v>0.47169811320799998</v>
      </c>
      <c r="R7305" s="3">
        <v>6.3679245283019998</v>
      </c>
      <c r="S7305" s="8">
        <v>2.3584905660379998</v>
      </c>
    </row>
    <row r="7306" spans="3:19" ht="24" x14ac:dyDescent="0.2">
      <c r="C7306" s="92"/>
      <c r="D7306" s="87"/>
      <c r="E7306" s="1" t="s">
        <v>132</v>
      </c>
      <c r="F7306" s="2"/>
      <c r="G7306" s="59">
        <v>213</v>
      </c>
      <c r="H7306" s="71" t="str">
        <f t="shared" si="159"/>
        <v xml:space="preserve"> </v>
      </c>
      <c r="I7306" s="11">
        <v>46.009389671362001</v>
      </c>
      <c r="J7306" s="3">
        <v>18.779342723005001</v>
      </c>
      <c r="K7306" s="3">
        <v>17.370892018778999</v>
      </c>
      <c r="L7306" s="3">
        <v>41.784037558685</v>
      </c>
      <c r="M7306" s="3">
        <v>14.553990610329</v>
      </c>
      <c r="N7306" s="3">
        <v>46.948356807511999</v>
      </c>
      <c r="O7306" s="3">
        <v>48.826291079812002</v>
      </c>
      <c r="P7306" s="3">
        <v>73.239436619718006</v>
      </c>
      <c r="Q7306" s="3">
        <v>1.8779342723000001</v>
      </c>
      <c r="R7306" s="3">
        <v>8.4507042253520002</v>
      </c>
      <c r="S7306" s="8">
        <v>4.6948356807509999</v>
      </c>
    </row>
    <row r="7307" spans="3:19" ht="24" x14ac:dyDescent="0.2">
      <c r="C7307" s="92"/>
      <c r="D7307" s="87"/>
      <c r="E7307" s="1" t="s">
        <v>133</v>
      </c>
      <c r="F7307" s="2"/>
      <c r="G7307" s="59">
        <v>214</v>
      </c>
      <c r="H7307" s="71" t="str">
        <f t="shared" si="159"/>
        <v xml:space="preserve"> </v>
      </c>
      <c r="I7307" s="11">
        <v>44.859813084111998</v>
      </c>
      <c r="J7307" s="3">
        <v>17.757009345794</v>
      </c>
      <c r="K7307" s="3">
        <v>18.691588785046999</v>
      </c>
      <c r="L7307" s="3">
        <v>38.785046728971999</v>
      </c>
      <c r="M7307" s="3">
        <v>14.485981308411001</v>
      </c>
      <c r="N7307" s="3">
        <v>42.056074766355003</v>
      </c>
      <c r="O7307" s="3">
        <v>39.252336448598001</v>
      </c>
      <c r="P7307" s="3">
        <v>71.028037383178003</v>
      </c>
      <c r="Q7307" s="3">
        <v>1.401869158879</v>
      </c>
      <c r="R7307" s="3">
        <v>10.280373831776</v>
      </c>
      <c r="S7307" s="8">
        <v>6.5420560747660002</v>
      </c>
    </row>
    <row r="7308" spans="3:19" ht="24" x14ac:dyDescent="0.2">
      <c r="C7308" s="92"/>
      <c r="D7308" s="87"/>
      <c r="E7308" s="1" t="s">
        <v>134</v>
      </c>
      <c r="F7308" s="2"/>
      <c r="G7308" s="59">
        <v>15</v>
      </c>
      <c r="H7308" s="71" t="str">
        <f t="shared" si="159"/>
        <v>*</v>
      </c>
      <c r="I7308" s="11">
        <v>46.666666666666998</v>
      </c>
      <c r="J7308" s="3">
        <v>20</v>
      </c>
      <c r="K7308" s="3">
        <v>20</v>
      </c>
      <c r="L7308" s="3">
        <v>20</v>
      </c>
      <c r="M7308" s="3">
        <v>13.333333333333</v>
      </c>
      <c r="N7308" s="3">
        <v>33.333333333333002</v>
      </c>
      <c r="O7308" s="3">
        <v>46.666666666666998</v>
      </c>
      <c r="P7308" s="3">
        <v>60</v>
      </c>
      <c r="Q7308" s="3">
        <v>6.666666666667</v>
      </c>
      <c r="R7308" s="3">
        <v>26.666666666666998</v>
      </c>
      <c r="S7308" s="8">
        <v>6.666666666667</v>
      </c>
    </row>
    <row r="7309" spans="3:19" ht="24" x14ac:dyDescent="0.2">
      <c r="C7309" s="92"/>
      <c r="D7309" s="87"/>
      <c r="E7309" s="1" t="s">
        <v>135</v>
      </c>
      <c r="F7309" s="2"/>
      <c r="G7309" s="59">
        <v>587</v>
      </c>
      <c r="H7309" s="71" t="str">
        <f t="shared" si="159"/>
        <v xml:space="preserve"> </v>
      </c>
      <c r="I7309" s="11">
        <v>52.129471890970997</v>
      </c>
      <c r="J7309" s="3">
        <v>27.597955706985001</v>
      </c>
      <c r="K7309" s="3">
        <v>14.480408858603001</v>
      </c>
      <c r="L7309" s="3">
        <v>44.804088586031</v>
      </c>
      <c r="M7309" s="3">
        <v>16.865417376490999</v>
      </c>
      <c r="N7309" s="3">
        <v>50.766609880750003</v>
      </c>
      <c r="O7309" s="3">
        <v>57.069846678024</v>
      </c>
      <c r="P7309" s="3">
        <v>78.364565587734006</v>
      </c>
      <c r="Q7309" s="3">
        <v>0.51107325383299995</v>
      </c>
      <c r="R7309" s="3">
        <v>3.7478705281089999</v>
      </c>
      <c r="S7309" s="8">
        <v>2.3850085178880001</v>
      </c>
    </row>
    <row r="7310" spans="3:19" x14ac:dyDescent="0.2">
      <c r="C7310" s="92"/>
      <c r="D7310" s="87"/>
      <c r="E7310" s="1" t="s">
        <v>136</v>
      </c>
      <c r="F7310" s="2"/>
      <c r="G7310" s="59">
        <v>63</v>
      </c>
      <c r="H7310" s="71" t="str">
        <f t="shared" si="159"/>
        <v xml:space="preserve"> </v>
      </c>
      <c r="I7310" s="11">
        <v>34.920634920635003</v>
      </c>
      <c r="J7310" s="3">
        <v>23.809523809523998</v>
      </c>
      <c r="K7310" s="3">
        <v>19.047619047619001</v>
      </c>
      <c r="L7310" s="3">
        <v>36.507936507937004</v>
      </c>
      <c r="M7310" s="3">
        <v>15.873015873016</v>
      </c>
      <c r="N7310" s="3">
        <v>58.730158730158998</v>
      </c>
      <c r="O7310" s="3">
        <v>50.793650793650997</v>
      </c>
      <c r="P7310" s="3">
        <v>65.079365079365004</v>
      </c>
      <c r="Q7310" s="3">
        <v>6.3492063492059998</v>
      </c>
      <c r="R7310" s="3">
        <v>3.1746031746029999</v>
      </c>
      <c r="S7310" s="8">
        <v>6.3492063492059998</v>
      </c>
    </row>
    <row r="7311" spans="3:19" x14ac:dyDescent="0.2">
      <c r="C7311" s="92"/>
      <c r="D7311" s="87"/>
      <c r="E7311" s="1" t="s">
        <v>137</v>
      </c>
      <c r="F7311" s="2"/>
      <c r="G7311" s="59">
        <v>290</v>
      </c>
      <c r="H7311" s="71" t="str">
        <f t="shared" si="159"/>
        <v xml:space="preserve"> </v>
      </c>
      <c r="I7311" s="11">
        <v>23.103448275862</v>
      </c>
      <c r="J7311" s="3">
        <v>10.689655172414</v>
      </c>
      <c r="K7311" s="3">
        <v>5.8620689655170004</v>
      </c>
      <c r="L7311" s="3">
        <v>21.034482758620999</v>
      </c>
      <c r="M7311" s="3">
        <v>8.2758620689659992</v>
      </c>
      <c r="N7311" s="3">
        <v>23.103448275862</v>
      </c>
      <c r="O7311" s="3">
        <v>26.206896551724</v>
      </c>
      <c r="P7311" s="3">
        <v>53.448275862069003</v>
      </c>
      <c r="Q7311" s="3">
        <v>1.379310344828</v>
      </c>
      <c r="R7311" s="3">
        <v>19.655172413793</v>
      </c>
      <c r="S7311" s="8">
        <v>6.5517241379310001</v>
      </c>
    </row>
    <row r="7312" spans="3:19" x14ac:dyDescent="0.2">
      <c r="C7312" s="92"/>
      <c r="D7312" s="87"/>
      <c r="E7312" s="1" t="s">
        <v>22</v>
      </c>
      <c r="F7312" s="2"/>
      <c r="G7312" s="59">
        <v>42</v>
      </c>
      <c r="H7312" s="71" t="str">
        <f t="shared" si="159"/>
        <v>*</v>
      </c>
      <c r="I7312" s="11">
        <v>19.047619047619001</v>
      </c>
      <c r="J7312" s="3">
        <v>4.7619047619049999</v>
      </c>
      <c r="K7312" s="7">
        <v>0</v>
      </c>
      <c r="L7312" s="3">
        <v>9.5238095238099998</v>
      </c>
      <c r="M7312" s="3">
        <v>4.7619047619049999</v>
      </c>
      <c r="N7312" s="3">
        <v>9.5238095238099998</v>
      </c>
      <c r="O7312" s="3">
        <v>11.904761904761999</v>
      </c>
      <c r="P7312" s="3">
        <v>33.333333333333002</v>
      </c>
      <c r="Q7312" s="7">
        <v>0</v>
      </c>
      <c r="R7312" s="3">
        <v>11.904761904761999</v>
      </c>
      <c r="S7312" s="8">
        <v>50</v>
      </c>
    </row>
    <row r="7313" spans="2:19" ht="24" x14ac:dyDescent="0.2">
      <c r="C7313" s="92"/>
      <c r="D7313" s="87"/>
      <c r="E7313" s="1" t="s">
        <v>138</v>
      </c>
      <c r="F7313" s="2"/>
      <c r="G7313" s="59">
        <v>246</v>
      </c>
      <c r="H7313" s="71" t="str">
        <f t="shared" si="159"/>
        <v xml:space="preserve"> </v>
      </c>
      <c r="I7313" s="11">
        <v>41.463414634145998</v>
      </c>
      <c r="J7313" s="3">
        <v>20.731707317072999</v>
      </c>
      <c r="K7313" s="3">
        <v>20.731707317072999</v>
      </c>
      <c r="L7313" s="3">
        <v>32.113821138211001</v>
      </c>
      <c r="M7313" s="3">
        <v>23.577235772358001</v>
      </c>
      <c r="N7313" s="3">
        <v>43.902439024389999</v>
      </c>
      <c r="O7313" s="3">
        <v>43.089430894308997</v>
      </c>
      <c r="P7313" s="3">
        <v>66.666666666666998</v>
      </c>
      <c r="Q7313" s="3">
        <v>2.032520325203</v>
      </c>
      <c r="R7313" s="3">
        <v>8.9430894308940001</v>
      </c>
      <c r="S7313" s="8">
        <v>3.6585365853659999</v>
      </c>
    </row>
    <row r="7314" spans="2:19" ht="24" x14ac:dyDescent="0.2">
      <c r="C7314" s="92"/>
      <c r="D7314" s="87"/>
      <c r="E7314" s="1" t="s">
        <v>139</v>
      </c>
      <c r="F7314" s="2"/>
      <c r="G7314" s="59">
        <v>248</v>
      </c>
      <c r="H7314" s="71" t="str">
        <f t="shared" ref="H7314:H7316" si="160">IF(G7314&lt;49,"*"," ")</f>
        <v xml:space="preserve"> </v>
      </c>
      <c r="I7314" s="11">
        <v>69.354838709676997</v>
      </c>
      <c r="J7314" s="3">
        <v>37.903225806451999</v>
      </c>
      <c r="K7314" s="3">
        <v>17.338709677419001</v>
      </c>
      <c r="L7314" s="3">
        <v>48.790322580644997</v>
      </c>
      <c r="M7314" s="3">
        <v>26.209677419355</v>
      </c>
      <c r="N7314" s="3">
        <v>52.016129032258</v>
      </c>
      <c r="O7314" s="3">
        <v>60.887096774193999</v>
      </c>
      <c r="P7314" s="3">
        <v>85.887096774194006</v>
      </c>
      <c r="Q7314" s="3">
        <v>1.2096774193549999</v>
      </c>
      <c r="R7314" s="3">
        <v>0.40322580645200001</v>
      </c>
      <c r="S7314" s="8">
        <v>2.4193548387099999</v>
      </c>
    </row>
    <row r="7315" spans="2:19" ht="24" x14ac:dyDescent="0.2">
      <c r="C7315" s="92"/>
      <c r="D7315" s="87"/>
      <c r="E7315" s="1" t="s">
        <v>140</v>
      </c>
      <c r="F7315" s="2"/>
      <c r="G7315" s="59">
        <v>1582</v>
      </c>
      <c r="H7315" s="71" t="str">
        <f t="shared" si="160"/>
        <v xml:space="preserve"> </v>
      </c>
      <c r="I7315" s="11">
        <v>47.787610619469</v>
      </c>
      <c r="J7315" s="3">
        <v>23.198482932996001</v>
      </c>
      <c r="K7315" s="3">
        <v>12.452591656131</v>
      </c>
      <c r="L7315" s="3">
        <v>38.495575221239001</v>
      </c>
      <c r="M7315" s="3">
        <v>14.791403286979</v>
      </c>
      <c r="N7315" s="3">
        <v>45.132743362832002</v>
      </c>
      <c r="O7315" s="3">
        <v>49.494310998735997</v>
      </c>
      <c r="P7315" s="3">
        <v>73.261694058154006</v>
      </c>
      <c r="Q7315" s="3">
        <v>1.074589127686</v>
      </c>
      <c r="R7315" s="3">
        <v>5.8786346396970002</v>
      </c>
      <c r="S7315" s="8">
        <v>4.8672566371680004</v>
      </c>
    </row>
    <row r="7316" spans="2:19" ht="24" x14ac:dyDescent="0.2">
      <c r="C7316" s="93"/>
      <c r="D7316" s="88"/>
      <c r="E7316" s="27" t="s">
        <v>141</v>
      </c>
      <c r="F7316" s="30"/>
      <c r="G7316" s="60">
        <v>414</v>
      </c>
      <c r="H7316" s="72" t="str">
        <f t="shared" si="160"/>
        <v xml:space="preserve"> </v>
      </c>
      <c r="I7316" s="35">
        <v>44.685990338163997</v>
      </c>
      <c r="J7316" s="16">
        <v>17.391304347826001</v>
      </c>
      <c r="K7316" s="16">
        <v>16.425120772947</v>
      </c>
      <c r="L7316" s="16">
        <v>38.888888888888999</v>
      </c>
      <c r="M7316" s="16">
        <v>14.009661835749</v>
      </c>
      <c r="N7316" s="16">
        <v>43.236714975844997</v>
      </c>
      <c r="O7316" s="16">
        <v>43.719806763285</v>
      </c>
      <c r="P7316" s="16">
        <v>71.256038647343004</v>
      </c>
      <c r="Q7316" s="16">
        <v>1.449275362319</v>
      </c>
      <c r="R7316" s="16">
        <v>10.144927536232</v>
      </c>
      <c r="S7316" s="36">
        <v>5.7971014492749999</v>
      </c>
    </row>
    <row r="7317" spans="2:19" x14ac:dyDescent="0.2">
      <c r="G7317" s="61"/>
      <c r="H7317" s="73"/>
    </row>
    <row r="7318" spans="2:19" x14ac:dyDescent="0.2">
      <c r="B7318" s="22" t="str">
        <f xml:space="preserve"> HYPERLINK("#'目次'!B60", "[54]")</f>
        <v>[54]</v>
      </c>
      <c r="C7318" s="17" t="s">
        <v>558</v>
      </c>
      <c r="G7318" s="61"/>
      <c r="H7318" s="73"/>
    </row>
    <row r="7319" spans="2:19" x14ac:dyDescent="0.2">
      <c r="G7319" s="61"/>
      <c r="H7319" s="73"/>
    </row>
    <row r="7320" spans="2:19" x14ac:dyDescent="0.2">
      <c r="G7320" s="61"/>
      <c r="H7320" s="73"/>
    </row>
    <row r="7321" spans="2:19" x14ac:dyDescent="0.2">
      <c r="C7321" s="17" t="s">
        <v>12</v>
      </c>
      <c r="G7321" s="61"/>
      <c r="H7321" s="73"/>
    </row>
    <row r="7322" spans="2:19" ht="72" x14ac:dyDescent="0.2">
      <c r="C7322" s="82"/>
      <c r="D7322" s="83"/>
      <c r="E7322" s="83"/>
      <c r="F7322" s="83"/>
      <c r="G7322" s="55" t="s">
        <v>13</v>
      </c>
      <c r="H7322" s="68"/>
      <c r="I7322" s="20" t="s">
        <v>559</v>
      </c>
      <c r="J7322" s="10" t="s">
        <v>560</v>
      </c>
      <c r="K7322" s="10" t="s">
        <v>561</v>
      </c>
      <c r="L7322" s="10" t="s">
        <v>32</v>
      </c>
      <c r="M7322" s="23" t="s">
        <v>22</v>
      </c>
    </row>
    <row r="7323" spans="2:19" x14ac:dyDescent="0.2">
      <c r="C7323" s="84"/>
      <c r="D7323" s="85"/>
      <c r="E7323" s="85"/>
      <c r="F7323" s="85"/>
      <c r="G7323" s="56"/>
      <c r="H7323" s="69"/>
      <c r="I7323" s="24"/>
      <c r="J7323" s="9"/>
      <c r="K7323" s="9"/>
      <c r="L7323" s="9"/>
      <c r="M7323" s="21"/>
    </row>
    <row r="7324" spans="2:19" x14ac:dyDescent="0.2">
      <c r="C7324" s="28"/>
      <c r="D7324" s="29"/>
      <c r="E7324" s="32" t="s">
        <v>13</v>
      </c>
      <c r="F7324" s="31"/>
      <c r="G7324" s="57">
        <v>2435</v>
      </c>
      <c r="H7324" s="66" t="str">
        <f t="shared" ref="H7324:H7387" si="161">IF(G7324&lt;49,"*"," ")</f>
        <v xml:space="preserve"> </v>
      </c>
      <c r="I7324" s="15">
        <v>35.195071868583</v>
      </c>
      <c r="J7324" s="15">
        <v>42.751540041067997</v>
      </c>
      <c r="K7324" s="15">
        <v>10.431211498972999</v>
      </c>
      <c r="L7324" s="15">
        <v>2.0944558521559999</v>
      </c>
      <c r="M7324" s="34">
        <v>9.5277207392199994</v>
      </c>
    </row>
    <row r="7325" spans="2:19" x14ac:dyDescent="0.2">
      <c r="C7325" s="89" t="s">
        <v>16</v>
      </c>
      <c r="D7325" s="86" t="s">
        <v>17</v>
      </c>
      <c r="E7325" s="6" t="s">
        <v>18</v>
      </c>
      <c r="F7325" s="5"/>
      <c r="G7325" s="58">
        <v>344</v>
      </c>
      <c r="H7325" s="70" t="str">
        <f t="shared" si="161"/>
        <v xml:space="preserve"> </v>
      </c>
      <c r="I7325" s="12">
        <v>37.790697674419</v>
      </c>
      <c r="J7325" s="4">
        <v>39.534883720929997</v>
      </c>
      <c r="K7325" s="4">
        <v>11.337209302326</v>
      </c>
      <c r="L7325" s="4">
        <v>2.6162790697670002</v>
      </c>
      <c r="M7325" s="13">
        <v>8.7209302325580005</v>
      </c>
    </row>
    <row r="7326" spans="2:19" x14ac:dyDescent="0.2">
      <c r="C7326" s="90"/>
      <c r="D7326" s="87"/>
      <c r="E7326" s="1" t="s">
        <v>19</v>
      </c>
      <c r="F7326" s="2"/>
      <c r="G7326" s="59">
        <v>1502</v>
      </c>
      <c r="H7326" s="71" t="str">
        <f t="shared" si="161"/>
        <v xml:space="preserve"> </v>
      </c>
      <c r="I7326" s="11">
        <v>38.415446071904</v>
      </c>
      <c r="J7326" s="3">
        <v>43.209054593875003</v>
      </c>
      <c r="K7326" s="3">
        <v>8.4553928095869999</v>
      </c>
      <c r="L7326" s="3">
        <v>1.797603195739</v>
      </c>
      <c r="M7326" s="8">
        <v>8.1225033288950002</v>
      </c>
    </row>
    <row r="7327" spans="2:19" x14ac:dyDescent="0.2">
      <c r="C7327" s="90"/>
      <c r="D7327" s="87"/>
      <c r="E7327" s="1" t="s">
        <v>20</v>
      </c>
      <c r="F7327" s="2"/>
      <c r="G7327" s="59">
        <v>465</v>
      </c>
      <c r="H7327" s="71" t="str">
        <f t="shared" si="161"/>
        <v xml:space="preserve"> </v>
      </c>
      <c r="I7327" s="11">
        <v>26.451612903226</v>
      </c>
      <c r="J7327" s="3">
        <v>45.161290322581003</v>
      </c>
      <c r="K7327" s="3">
        <v>12.688172043011001</v>
      </c>
      <c r="L7327" s="3">
        <v>2.1505376344089999</v>
      </c>
      <c r="M7327" s="8">
        <v>13.548387096774</v>
      </c>
    </row>
    <row r="7328" spans="2:19" x14ac:dyDescent="0.2">
      <c r="C7328" s="90"/>
      <c r="D7328" s="87"/>
      <c r="E7328" s="1" t="s">
        <v>21</v>
      </c>
      <c r="F7328" s="2"/>
      <c r="G7328" s="59">
        <v>107</v>
      </c>
      <c r="H7328" s="71" t="str">
        <f t="shared" si="161"/>
        <v xml:space="preserve"> </v>
      </c>
      <c r="I7328" s="11">
        <v>20.560747663550998</v>
      </c>
      <c r="J7328" s="3">
        <v>38.317757009346003</v>
      </c>
      <c r="K7328" s="3">
        <v>25.233644859813001</v>
      </c>
      <c r="L7328" s="3">
        <v>4.6728971962620003</v>
      </c>
      <c r="M7328" s="8">
        <v>11.214953271028</v>
      </c>
    </row>
    <row r="7329" spans="3:13" x14ac:dyDescent="0.2">
      <c r="C7329" s="90"/>
      <c r="D7329" s="87"/>
      <c r="E7329" s="1" t="s">
        <v>22</v>
      </c>
      <c r="F7329" s="2"/>
      <c r="G7329" s="59">
        <v>17</v>
      </c>
      <c r="H7329" s="71" t="str">
        <f t="shared" si="161"/>
        <v>*</v>
      </c>
      <c r="I7329" s="11">
        <v>29.411764705882</v>
      </c>
      <c r="J7329" s="3">
        <v>29.411764705882</v>
      </c>
      <c r="K7329" s="3">
        <v>11.764705882353001</v>
      </c>
      <c r="L7329" s="7">
        <v>0</v>
      </c>
      <c r="M7329" s="8">
        <v>29.411764705882</v>
      </c>
    </row>
    <row r="7330" spans="3:13" x14ac:dyDescent="0.2">
      <c r="C7330" s="91" t="s">
        <v>23</v>
      </c>
      <c r="D7330" s="86" t="s">
        <v>17</v>
      </c>
      <c r="E7330" s="6" t="s">
        <v>24</v>
      </c>
      <c r="F7330" s="5"/>
      <c r="G7330" s="58">
        <v>383</v>
      </c>
      <c r="H7330" s="70" t="str">
        <f t="shared" si="161"/>
        <v xml:space="preserve"> </v>
      </c>
      <c r="I7330" s="12">
        <v>42.558746736292001</v>
      </c>
      <c r="J7330" s="4">
        <v>41.775456919059998</v>
      </c>
      <c r="K7330" s="4">
        <v>5.4830287206269999</v>
      </c>
      <c r="L7330" s="4">
        <v>1.566579634465</v>
      </c>
      <c r="M7330" s="13">
        <v>8.6161879895559998</v>
      </c>
    </row>
    <row r="7331" spans="3:13" x14ac:dyDescent="0.2">
      <c r="C7331" s="90"/>
      <c r="D7331" s="87"/>
      <c r="E7331" s="1" t="s">
        <v>25</v>
      </c>
      <c r="F7331" s="2"/>
      <c r="G7331" s="59">
        <v>333</v>
      </c>
      <c r="H7331" s="71" t="str">
        <f t="shared" si="161"/>
        <v xml:space="preserve"> </v>
      </c>
      <c r="I7331" s="11">
        <v>37.237237237236997</v>
      </c>
      <c r="J7331" s="3">
        <v>44.144144144144001</v>
      </c>
      <c r="K7331" s="3">
        <v>7.2072072072070004</v>
      </c>
      <c r="L7331" s="3">
        <v>2.1021021021020001</v>
      </c>
      <c r="M7331" s="8">
        <v>9.3093093093090005</v>
      </c>
    </row>
    <row r="7332" spans="3:13" ht="24" x14ac:dyDescent="0.2">
      <c r="C7332" s="90"/>
      <c r="D7332" s="87"/>
      <c r="E7332" s="1" t="s">
        <v>26</v>
      </c>
      <c r="F7332" s="2"/>
      <c r="G7332" s="59">
        <v>464</v>
      </c>
      <c r="H7332" s="71" t="str">
        <f t="shared" si="161"/>
        <v xml:space="preserve"> </v>
      </c>
      <c r="I7332" s="11">
        <v>44.396551724138</v>
      </c>
      <c r="J7332" s="3">
        <v>37.068965517240997</v>
      </c>
      <c r="K7332" s="3">
        <v>7.7586206896550003</v>
      </c>
      <c r="L7332" s="3">
        <v>1.5086206896550001</v>
      </c>
      <c r="M7332" s="8">
        <v>9.2672413793100006</v>
      </c>
    </row>
    <row r="7333" spans="3:13" ht="24" x14ac:dyDescent="0.2">
      <c r="C7333" s="90"/>
      <c r="D7333" s="87"/>
      <c r="E7333" s="1" t="s">
        <v>27</v>
      </c>
      <c r="F7333" s="2"/>
      <c r="G7333" s="59">
        <v>163</v>
      </c>
      <c r="H7333" s="71" t="str">
        <f t="shared" si="161"/>
        <v xml:space="preserve"> </v>
      </c>
      <c r="I7333" s="11">
        <v>42.331288343558001</v>
      </c>
      <c r="J7333" s="3">
        <v>34.969325153374001</v>
      </c>
      <c r="K7333" s="3">
        <v>7.3619631901840004</v>
      </c>
      <c r="L7333" s="3">
        <v>1.8404907975460001</v>
      </c>
      <c r="M7333" s="8">
        <v>13.496932515337001</v>
      </c>
    </row>
    <row r="7334" spans="3:13" x14ac:dyDescent="0.2">
      <c r="C7334" s="90"/>
      <c r="D7334" s="87"/>
      <c r="E7334" s="1" t="s">
        <v>28</v>
      </c>
      <c r="F7334" s="2"/>
      <c r="G7334" s="59">
        <v>161</v>
      </c>
      <c r="H7334" s="71" t="str">
        <f t="shared" si="161"/>
        <v xml:space="preserve"> </v>
      </c>
      <c r="I7334" s="11">
        <v>44.720496894409997</v>
      </c>
      <c r="J7334" s="3">
        <v>36.645962732919003</v>
      </c>
      <c r="K7334" s="3">
        <v>3.7267080745340002</v>
      </c>
      <c r="L7334" s="3">
        <v>3.1055900621119998</v>
      </c>
      <c r="M7334" s="8">
        <v>11.801242236025001</v>
      </c>
    </row>
    <row r="7335" spans="3:13" x14ac:dyDescent="0.2">
      <c r="C7335" s="90"/>
      <c r="D7335" s="87"/>
      <c r="E7335" s="1" t="s">
        <v>29</v>
      </c>
      <c r="F7335" s="2"/>
      <c r="G7335" s="59">
        <v>1174</v>
      </c>
      <c r="H7335" s="71" t="str">
        <f t="shared" si="161"/>
        <v xml:space="preserve"> </v>
      </c>
      <c r="I7335" s="11">
        <v>40.971039182283</v>
      </c>
      <c r="J7335" s="3">
        <v>41.226575809198998</v>
      </c>
      <c r="K7335" s="3">
        <v>7.1550255536630001</v>
      </c>
      <c r="L7335" s="3">
        <v>1.788756388416</v>
      </c>
      <c r="M7335" s="8">
        <v>8.8586030664400006</v>
      </c>
    </row>
    <row r="7336" spans="3:13" x14ac:dyDescent="0.2">
      <c r="C7336" s="90"/>
      <c r="D7336" s="87"/>
      <c r="E7336" s="1" t="s">
        <v>30</v>
      </c>
      <c r="F7336" s="2"/>
      <c r="G7336" s="59">
        <v>1349</v>
      </c>
      <c r="H7336" s="71" t="str">
        <f t="shared" si="161"/>
        <v xml:space="preserve"> </v>
      </c>
      <c r="I7336" s="11">
        <v>38.917716827279001</v>
      </c>
      <c r="J7336" s="3">
        <v>43.291326908820999</v>
      </c>
      <c r="K7336" s="3">
        <v>7.6352853965899996</v>
      </c>
      <c r="L7336" s="3">
        <v>1.4084507042250001</v>
      </c>
      <c r="M7336" s="8">
        <v>8.7472201630840001</v>
      </c>
    </row>
    <row r="7337" spans="3:13" x14ac:dyDescent="0.2">
      <c r="C7337" s="90"/>
      <c r="D7337" s="87"/>
      <c r="E7337" s="1" t="s">
        <v>31</v>
      </c>
      <c r="F7337" s="2"/>
      <c r="G7337" s="59">
        <v>2034</v>
      </c>
      <c r="H7337" s="71" t="str">
        <f t="shared" si="161"/>
        <v xml:space="preserve"> </v>
      </c>
      <c r="I7337" s="11">
        <v>35.349065880038999</v>
      </c>
      <c r="J7337" s="3">
        <v>43.313667649951</v>
      </c>
      <c r="K7337" s="3">
        <v>10.914454277286</v>
      </c>
      <c r="L7337" s="3">
        <v>1.819075712881</v>
      </c>
      <c r="M7337" s="8">
        <v>8.6037364798430005</v>
      </c>
    </row>
    <row r="7338" spans="3:13" x14ac:dyDescent="0.2">
      <c r="C7338" s="90"/>
      <c r="D7338" s="87"/>
      <c r="E7338" s="1" t="s">
        <v>32</v>
      </c>
      <c r="F7338" s="2"/>
      <c r="G7338" s="59">
        <v>68</v>
      </c>
      <c r="H7338" s="71" t="str">
        <f t="shared" si="161"/>
        <v xml:space="preserve"> </v>
      </c>
      <c r="I7338" s="11">
        <v>32.352941176470999</v>
      </c>
      <c r="J7338" s="3">
        <v>33.823529411765001</v>
      </c>
      <c r="K7338" s="3">
        <v>11.764705882353001</v>
      </c>
      <c r="L7338" s="3">
        <v>10.294117647059</v>
      </c>
      <c r="M7338" s="8">
        <v>11.764705882353001</v>
      </c>
    </row>
    <row r="7339" spans="3:13" x14ac:dyDescent="0.2">
      <c r="C7339" s="90"/>
      <c r="D7339" s="87"/>
      <c r="E7339" s="1" t="s">
        <v>22</v>
      </c>
      <c r="F7339" s="2"/>
      <c r="G7339" s="59">
        <v>17</v>
      </c>
      <c r="H7339" s="71" t="str">
        <f t="shared" si="161"/>
        <v>*</v>
      </c>
      <c r="I7339" s="11">
        <v>29.411764705882</v>
      </c>
      <c r="J7339" s="3">
        <v>29.411764705882</v>
      </c>
      <c r="K7339" s="3">
        <v>17.647058823529001</v>
      </c>
      <c r="L7339" s="7">
        <v>0</v>
      </c>
      <c r="M7339" s="8">
        <v>23.529411764706001</v>
      </c>
    </row>
    <row r="7340" spans="3:13" x14ac:dyDescent="0.2">
      <c r="C7340" s="91" t="s">
        <v>33</v>
      </c>
      <c r="D7340" s="86" t="s">
        <v>17</v>
      </c>
      <c r="E7340" s="6" t="s">
        <v>34</v>
      </c>
      <c r="F7340" s="5"/>
      <c r="G7340" s="58">
        <v>120</v>
      </c>
      <c r="H7340" s="70" t="str">
        <f t="shared" si="161"/>
        <v xml:space="preserve"> </v>
      </c>
      <c r="I7340" s="12">
        <v>41.666666666666998</v>
      </c>
      <c r="J7340" s="4">
        <v>37.5</v>
      </c>
      <c r="K7340" s="4">
        <v>7.5</v>
      </c>
      <c r="L7340" s="4">
        <v>2.5</v>
      </c>
      <c r="M7340" s="13">
        <v>10.833333333333</v>
      </c>
    </row>
    <row r="7341" spans="3:13" x14ac:dyDescent="0.2">
      <c r="C7341" s="90"/>
      <c r="D7341" s="87"/>
      <c r="E7341" s="1" t="s">
        <v>35</v>
      </c>
      <c r="F7341" s="2"/>
      <c r="G7341" s="59">
        <v>932</v>
      </c>
      <c r="H7341" s="71" t="str">
        <f t="shared" si="161"/>
        <v xml:space="preserve"> </v>
      </c>
      <c r="I7341" s="11">
        <v>39.163090128755002</v>
      </c>
      <c r="J7341" s="3">
        <v>40.128755364806999</v>
      </c>
      <c r="K7341" s="3">
        <v>9.3347639484980007</v>
      </c>
      <c r="L7341" s="3">
        <v>1.609442060086</v>
      </c>
      <c r="M7341" s="8">
        <v>9.7639484978540008</v>
      </c>
    </row>
    <row r="7342" spans="3:13" x14ac:dyDescent="0.2">
      <c r="C7342" s="90"/>
      <c r="D7342" s="87"/>
      <c r="E7342" s="1" t="s">
        <v>36</v>
      </c>
      <c r="F7342" s="2"/>
      <c r="G7342" s="59">
        <v>854</v>
      </c>
      <c r="H7342" s="71" t="str">
        <f t="shared" si="161"/>
        <v xml:space="preserve"> </v>
      </c>
      <c r="I7342" s="11">
        <v>33.138173302108001</v>
      </c>
      <c r="J7342" s="3">
        <v>47.306791569086997</v>
      </c>
      <c r="K7342" s="3">
        <v>8.6651053864170002</v>
      </c>
      <c r="L7342" s="3">
        <v>1.52224824356</v>
      </c>
      <c r="M7342" s="8">
        <v>9.3676814988290005</v>
      </c>
    </row>
    <row r="7343" spans="3:13" ht="24" x14ac:dyDescent="0.2">
      <c r="C7343" s="90"/>
      <c r="D7343" s="87"/>
      <c r="E7343" s="1" t="s">
        <v>37</v>
      </c>
      <c r="F7343" s="2"/>
      <c r="G7343" s="59">
        <v>356</v>
      </c>
      <c r="H7343" s="71" t="str">
        <f t="shared" si="161"/>
        <v xml:space="preserve"> </v>
      </c>
      <c r="I7343" s="11">
        <v>31.179775280899001</v>
      </c>
      <c r="J7343" s="3">
        <v>41.292134831460999</v>
      </c>
      <c r="K7343" s="3">
        <v>17.134831460674</v>
      </c>
      <c r="L7343" s="3">
        <v>2.5280898876400002</v>
      </c>
      <c r="M7343" s="8">
        <v>7.8651685393259996</v>
      </c>
    </row>
    <row r="7344" spans="3:13" x14ac:dyDescent="0.2">
      <c r="C7344" s="90"/>
      <c r="D7344" s="87"/>
      <c r="E7344" s="1" t="s">
        <v>38</v>
      </c>
      <c r="F7344" s="2"/>
      <c r="G7344" s="59">
        <v>157</v>
      </c>
      <c r="H7344" s="71" t="str">
        <f t="shared" si="161"/>
        <v xml:space="preserve"> </v>
      </c>
      <c r="I7344" s="11">
        <v>26.751592356688001</v>
      </c>
      <c r="J7344" s="3">
        <v>43.312101910827998</v>
      </c>
      <c r="K7344" s="3">
        <v>12.738853503185</v>
      </c>
      <c r="L7344" s="3">
        <v>7.0063694267520003</v>
      </c>
      <c r="M7344" s="8">
        <v>10.191082802547999</v>
      </c>
    </row>
    <row r="7345" spans="3:13" x14ac:dyDescent="0.2">
      <c r="C7345" s="90"/>
      <c r="D7345" s="87"/>
      <c r="E7345" s="1" t="s">
        <v>22</v>
      </c>
      <c r="F7345" s="2"/>
      <c r="G7345" s="59">
        <v>16</v>
      </c>
      <c r="H7345" s="71" t="str">
        <f t="shared" si="161"/>
        <v>*</v>
      </c>
      <c r="I7345" s="11">
        <v>37.5</v>
      </c>
      <c r="J7345" s="3">
        <v>18.75</v>
      </c>
      <c r="K7345" s="3">
        <v>18.75</v>
      </c>
      <c r="L7345" s="7">
        <v>0</v>
      </c>
      <c r="M7345" s="8">
        <v>25</v>
      </c>
    </row>
    <row r="7346" spans="3:13" x14ac:dyDescent="0.2">
      <c r="C7346" s="91" t="s">
        <v>39</v>
      </c>
      <c r="D7346" s="86" t="s">
        <v>17</v>
      </c>
      <c r="E7346" s="6" t="s">
        <v>40</v>
      </c>
      <c r="F7346" s="5"/>
      <c r="G7346" s="58">
        <v>350</v>
      </c>
      <c r="H7346" s="70" t="str">
        <f t="shared" si="161"/>
        <v xml:space="preserve"> </v>
      </c>
      <c r="I7346" s="12">
        <v>37.714285714286</v>
      </c>
      <c r="J7346" s="4">
        <v>44.285714285714</v>
      </c>
      <c r="K7346" s="4">
        <v>7.7142857142860004</v>
      </c>
      <c r="L7346" s="4">
        <v>0.85714285714299998</v>
      </c>
      <c r="M7346" s="13">
        <v>9.4285714285710007</v>
      </c>
    </row>
    <row r="7347" spans="3:13" ht="24" x14ac:dyDescent="0.2">
      <c r="C7347" s="90"/>
      <c r="D7347" s="87"/>
      <c r="E7347" s="1" t="s">
        <v>41</v>
      </c>
      <c r="F7347" s="2"/>
      <c r="G7347" s="59">
        <v>1147</v>
      </c>
      <c r="H7347" s="71" t="str">
        <f t="shared" si="161"/>
        <v xml:space="preserve"> </v>
      </c>
      <c r="I7347" s="11">
        <v>34.87358326068</v>
      </c>
      <c r="J7347" s="3">
        <v>45.422842197035997</v>
      </c>
      <c r="K7347" s="3">
        <v>10.374891020052001</v>
      </c>
      <c r="L7347" s="3">
        <v>1.394943330427</v>
      </c>
      <c r="M7347" s="8">
        <v>7.9337401918049997</v>
      </c>
    </row>
    <row r="7348" spans="3:13" x14ac:dyDescent="0.2">
      <c r="C7348" s="90"/>
      <c r="D7348" s="87"/>
      <c r="E7348" s="1" t="s">
        <v>42</v>
      </c>
      <c r="F7348" s="2"/>
      <c r="G7348" s="59">
        <v>816</v>
      </c>
      <c r="H7348" s="71" t="str">
        <f t="shared" si="161"/>
        <v xml:space="preserve"> </v>
      </c>
      <c r="I7348" s="11">
        <v>35.416666666666998</v>
      </c>
      <c r="J7348" s="3">
        <v>39.338235294118</v>
      </c>
      <c r="K7348" s="3">
        <v>11.887254901961001</v>
      </c>
      <c r="L7348" s="3">
        <v>3.3088235294119999</v>
      </c>
      <c r="M7348" s="8">
        <v>10.049019607843</v>
      </c>
    </row>
    <row r="7349" spans="3:13" x14ac:dyDescent="0.2">
      <c r="C7349" s="90"/>
      <c r="D7349" s="87"/>
      <c r="E7349" s="1" t="s">
        <v>43</v>
      </c>
      <c r="F7349" s="2"/>
      <c r="G7349" s="59">
        <v>78</v>
      </c>
      <c r="H7349" s="71" t="str">
        <f t="shared" si="161"/>
        <v xml:space="preserve"> </v>
      </c>
      <c r="I7349" s="11">
        <v>29.487179487178999</v>
      </c>
      <c r="J7349" s="3">
        <v>43.589743589744003</v>
      </c>
      <c r="K7349" s="3">
        <v>7.6923076923079998</v>
      </c>
      <c r="L7349" s="3">
        <v>6.4102564102560002</v>
      </c>
      <c r="M7349" s="8">
        <v>12.820512820513001</v>
      </c>
    </row>
    <row r="7350" spans="3:13" x14ac:dyDescent="0.2">
      <c r="C7350" s="90"/>
      <c r="D7350" s="87"/>
      <c r="E7350" s="1" t="s">
        <v>22</v>
      </c>
      <c r="F7350" s="2"/>
      <c r="G7350" s="59">
        <v>44</v>
      </c>
      <c r="H7350" s="71" t="str">
        <f t="shared" si="161"/>
        <v>*</v>
      </c>
      <c r="I7350" s="11">
        <v>29.545454545455001</v>
      </c>
      <c r="J7350" s="3">
        <v>22.727272727273</v>
      </c>
      <c r="K7350" s="3">
        <v>11.363636363635999</v>
      </c>
      <c r="L7350" s="7">
        <v>0</v>
      </c>
      <c r="M7350" s="8">
        <v>36.363636363635997</v>
      </c>
    </row>
    <row r="7351" spans="3:13" x14ac:dyDescent="0.2">
      <c r="C7351" s="91" t="s">
        <v>44</v>
      </c>
      <c r="D7351" s="86" t="s">
        <v>17</v>
      </c>
      <c r="E7351" s="6" t="s">
        <v>45</v>
      </c>
      <c r="F7351" s="5"/>
      <c r="G7351" s="58">
        <v>1358</v>
      </c>
      <c r="H7351" s="70" t="str">
        <f t="shared" si="161"/>
        <v xml:space="preserve"> </v>
      </c>
      <c r="I7351" s="12">
        <v>35.051546391753</v>
      </c>
      <c r="J7351" s="4">
        <v>45.508100147275002</v>
      </c>
      <c r="K7351" s="4">
        <v>9.7938144329900005</v>
      </c>
      <c r="L7351" s="4">
        <v>1.6200294550809999</v>
      </c>
      <c r="M7351" s="13">
        <v>8.0265095729010003</v>
      </c>
    </row>
    <row r="7352" spans="3:13" x14ac:dyDescent="0.2">
      <c r="C7352" s="90"/>
      <c r="D7352" s="87"/>
      <c r="E7352" s="1" t="s">
        <v>46</v>
      </c>
      <c r="F7352" s="2"/>
      <c r="G7352" s="59">
        <v>735</v>
      </c>
      <c r="H7352" s="71" t="str">
        <f t="shared" si="161"/>
        <v xml:space="preserve"> </v>
      </c>
      <c r="I7352" s="11">
        <v>37.687074829932001</v>
      </c>
      <c r="J7352" s="3">
        <v>40.136054421769003</v>
      </c>
      <c r="K7352" s="3">
        <v>10.340136054422</v>
      </c>
      <c r="L7352" s="3">
        <v>1.496598639456</v>
      </c>
      <c r="M7352" s="8">
        <v>10.340136054422</v>
      </c>
    </row>
    <row r="7353" spans="3:13" x14ac:dyDescent="0.2">
      <c r="C7353" s="90"/>
      <c r="D7353" s="87"/>
      <c r="E7353" s="1" t="s">
        <v>47</v>
      </c>
      <c r="F7353" s="2"/>
      <c r="G7353" s="59">
        <v>177</v>
      </c>
      <c r="H7353" s="71" t="str">
        <f t="shared" si="161"/>
        <v xml:space="preserve"> </v>
      </c>
      <c r="I7353" s="11">
        <v>33.898305084745999</v>
      </c>
      <c r="J7353" s="3">
        <v>37.853107344633003</v>
      </c>
      <c r="K7353" s="3">
        <v>14.124293785311</v>
      </c>
      <c r="L7353" s="3">
        <v>4.5197740112989999</v>
      </c>
      <c r="M7353" s="8">
        <v>9.6045197740110009</v>
      </c>
    </row>
    <row r="7354" spans="3:13" x14ac:dyDescent="0.2">
      <c r="C7354" s="90"/>
      <c r="D7354" s="87"/>
      <c r="E7354" s="1" t="s">
        <v>48</v>
      </c>
      <c r="F7354" s="2"/>
      <c r="G7354" s="59">
        <v>128</v>
      </c>
      <c r="H7354" s="71" t="str">
        <f t="shared" si="161"/>
        <v xml:space="preserve"> </v>
      </c>
      <c r="I7354" s="11">
        <v>28.125</v>
      </c>
      <c r="J7354" s="3">
        <v>38.28125</v>
      </c>
      <c r="K7354" s="3">
        <v>13.28125</v>
      </c>
      <c r="L7354" s="3">
        <v>7.03125</v>
      </c>
      <c r="M7354" s="8">
        <v>13.28125</v>
      </c>
    </row>
    <row r="7355" spans="3:13" x14ac:dyDescent="0.2">
      <c r="C7355" s="90"/>
      <c r="D7355" s="87"/>
      <c r="E7355" s="1" t="s">
        <v>22</v>
      </c>
      <c r="F7355" s="2"/>
      <c r="G7355" s="59">
        <v>37</v>
      </c>
      <c r="H7355" s="71" t="str">
        <f t="shared" si="161"/>
        <v>*</v>
      </c>
      <c r="I7355" s="11">
        <v>21.621621621622001</v>
      </c>
      <c r="J7355" s="3">
        <v>32.432432432432002</v>
      </c>
      <c r="K7355" s="3">
        <v>8.1081081081080004</v>
      </c>
      <c r="L7355" s="3">
        <v>2.7027027027030002</v>
      </c>
      <c r="M7355" s="8">
        <v>35.135135135135002</v>
      </c>
    </row>
    <row r="7356" spans="3:13" ht="24" x14ac:dyDescent="0.2">
      <c r="C7356" s="91" t="s">
        <v>49</v>
      </c>
      <c r="D7356" s="86" t="s">
        <v>17</v>
      </c>
      <c r="E7356" s="6" t="s">
        <v>50</v>
      </c>
      <c r="F7356" s="5"/>
      <c r="G7356" s="58">
        <v>141</v>
      </c>
      <c r="H7356" s="70" t="str">
        <f t="shared" si="161"/>
        <v xml:space="preserve"> </v>
      </c>
      <c r="I7356" s="12">
        <v>34.751773049645003</v>
      </c>
      <c r="J7356" s="4">
        <v>46.808510638298003</v>
      </c>
      <c r="K7356" s="4">
        <v>13.475177304964999</v>
      </c>
      <c r="L7356" s="4">
        <v>0.70921985815599997</v>
      </c>
      <c r="M7356" s="13">
        <v>4.2553191489359996</v>
      </c>
    </row>
    <row r="7357" spans="3:13" ht="36" x14ac:dyDescent="0.2">
      <c r="C7357" s="90"/>
      <c r="D7357" s="87"/>
      <c r="E7357" s="1" t="s">
        <v>51</v>
      </c>
      <c r="F7357" s="2"/>
      <c r="G7357" s="59">
        <v>349</v>
      </c>
      <c r="H7357" s="71" t="str">
        <f t="shared" si="161"/>
        <v xml:space="preserve"> </v>
      </c>
      <c r="I7357" s="11">
        <v>25.214899713466998</v>
      </c>
      <c r="J7357" s="3">
        <v>55.587392550143001</v>
      </c>
      <c r="K7357" s="3">
        <v>16.618911174785001</v>
      </c>
      <c r="L7357" s="3">
        <v>0.28653295128900003</v>
      </c>
      <c r="M7357" s="8">
        <v>2.292263610315</v>
      </c>
    </row>
    <row r="7358" spans="3:13" ht="48" x14ac:dyDescent="0.2">
      <c r="C7358" s="90"/>
      <c r="D7358" s="87"/>
      <c r="E7358" s="1" t="s">
        <v>52</v>
      </c>
      <c r="F7358" s="2"/>
      <c r="G7358" s="59">
        <v>1860</v>
      </c>
      <c r="H7358" s="71" t="str">
        <f t="shared" si="161"/>
        <v xml:space="preserve"> </v>
      </c>
      <c r="I7358" s="11">
        <v>34.408602150538002</v>
      </c>
      <c r="J7358" s="3">
        <v>45.967741935484</v>
      </c>
      <c r="K7358" s="3">
        <v>10.860215053763</v>
      </c>
      <c r="L7358" s="3">
        <v>1.666666666667</v>
      </c>
      <c r="M7358" s="8">
        <v>7.0967741935479998</v>
      </c>
    </row>
    <row r="7359" spans="3:13" ht="24" x14ac:dyDescent="0.2">
      <c r="C7359" s="90"/>
      <c r="D7359" s="87"/>
      <c r="E7359" s="1" t="s">
        <v>53</v>
      </c>
      <c r="F7359" s="2"/>
      <c r="G7359" s="59">
        <v>719</v>
      </c>
      <c r="H7359" s="71" t="str">
        <f t="shared" si="161"/>
        <v xml:space="preserve"> </v>
      </c>
      <c r="I7359" s="11">
        <v>27.955493741306999</v>
      </c>
      <c r="J7359" s="3">
        <v>50.904033379693999</v>
      </c>
      <c r="K7359" s="3">
        <v>17.246175243393999</v>
      </c>
      <c r="L7359" s="3">
        <v>1.112656467316</v>
      </c>
      <c r="M7359" s="8">
        <v>2.7816411682890001</v>
      </c>
    </row>
    <row r="7360" spans="3:13" ht="48" x14ac:dyDescent="0.2">
      <c r="C7360" s="90"/>
      <c r="D7360" s="87"/>
      <c r="E7360" s="1" t="s">
        <v>54</v>
      </c>
      <c r="F7360" s="2"/>
      <c r="G7360" s="59">
        <v>404</v>
      </c>
      <c r="H7360" s="71" t="str">
        <f t="shared" si="161"/>
        <v xml:space="preserve"> </v>
      </c>
      <c r="I7360" s="11">
        <v>27.970297029703001</v>
      </c>
      <c r="J7360" s="3">
        <v>51.732673267327002</v>
      </c>
      <c r="K7360" s="3">
        <v>16.336633663366001</v>
      </c>
      <c r="L7360" s="3">
        <v>1.485148514851</v>
      </c>
      <c r="M7360" s="8">
        <v>2.4752475247520001</v>
      </c>
    </row>
    <row r="7361" spans="3:13" ht="36" x14ac:dyDescent="0.2">
      <c r="C7361" s="90"/>
      <c r="D7361" s="87"/>
      <c r="E7361" s="1" t="s">
        <v>55</v>
      </c>
      <c r="F7361" s="2"/>
      <c r="G7361" s="59">
        <v>41</v>
      </c>
      <c r="H7361" s="71" t="str">
        <f t="shared" si="161"/>
        <v>*</v>
      </c>
      <c r="I7361" s="11">
        <v>19.512195121950999</v>
      </c>
      <c r="J7361" s="3">
        <v>46.341463414633999</v>
      </c>
      <c r="K7361" s="3">
        <v>24.390243902439</v>
      </c>
      <c r="L7361" s="3">
        <v>2.4390243902440001</v>
      </c>
      <c r="M7361" s="8">
        <v>7.3170731707319998</v>
      </c>
    </row>
    <row r="7362" spans="3:13" ht="36" x14ac:dyDescent="0.2">
      <c r="C7362" s="90"/>
      <c r="D7362" s="87"/>
      <c r="E7362" s="1" t="s">
        <v>56</v>
      </c>
      <c r="F7362" s="2"/>
      <c r="G7362" s="59">
        <v>168</v>
      </c>
      <c r="H7362" s="71" t="str">
        <f t="shared" si="161"/>
        <v xml:space="preserve"> </v>
      </c>
      <c r="I7362" s="11">
        <v>26.785714285714</v>
      </c>
      <c r="J7362" s="3">
        <v>45.238095238094999</v>
      </c>
      <c r="K7362" s="3">
        <v>22.023809523810002</v>
      </c>
      <c r="L7362" s="3">
        <v>0.59523809523799998</v>
      </c>
      <c r="M7362" s="8">
        <v>5.3571428571429998</v>
      </c>
    </row>
    <row r="7363" spans="3:13" ht="36" x14ac:dyDescent="0.2">
      <c r="C7363" s="90"/>
      <c r="D7363" s="87"/>
      <c r="E7363" s="1" t="s">
        <v>57</v>
      </c>
      <c r="F7363" s="2"/>
      <c r="G7363" s="59">
        <v>146</v>
      </c>
      <c r="H7363" s="71" t="str">
        <f t="shared" si="161"/>
        <v xml:space="preserve"> </v>
      </c>
      <c r="I7363" s="11">
        <v>22.602739726027</v>
      </c>
      <c r="J7363" s="3">
        <v>48.630136986300997</v>
      </c>
      <c r="K7363" s="3">
        <v>22.602739726027</v>
      </c>
      <c r="L7363" s="3">
        <v>1.369863013699</v>
      </c>
      <c r="M7363" s="8">
        <v>4.7945205479449999</v>
      </c>
    </row>
    <row r="7364" spans="3:13" x14ac:dyDescent="0.2">
      <c r="C7364" s="90"/>
      <c r="D7364" s="87"/>
      <c r="E7364" s="1" t="s">
        <v>58</v>
      </c>
      <c r="F7364" s="2"/>
      <c r="G7364" s="59">
        <v>364</v>
      </c>
      <c r="H7364" s="71" t="str">
        <f t="shared" si="161"/>
        <v xml:space="preserve"> </v>
      </c>
      <c r="I7364" s="11">
        <v>40.109890109890003</v>
      </c>
      <c r="J7364" s="3">
        <v>32.967032967032999</v>
      </c>
      <c r="K7364" s="3">
        <v>8.2417582417579993</v>
      </c>
      <c r="L7364" s="3">
        <v>4.1208791208789997</v>
      </c>
      <c r="M7364" s="8">
        <v>14.560439560440001</v>
      </c>
    </row>
    <row r="7365" spans="3:13" x14ac:dyDescent="0.2">
      <c r="C7365" s="90"/>
      <c r="D7365" s="87"/>
      <c r="E7365" s="1" t="s">
        <v>22</v>
      </c>
      <c r="F7365" s="2"/>
      <c r="G7365" s="59">
        <v>134</v>
      </c>
      <c r="H7365" s="71" t="str">
        <f t="shared" si="161"/>
        <v xml:space="preserve"> </v>
      </c>
      <c r="I7365" s="11">
        <v>31.343283582089999</v>
      </c>
      <c r="J7365" s="3">
        <v>26.865671641791</v>
      </c>
      <c r="K7365" s="3">
        <v>7.4626865671639999</v>
      </c>
      <c r="L7365" s="3">
        <v>3.731343283582</v>
      </c>
      <c r="M7365" s="8">
        <v>30.597014925372999</v>
      </c>
    </row>
    <row r="7366" spans="3:13" ht="24" x14ac:dyDescent="0.2">
      <c r="C7366" s="90"/>
      <c r="D7366" s="87"/>
      <c r="E7366" s="1" t="s">
        <v>59</v>
      </c>
      <c r="F7366" s="2"/>
      <c r="G7366" s="59">
        <v>1920</v>
      </c>
      <c r="H7366" s="71" t="str">
        <f t="shared" si="161"/>
        <v xml:space="preserve"> </v>
      </c>
      <c r="I7366" s="11">
        <v>34.427083333333002</v>
      </c>
      <c r="J7366" s="3">
        <v>45.78125</v>
      </c>
      <c r="K7366" s="3">
        <v>11.09375</v>
      </c>
      <c r="L7366" s="3">
        <v>1.614583333333</v>
      </c>
      <c r="M7366" s="8">
        <v>7.083333333333</v>
      </c>
    </row>
    <row r="7367" spans="3:13" ht="24" x14ac:dyDescent="0.2">
      <c r="C7367" s="90"/>
      <c r="D7367" s="87"/>
      <c r="E7367" s="1" t="s">
        <v>60</v>
      </c>
      <c r="F7367" s="2"/>
      <c r="G7367" s="59">
        <v>479</v>
      </c>
      <c r="H7367" s="71" t="str">
        <f t="shared" si="161"/>
        <v xml:space="preserve"> </v>
      </c>
      <c r="I7367" s="11">
        <v>28.601252609603002</v>
      </c>
      <c r="J7367" s="3">
        <v>50.313152400835001</v>
      </c>
      <c r="K7367" s="3">
        <v>16.283924843424</v>
      </c>
      <c r="L7367" s="3">
        <v>1.25260960334</v>
      </c>
      <c r="M7367" s="8">
        <v>3.5490605427970001</v>
      </c>
    </row>
    <row r="7368" spans="3:13" ht="24" x14ac:dyDescent="0.2">
      <c r="C7368" s="91" t="s">
        <v>61</v>
      </c>
      <c r="D7368" s="86" t="s">
        <v>17</v>
      </c>
      <c r="E7368" s="6" t="s">
        <v>62</v>
      </c>
      <c r="F7368" s="5"/>
      <c r="G7368" s="58">
        <v>354</v>
      </c>
      <c r="H7368" s="70" t="str">
        <f t="shared" si="161"/>
        <v xml:space="preserve"> </v>
      </c>
      <c r="I7368" s="12">
        <v>33.333333333333002</v>
      </c>
      <c r="J7368" s="4">
        <v>49.152542372881001</v>
      </c>
      <c r="K7368" s="4">
        <v>9.3220338983049995</v>
      </c>
      <c r="L7368" s="4">
        <v>1.6949152542370001</v>
      </c>
      <c r="M7368" s="13">
        <v>6.4971751412429999</v>
      </c>
    </row>
    <row r="7369" spans="3:13" ht="24" x14ac:dyDescent="0.2">
      <c r="C7369" s="90"/>
      <c r="D7369" s="87"/>
      <c r="E7369" s="1" t="s">
        <v>63</v>
      </c>
      <c r="F7369" s="2"/>
      <c r="G7369" s="59">
        <v>645</v>
      </c>
      <c r="H7369" s="71" t="str">
        <f t="shared" si="161"/>
        <v xml:space="preserve"> </v>
      </c>
      <c r="I7369" s="11">
        <v>34.263565891473</v>
      </c>
      <c r="J7369" s="3">
        <v>48.062015503875998</v>
      </c>
      <c r="K7369" s="3">
        <v>8.9922480620159995</v>
      </c>
      <c r="L7369" s="3">
        <v>1.550387596899</v>
      </c>
      <c r="M7369" s="8">
        <v>7.131782945736</v>
      </c>
    </row>
    <row r="7370" spans="3:13" ht="36" x14ac:dyDescent="0.2">
      <c r="C7370" s="90"/>
      <c r="D7370" s="87"/>
      <c r="E7370" s="1" t="s">
        <v>64</v>
      </c>
      <c r="F7370" s="2"/>
      <c r="G7370" s="59">
        <v>166</v>
      </c>
      <c r="H7370" s="71" t="str">
        <f t="shared" si="161"/>
        <v xml:space="preserve"> </v>
      </c>
      <c r="I7370" s="11">
        <v>31.325301204818999</v>
      </c>
      <c r="J7370" s="3">
        <v>39.759036144577998</v>
      </c>
      <c r="K7370" s="3">
        <v>17.469879518071998</v>
      </c>
      <c r="L7370" s="3">
        <v>1.8072289156629999</v>
      </c>
      <c r="M7370" s="8">
        <v>9.638554216867</v>
      </c>
    </row>
    <row r="7371" spans="3:13" ht="36" x14ac:dyDescent="0.2">
      <c r="C7371" s="90"/>
      <c r="D7371" s="87"/>
      <c r="E7371" s="1" t="s">
        <v>65</v>
      </c>
      <c r="F7371" s="2"/>
      <c r="G7371" s="59">
        <v>110</v>
      </c>
      <c r="H7371" s="71" t="str">
        <f t="shared" si="161"/>
        <v xml:space="preserve"> </v>
      </c>
      <c r="I7371" s="11">
        <v>29.090909090909001</v>
      </c>
      <c r="J7371" s="3">
        <v>52.727272727272997</v>
      </c>
      <c r="K7371" s="3">
        <v>10</v>
      </c>
      <c r="L7371" s="3">
        <v>1.818181818182</v>
      </c>
      <c r="M7371" s="8">
        <v>6.363636363636</v>
      </c>
    </row>
    <row r="7372" spans="3:13" ht="36" x14ac:dyDescent="0.2">
      <c r="C7372" s="90"/>
      <c r="D7372" s="87"/>
      <c r="E7372" s="1" t="s">
        <v>66</v>
      </c>
      <c r="F7372" s="2"/>
      <c r="G7372" s="59">
        <v>239</v>
      </c>
      <c r="H7372" s="71" t="str">
        <f t="shared" si="161"/>
        <v xml:space="preserve"> </v>
      </c>
      <c r="I7372" s="11">
        <v>42.259414225941001</v>
      </c>
      <c r="J7372" s="3">
        <v>44.351464435145999</v>
      </c>
      <c r="K7372" s="3">
        <v>8.3682008368199998</v>
      </c>
      <c r="L7372" s="3">
        <v>1.673640167364</v>
      </c>
      <c r="M7372" s="8">
        <v>3.347280334728</v>
      </c>
    </row>
    <row r="7373" spans="3:13" ht="24" x14ac:dyDescent="0.2">
      <c r="C7373" s="90"/>
      <c r="D7373" s="87"/>
      <c r="E7373" s="1" t="s">
        <v>67</v>
      </c>
      <c r="F7373" s="2"/>
      <c r="G7373" s="59">
        <v>143</v>
      </c>
      <c r="H7373" s="71" t="str">
        <f t="shared" si="161"/>
        <v xml:space="preserve"> </v>
      </c>
      <c r="I7373" s="11">
        <v>32.167832167832003</v>
      </c>
      <c r="J7373" s="3">
        <v>47.552447552448001</v>
      </c>
      <c r="K7373" s="3">
        <v>16.083916083916002</v>
      </c>
      <c r="L7373" s="3">
        <v>0.69930069930100003</v>
      </c>
      <c r="M7373" s="8">
        <v>3.4965034965030002</v>
      </c>
    </row>
    <row r="7374" spans="3:13" ht="24" x14ac:dyDescent="0.2">
      <c r="C7374" s="90"/>
      <c r="D7374" s="87"/>
      <c r="E7374" s="1" t="s">
        <v>68</v>
      </c>
      <c r="F7374" s="2"/>
      <c r="G7374" s="59">
        <v>56</v>
      </c>
      <c r="H7374" s="71" t="str">
        <f t="shared" si="161"/>
        <v xml:space="preserve"> </v>
      </c>
      <c r="I7374" s="11">
        <v>30.357142857143</v>
      </c>
      <c r="J7374" s="3">
        <v>33.928571428570997</v>
      </c>
      <c r="K7374" s="3">
        <v>16.071428571428999</v>
      </c>
      <c r="L7374" s="3">
        <v>12.5</v>
      </c>
      <c r="M7374" s="8">
        <v>7.1428571428570002</v>
      </c>
    </row>
    <row r="7375" spans="3:13" ht="24" x14ac:dyDescent="0.2">
      <c r="C7375" s="90"/>
      <c r="D7375" s="87"/>
      <c r="E7375" s="1" t="s">
        <v>69</v>
      </c>
      <c r="F7375" s="2"/>
      <c r="G7375" s="59">
        <v>51</v>
      </c>
      <c r="H7375" s="71" t="str">
        <f t="shared" si="161"/>
        <v xml:space="preserve"> </v>
      </c>
      <c r="I7375" s="11">
        <v>29.411764705882</v>
      </c>
      <c r="J7375" s="3">
        <v>47.058823529412003</v>
      </c>
      <c r="K7375" s="3">
        <v>13.725490196078001</v>
      </c>
      <c r="L7375" s="3">
        <v>3.9215686274510002</v>
      </c>
      <c r="M7375" s="8">
        <v>5.8823529411760003</v>
      </c>
    </row>
    <row r="7376" spans="3:13" ht="24" x14ac:dyDescent="0.2">
      <c r="C7376" s="90"/>
      <c r="D7376" s="87"/>
      <c r="E7376" s="1" t="s">
        <v>70</v>
      </c>
      <c r="F7376" s="2"/>
      <c r="G7376" s="59">
        <v>312</v>
      </c>
      <c r="H7376" s="71" t="str">
        <f t="shared" si="161"/>
        <v xml:space="preserve"> </v>
      </c>
      <c r="I7376" s="11">
        <v>39.102564102564003</v>
      </c>
      <c r="J7376" s="3">
        <v>42.628205128205003</v>
      </c>
      <c r="K7376" s="3">
        <v>8.9743589743589993</v>
      </c>
      <c r="L7376" s="3">
        <v>1.923076923077</v>
      </c>
      <c r="M7376" s="8">
        <v>7.3717948717950001</v>
      </c>
    </row>
    <row r="7377" spans="3:13" x14ac:dyDescent="0.2">
      <c r="C7377" s="90"/>
      <c r="D7377" s="87"/>
      <c r="E7377" s="1" t="s">
        <v>32</v>
      </c>
      <c r="F7377" s="2"/>
      <c r="G7377" s="59">
        <v>51</v>
      </c>
      <c r="H7377" s="71" t="str">
        <f t="shared" si="161"/>
        <v xml:space="preserve"> </v>
      </c>
      <c r="I7377" s="11">
        <v>27.450980392157</v>
      </c>
      <c r="J7377" s="3">
        <v>47.058823529412003</v>
      </c>
      <c r="K7377" s="3">
        <v>15.686274509804001</v>
      </c>
      <c r="L7377" s="3">
        <v>5.8823529411760003</v>
      </c>
      <c r="M7377" s="8">
        <v>3.9215686274510002</v>
      </c>
    </row>
    <row r="7378" spans="3:13" ht="24" x14ac:dyDescent="0.2">
      <c r="C7378" s="90"/>
      <c r="D7378" s="87"/>
      <c r="E7378" s="1" t="s">
        <v>71</v>
      </c>
      <c r="F7378" s="2"/>
      <c r="G7378" s="59">
        <v>1237</v>
      </c>
      <c r="H7378" s="71" t="str">
        <f t="shared" si="161"/>
        <v xml:space="preserve"> </v>
      </c>
      <c r="I7378" s="11">
        <v>36.378334680679004</v>
      </c>
      <c r="J7378" s="3">
        <v>45.594179466451003</v>
      </c>
      <c r="K7378" s="3">
        <v>9.5392077607109993</v>
      </c>
      <c r="L7378" s="3">
        <v>1.6168148746969999</v>
      </c>
      <c r="M7378" s="8">
        <v>6.8714632174619998</v>
      </c>
    </row>
    <row r="7379" spans="3:13" ht="24" x14ac:dyDescent="0.2">
      <c r="C7379" s="90"/>
      <c r="D7379" s="87"/>
      <c r="E7379" s="1" t="s">
        <v>72</v>
      </c>
      <c r="F7379" s="2"/>
      <c r="G7379" s="59">
        <v>1015</v>
      </c>
      <c r="H7379" s="71" t="str">
        <f t="shared" si="161"/>
        <v xml:space="preserve"> </v>
      </c>
      <c r="I7379" s="11">
        <v>34.778325123153003</v>
      </c>
      <c r="J7379" s="3">
        <v>42.660098522166997</v>
      </c>
      <c r="K7379" s="3">
        <v>12.315270935960999</v>
      </c>
      <c r="L7379" s="3">
        <v>2.8571428571430002</v>
      </c>
      <c r="M7379" s="8">
        <v>7.3891625615759997</v>
      </c>
    </row>
    <row r="7380" spans="3:13" x14ac:dyDescent="0.2">
      <c r="C7380" s="90"/>
      <c r="D7380" s="87"/>
      <c r="E7380" s="1" t="s">
        <v>22</v>
      </c>
      <c r="F7380" s="2"/>
      <c r="G7380" s="59">
        <v>183</v>
      </c>
      <c r="H7380" s="71" t="str">
        <f t="shared" si="161"/>
        <v xml:space="preserve"> </v>
      </c>
      <c r="I7380" s="11">
        <v>29.508196721310998</v>
      </c>
      <c r="J7380" s="3">
        <v>24.043715846994999</v>
      </c>
      <c r="K7380" s="3">
        <v>6.0109289617490003</v>
      </c>
      <c r="L7380" s="3">
        <v>1.0928961748629999</v>
      </c>
      <c r="M7380" s="8">
        <v>39.344262295081997</v>
      </c>
    </row>
    <row r="7381" spans="3:13" x14ac:dyDescent="0.2">
      <c r="C7381" s="91" t="s">
        <v>73</v>
      </c>
      <c r="D7381" s="86" t="s">
        <v>17</v>
      </c>
      <c r="E7381" s="6" t="s">
        <v>74</v>
      </c>
      <c r="F7381" s="5"/>
      <c r="G7381" s="58">
        <v>247</v>
      </c>
      <c r="H7381" s="70" t="str">
        <f t="shared" si="161"/>
        <v xml:space="preserve"> </v>
      </c>
      <c r="I7381" s="12">
        <v>45.344129554656</v>
      </c>
      <c r="J7381" s="4">
        <v>35.222672064777001</v>
      </c>
      <c r="K7381" s="4">
        <v>6.882591093117</v>
      </c>
      <c r="L7381" s="4">
        <v>2.834008097166</v>
      </c>
      <c r="M7381" s="13">
        <v>9.7165991902830005</v>
      </c>
    </row>
    <row r="7382" spans="3:13" x14ac:dyDescent="0.2">
      <c r="C7382" s="90"/>
      <c r="D7382" s="87"/>
      <c r="E7382" s="1" t="s">
        <v>75</v>
      </c>
      <c r="F7382" s="2"/>
      <c r="G7382" s="59">
        <v>531</v>
      </c>
      <c r="H7382" s="71" t="str">
        <f t="shared" si="161"/>
        <v xml:space="preserve"> </v>
      </c>
      <c r="I7382" s="11">
        <v>40.112994350282001</v>
      </c>
      <c r="J7382" s="3">
        <v>43.691148775895002</v>
      </c>
      <c r="K7382" s="3">
        <v>9.2278719397359996</v>
      </c>
      <c r="L7382" s="3">
        <v>1.129943502825</v>
      </c>
      <c r="M7382" s="8">
        <v>5.8380414312619999</v>
      </c>
    </row>
    <row r="7383" spans="3:13" x14ac:dyDescent="0.2">
      <c r="C7383" s="90"/>
      <c r="D7383" s="87"/>
      <c r="E7383" s="1" t="s">
        <v>76</v>
      </c>
      <c r="F7383" s="2"/>
      <c r="G7383" s="59">
        <v>58</v>
      </c>
      <c r="H7383" s="71" t="str">
        <f t="shared" si="161"/>
        <v xml:space="preserve"> </v>
      </c>
      <c r="I7383" s="11">
        <v>41.379310344827999</v>
      </c>
      <c r="J7383" s="3">
        <v>46.551724137930997</v>
      </c>
      <c r="K7383" s="3">
        <v>3.4482758620689999</v>
      </c>
      <c r="L7383" s="3">
        <v>1.7241379310339999</v>
      </c>
      <c r="M7383" s="8">
        <v>6.8965517241379999</v>
      </c>
    </row>
    <row r="7384" spans="3:13" x14ac:dyDescent="0.2">
      <c r="C7384" s="90"/>
      <c r="D7384" s="87"/>
      <c r="E7384" s="1" t="s">
        <v>77</v>
      </c>
      <c r="F7384" s="2"/>
      <c r="G7384" s="59">
        <v>400</v>
      </c>
      <c r="H7384" s="71" t="str">
        <f t="shared" si="161"/>
        <v xml:space="preserve"> </v>
      </c>
      <c r="I7384" s="11">
        <v>35.25</v>
      </c>
      <c r="J7384" s="3">
        <v>49.75</v>
      </c>
      <c r="K7384" s="3">
        <v>6.5</v>
      </c>
      <c r="L7384" s="3">
        <v>1</v>
      </c>
      <c r="M7384" s="8">
        <v>7.5</v>
      </c>
    </row>
    <row r="7385" spans="3:13" ht="24" x14ac:dyDescent="0.2">
      <c r="C7385" s="90"/>
      <c r="D7385" s="87"/>
      <c r="E7385" s="1" t="s">
        <v>78</v>
      </c>
      <c r="F7385" s="2"/>
      <c r="G7385" s="59">
        <v>422</v>
      </c>
      <c r="H7385" s="71" t="str">
        <f t="shared" si="161"/>
        <v xml:space="preserve"> </v>
      </c>
      <c r="I7385" s="11">
        <v>34.360189573459998</v>
      </c>
      <c r="J7385" s="3">
        <v>47.867298578198998</v>
      </c>
      <c r="K7385" s="3">
        <v>9.2417061611369995</v>
      </c>
      <c r="L7385" s="3">
        <v>1.658767772512</v>
      </c>
      <c r="M7385" s="8">
        <v>6.8720379146920001</v>
      </c>
    </row>
    <row r="7386" spans="3:13" ht="24" x14ac:dyDescent="0.2">
      <c r="C7386" s="90"/>
      <c r="D7386" s="87"/>
      <c r="E7386" s="1" t="s">
        <v>79</v>
      </c>
      <c r="F7386" s="2"/>
      <c r="G7386" s="59">
        <v>102</v>
      </c>
      <c r="H7386" s="71" t="str">
        <f t="shared" si="161"/>
        <v xml:space="preserve"> </v>
      </c>
      <c r="I7386" s="11">
        <v>25.490196078431001</v>
      </c>
      <c r="J7386" s="3">
        <v>55.882352941176002</v>
      </c>
      <c r="K7386" s="3">
        <v>9.8039215686270005</v>
      </c>
      <c r="L7386" s="3">
        <v>2.9411764705880001</v>
      </c>
      <c r="M7386" s="8">
        <v>5.8823529411760003</v>
      </c>
    </row>
    <row r="7387" spans="3:13" ht="24" x14ac:dyDescent="0.2">
      <c r="C7387" s="90"/>
      <c r="D7387" s="87"/>
      <c r="E7387" s="1" t="s">
        <v>80</v>
      </c>
      <c r="F7387" s="2"/>
      <c r="G7387" s="59">
        <v>44</v>
      </c>
      <c r="H7387" s="71" t="str">
        <f t="shared" si="161"/>
        <v>*</v>
      </c>
      <c r="I7387" s="11">
        <v>20.454545454544999</v>
      </c>
      <c r="J7387" s="3">
        <v>56.818181818181998</v>
      </c>
      <c r="K7387" s="3">
        <v>13.636363636364001</v>
      </c>
      <c r="L7387" s="3">
        <v>2.2727272727269998</v>
      </c>
      <c r="M7387" s="8">
        <v>6.8181818181820004</v>
      </c>
    </row>
    <row r="7388" spans="3:13" ht="24" x14ac:dyDescent="0.2">
      <c r="C7388" s="90"/>
      <c r="D7388" s="87"/>
      <c r="E7388" s="1" t="s">
        <v>81</v>
      </c>
      <c r="F7388" s="2"/>
      <c r="G7388" s="59">
        <v>99</v>
      </c>
      <c r="H7388" s="71" t="str">
        <f t="shared" ref="H7388:H7451" si="162">IF(G7388&lt;49,"*"," ")</f>
        <v xml:space="preserve"> </v>
      </c>
      <c r="I7388" s="11">
        <v>46.464646464646002</v>
      </c>
      <c r="J7388" s="3">
        <v>31.313131313130999</v>
      </c>
      <c r="K7388" s="3">
        <v>16.161616161615999</v>
      </c>
      <c r="L7388" s="7">
        <v>0</v>
      </c>
      <c r="M7388" s="8">
        <v>6.0606060606060002</v>
      </c>
    </row>
    <row r="7389" spans="3:13" ht="24" x14ac:dyDescent="0.2">
      <c r="C7389" s="90"/>
      <c r="D7389" s="87"/>
      <c r="E7389" s="1" t="s">
        <v>82</v>
      </c>
      <c r="F7389" s="2"/>
      <c r="G7389" s="59">
        <v>128</v>
      </c>
      <c r="H7389" s="71" t="str">
        <f t="shared" si="162"/>
        <v xml:space="preserve"> </v>
      </c>
      <c r="I7389" s="11">
        <v>46.875</v>
      </c>
      <c r="J7389" s="3">
        <v>39.0625</v>
      </c>
      <c r="K7389" s="3">
        <v>9.375</v>
      </c>
      <c r="L7389" s="3">
        <v>0.78125</v>
      </c>
      <c r="M7389" s="8">
        <v>3.90625</v>
      </c>
    </row>
    <row r="7390" spans="3:13" x14ac:dyDescent="0.2">
      <c r="C7390" s="90"/>
      <c r="D7390" s="87"/>
      <c r="E7390" s="1" t="s">
        <v>83</v>
      </c>
      <c r="F7390" s="2"/>
      <c r="G7390" s="59">
        <v>47</v>
      </c>
      <c r="H7390" s="71" t="str">
        <f t="shared" si="162"/>
        <v>*</v>
      </c>
      <c r="I7390" s="11">
        <v>31.914893617021001</v>
      </c>
      <c r="J7390" s="3">
        <v>44.680851063829998</v>
      </c>
      <c r="K7390" s="3">
        <v>10.638297872340001</v>
      </c>
      <c r="L7390" s="3">
        <v>2.1276595744679998</v>
      </c>
      <c r="M7390" s="8">
        <v>10.638297872340001</v>
      </c>
    </row>
    <row r="7391" spans="3:13" ht="24" x14ac:dyDescent="0.2">
      <c r="C7391" s="90"/>
      <c r="D7391" s="87"/>
      <c r="E7391" s="1" t="s">
        <v>84</v>
      </c>
      <c r="F7391" s="2"/>
      <c r="G7391" s="59">
        <v>151</v>
      </c>
      <c r="H7391" s="71" t="str">
        <f t="shared" si="162"/>
        <v xml:space="preserve"> </v>
      </c>
      <c r="I7391" s="11">
        <v>29.139072847682002</v>
      </c>
      <c r="J7391" s="3">
        <v>51.655629139073</v>
      </c>
      <c r="K7391" s="3">
        <v>10.596026490066</v>
      </c>
      <c r="L7391" s="3">
        <v>1.324503311258</v>
      </c>
      <c r="M7391" s="8">
        <v>7.2847682119210004</v>
      </c>
    </row>
    <row r="7392" spans="3:13" ht="24" x14ac:dyDescent="0.2">
      <c r="C7392" s="90"/>
      <c r="D7392" s="87"/>
      <c r="E7392" s="1" t="s">
        <v>85</v>
      </c>
      <c r="F7392" s="2"/>
      <c r="G7392" s="59">
        <v>60</v>
      </c>
      <c r="H7392" s="71" t="str">
        <f t="shared" si="162"/>
        <v xml:space="preserve"> </v>
      </c>
      <c r="I7392" s="11">
        <v>26.666666666666998</v>
      </c>
      <c r="J7392" s="3">
        <v>38.333333333333002</v>
      </c>
      <c r="K7392" s="3">
        <v>23.333333333333002</v>
      </c>
      <c r="L7392" s="3">
        <v>1.666666666667</v>
      </c>
      <c r="M7392" s="8">
        <v>10</v>
      </c>
    </row>
    <row r="7393" spans="3:13" x14ac:dyDescent="0.2">
      <c r="C7393" s="90"/>
      <c r="D7393" s="87"/>
      <c r="E7393" s="1" t="s">
        <v>32</v>
      </c>
      <c r="F7393" s="2"/>
      <c r="G7393" s="59">
        <v>49</v>
      </c>
      <c r="H7393" s="71" t="s">
        <v>673</v>
      </c>
      <c r="I7393" s="11">
        <v>24.489795918367001</v>
      </c>
      <c r="J7393" s="3">
        <v>44.897959183673002</v>
      </c>
      <c r="K7393" s="3">
        <v>16.326530612245001</v>
      </c>
      <c r="L7393" s="3">
        <v>4.0816326530609999</v>
      </c>
      <c r="M7393" s="8">
        <v>10.204081632653001</v>
      </c>
    </row>
    <row r="7394" spans="3:13" ht="24" x14ac:dyDescent="0.2">
      <c r="C7394" s="90"/>
      <c r="D7394" s="87"/>
      <c r="E7394" s="1" t="s">
        <v>86</v>
      </c>
      <c r="F7394" s="2"/>
      <c r="G7394" s="59">
        <v>1336</v>
      </c>
      <c r="H7394" s="71" t="str">
        <f t="shared" si="162"/>
        <v xml:space="preserve"> </v>
      </c>
      <c r="I7394" s="11">
        <v>36.751497005988</v>
      </c>
      <c r="J7394" s="3">
        <v>45.583832335328999</v>
      </c>
      <c r="K7394" s="3">
        <v>8.7574850299399998</v>
      </c>
      <c r="L7394" s="3">
        <v>1.4970059880240001</v>
      </c>
      <c r="M7394" s="8">
        <v>7.4101796407189999</v>
      </c>
    </row>
    <row r="7395" spans="3:13" ht="24" x14ac:dyDescent="0.2">
      <c r="C7395" s="90"/>
      <c r="D7395" s="87"/>
      <c r="E7395" s="1" t="s">
        <v>87</v>
      </c>
      <c r="F7395" s="2"/>
      <c r="G7395" s="59">
        <v>311</v>
      </c>
      <c r="H7395" s="71" t="str">
        <f t="shared" si="162"/>
        <v xml:space="preserve"> </v>
      </c>
      <c r="I7395" s="11">
        <v>32.475884244372999</v>
      </c>
      <c r="J7395" s="3">
        <v>49.1961414791</v>
      </c>
      <c r="K7395" s="3">
        <v>15.434083601286</v>
      </c>
      <c r="L7395" s="3">
        <v>0.32154340836</v>
      </c>
      <c r="M7395" s="8">
        <v>2.5723472668810001</v>
      </c>
    </row>
    <row r="7396" spans="3:13" ht="24" x14ac:dyDescent="0.2">
      <c r="C7396" s="90"/>
      <c r="D7396" s="87"/>
      <c r="E7396" s="1" t="s">
        <v>88</v>
      </c>
      <c r="F7396" s="2"/>
      <c r="G7396" s="59">
        <v>620</v>
      </c>
      <c r="H7396" s="71" t="str">
        <f t="shared" si="162"/>
        <v xml:space="preserve"> </v>
      </c>
      <c r="I7396" s="11">
        <v>34.838709677418997</v>
      </c>
      <c r="J7396" s="3">
        <v>39.354838709676997</v>
      </c>
      <c r="K7396" s="3">
        <v>13.548387096774</v>
      </c>
      <c r="L7396" s="3">
        <v>4.3548387096769998</v>
      </c>
      <c r="M7396" s="8">
        <v>7.9032258064520002</v>
      </c>
    </row>
    <row r="7397" spans="3:13" x14ac:dyDescent="0.2">
      <c r="C7397" s="90"/>
      <c r="D7397" s="87"/>
      <c r="E7397" s="1" t="s">
        <v>22</v>
      </c>
      <c r="F7397" s="2"/>
      <c r="G7397" s="59">
        <v>168</v>
      </c>
      <c r="H7397" s="71" t="str">
        <f t="shared" si="162"/>
        <v xml:space="preserve"> </v>
      </c>
      <c r="I7397" s="11">
        <v>29.166666666666998</v>
      </c>
      <c r="J7397" s="3">
        <v>20.833333333333002</v>
      </c>
      <c r="K7397" s="3">
        <v>2.9761904761900002</v>
      </c>
      <c r="L7397" s="3">
        <v>1.785714285714</v>
      </c>
      <c r="M7397" s="8">
        <v>45.238095238094999</v>
      </c>
    </row>
    <row r="7398" spans="3:13" ht="24" x14ac:dyDescent="0.2">
      <c r="C7398" s="91" t="s">
        <v>89</v>
      </c>
      <c r="D7398" s="86" t="s">
        <v>17</v>
      </c>
      <c r="E7398" s="6" t="s">
        <v>90</v>
      </c>
      <c r="F7398" s="5"/>
      <c r="G7398" s="58">
        <v>166</v>
      </c>
      <c r="H7398" s="70" t="str">
        <f t="shared" si="162"/>
        <v xml:space="preserve"> </v>
      </c>
      <c r="I7398" s="12">
        <v>34.337349397590003</v>
      </c>
      <c r="J7398" s="4">
        <v>51.807228915663003</v>
      </c>
      <c r="K7398" s="4">
        <v>8.4337349397590007</v>
      </c>
      <c r="L7398" s="4">
        <v>1.8072289156629999</v>
      </c>
      <c r="M7398" s="13">
        <v>3.6144578313250002</v>
      </c>
    </row>
    <row r="7399" spans="3:13" ht="48" x14ac:dyDescent="0.2">
      <c r="C7399" s="90"/>
      <c r="D7399" s="87"/>
      <c r="E7399" s="1" t="s">
        <v>91</v>
      </c>
      <c r="F7399" s="2"/>
      <c r="G7399" s="59">
        <v>97</v>
      </c>
      <c r="H7399" s="71" t="str">
        <f t="shared" si="162"/>
        <v xml:space="preserve"> </v>
      </c>
      <c r="I7399" s="11">
        <v>36.082474226804003</v>
      </c>
      <c r="J7399" s="3">
        <v>42.268041237113003</v>
      </c>
      <c r="K7399" s="3">
        <v>10.309278350514999</v>
      </c>
      <c r="L7399" s="3">
        <v>2.0618556701030002</v>
      </c>
      <c r="M7399" s="8">
        <v>9.278350515464</v>
      </c>
    </row>
    <row r="7400" spans="3:13" ht="36" x14ac:dyDescent="0.2">
      <c r="C7400" s="90"/>
      <c r="D7400" s="87"/>
      <c r="E7400" s="1" t="s">
        <v>92</v>
      </c>
      <c r="F7400" s="2"/>
      <c r="G7400" s="59">
        <v>88</v>
      </c>
      <c r="H7400" s="71" t="str">
        <f t="shared" si="162"/>
        <v xml:space="preserve"> </v>
      </c>
      <c r="I7400" s="11">
        <v>23.863636363636001</v>
      </c>
      <c r="J7400" s="3">
        <v>60.227272727272997</v>
      </c>
      <c r="K7400" s="3">
        <v>14.772727272727</v>
      </c>
      <c r="L7400" s="3">
        <v>1.136363636364</v>
      </c>
      <c r="M7400" s="14">
        <v>0</v>
      </c>
    </row>
    <row r="7401" spans="3:13" ht="48" x14ac:dyDescent="0.2">
      <c r="C7401" s="90"/>
      <c r="D7401" s="87"/>
      <c r="E7401" s="1" t="s">
        <v>93</v>
      </c>
      <c r="F7401" s="2"/>
      <c r="G7401" s="59">
        <v>157</v>
      </c>
      <c r="H7401" s="71" t="str">
        <f t="shared" si="162"/>
        <v xml:space="preserve"> </v>
      </c>
      <c r="I7401" s="11">
        <v>36.305732484076003</v>
      </c>
      <c r="J7401" s="3">
        <v>46.496815286623999</v>
      </c>
      <c r="K7401" s="3">
        <v>11.464968152866</v>
      </c>
      <c r="L7401" s="3">
        <v>1.2738853503180001</v>
      </c>
      <c r="M7401" s="8">
        <v>4.4585987261150004</v>
      </c>
    </row>
    <row r="7402" spans="3:13" x14ac:dyDescent="0.2">
      <c r="C7402" s="90"/>
      <c r="D7402" s="87"/>
      <c r="E7402" s="1" t="s">
        <v>94</v>
      </c>
      <c r="F7402" s="2"/>
      <c r="G7402" s="59">
        <v>9</v>
      </c>
      <c r="H7402" s="71" t="str">
        <f t="shared" si="162"/>
        <v>*</v>
      </c>
      <c r="I7402" s="11">
        <v>22.222222222222001</v>
      </c>
      <c r="J7402" s="3">
        <v>44.444444444444002</v>
      </c>
      <c r="K7402" s="3">
        <v>33.333333333333002</v>
      </c>
      <c r="L7402" s="7">
        <v>0</v>
      </c>
      <c r="M7402" s="14">
        <v>0</v>
      </c>
    </row>
    <row r="7403" spans="3:13" x14ac:dyDescent="0.2">
      <c r="C7403" s="90"/>
      <c r="D7403" s="87"/>
      <c r="E7403" s="1" t="s">
        <v>95</v>
      </c>
      <c r="F7403" s="2"/>
      <c r="G7403" s="59">
        <v>5</v>
      </c>
      <c r="H7403" s="71" t="str">
        <f t="shared" si="162"/>
        <v>*</v>
      </c>
      <c r="I7403" s="11">
        <v>40</v>
      </c>
      <c r="J7403" s="3">
        <v>40</v>
      </c>
      <c r="K7403" s="7">
        <v>0</v>
      </c>
      <c r="L7403" s="7">
        <v>0</v>
      </c>
      <c r="M7403" s="8">
        <v>20</v>
      </c>
    </row>
    <row r="7404" spans="3:13" x14ac:dyDescent="0.2">
      <c r="C7404" s="90"/>
      <c r="D7404" s="87"/>
      <c r="E7404" s="1" t="s">
        <v>32</v>
      </c>
      <c r="F7404" s="2"/>
      <c r="G7404" s="59">
        <v>41</v>
      </c>
      <c r="H7404" s="71" t="str">
        <f t="shared" si="162"/>
        <v>*</v>
      </c>
      <c r="I7404" s="11">
        <v>31.707317073171001</v>
      </c>
      <c r="J7404" s="3">
        <v>53.658536585366001</v>
      </c>
      <c r="K7404" s="3">
        <v>9.7560975609760003</v>
      </c>
      <c r="L7404" s="3">
        <v>2.4390243902440001</v>
      </c>
      <c r="M7404" s="8">
        <v>2.4390243902440001</v>
      </c>
    </row>
    <row r="7405" spans="3:13" ht="24" x14ac:dyDescent="0.2">
      <c r="C7405" s="90"/>
      <c r="D7405" s="87"/>
      <c r="E7405" s="1" t="s">
        <v>96</v>
      </c>
      <c r="F7405" s="2"/>
      <c r="G7405" s="59">
        <v>455</v>
      </c>
      <c r="H7405" s="71" t="str">
        <f t="shared" si="162"/>
        <v xml:space="preserve"> </v>
      </c>
      <c r="I7405" s="11">
        <v>34.285714285714</v>
      </c>
      <c r="J7405" s="3">
        <v>50.549450549451002</v>
      </c>
      <c r="K7405" s="3">
        <v>9.4505494505489995</v>
      </c>
      <c r="L7405" s="3">
        <v>1.9780219780220001</v>
      </c>
      <c r="M7405" s="8">
        <v>3.7362637362640001</v>
      </c>
    </row>
    <row r="7406" spans="3:13" ht="24" x14ac:dyDescent="0.2">
      <c r="C7406" s="90"/>
      <c r="D7406" s="87"/>
      <c r="E7406" s="1" t="s">
        <v>87</v>
      </c>
      <c r="F7406" s="2"/>
      <c r="G7406" s="59">
        <v>623</v>
      </c>
      <c r="H7406" s="71" t="str">
        <f t="shared" si="162"/>
        <v xml:space="preserve"> </v>
      </c>
      <c r="I7406" s="11">
        <v>36.115569823435003</v>
      </c>
      <c r="J7406" s="3">
        <v>49.438202247191001</v>
      </c>
      <c r="K7406" s="3">
        <v>11.878009630818999</v>
      </c>
      <c r="L7406" s="3">
        <v>0.64205457463899995</v>
      </c>
      <c r="M7406" s="8">
        <v>1.926163723917</v>
      </c>
    </row>
    <row r="7407" spans="3:13" ht="24" x14ac:dyDescent="0.2">
      <c r="C7407" s="90"/>
      <c r="D7407" s="87"/>
      <c r="E7407" s="1" t="s">
        <v>88</v>
      </c>
      <c r="F7407" s="2"/>
      <c r="G7407" s="59">
        <v>1112</v>
      </c>
      <c r="H7407" s="71" t="str">
        <f t="shared" si="162"/>
        <v xml:space="preserve"> </v>
      </c>
      <c r="I7407" s="11">
        <v>37.949640287770002</v>
      </c>
      <c r="J7407" s="3">
        <v>41.546762589928001</v>
      </c>
      <c r="K7407" s="3">
        <v>11.510791366906</v>
      </c>
      <c r="L7407" s="3">
        <v>3.237410071942</v>
      </c>
      <c r="M7407" s="8">
        <v>5.755395683453</v>
      </c>
    </row>
    <row r="7408" spans="3:13" x14ac:dyDescent="0.2">
      <c r="C7408" s="90"/>
      <c r="D7408" s="87"/>
      <c r="E7408" s="1" t="s">
        <v>22</v>
      </c>
      <c r="F7408" s="2"/>
      <c r="G7408" s="59">
        <v>245</v>
      </c>
      <c r="H7408" s="71" t="str">
        <f t="shared" si="162"/>
        <v xml:space="preserve"> </v>
      </c>
      <c r="I7408" s="11">
        <v>22.040816326531001</v>
      </c>
      <c r="J7408" s="3">
        <v>16.734693877550999</v>
      </c>
      <c r="K7408" s="3">
        <v>3.673469387755</v>
      </c>
      <c r="L7408" s="3">
        <v>0.816326530612</v>
      </c>
      <c r="M7408" s="8">
        <v>56.734693877551003</v>
      </c>
    </row>
    <row r="7409" spans="3:13" x14ac:dyDescent="0.2">
      <c r="C7409" s="91" t="s">
        <v>97</v>
      </c>
      <c r="D7409" s="86" t="s">
        <v>17</v>
      </c>
      <c r="E7409" s="6" t="s">
        <v>98</v>
      </c>
      <c r="F7409" s="5"/>
      <c r="G7409" s="58">
        <v>83</v>
      </c>
      <c r="H7409" s="70" t="str">
        <f t="shared" si="162"/>
        <v xml:space="preserve"> </v>
      </c>
      <c r="I7409" s="12">
        <v>27.710843373494001</v>
      </c>
      <c r="J7409" s="4">
        <v>48.192771084336997</v>
      </c>
      <c r="K7409" s="4">
        <v>14.457831325300999</v>
      </c>
      <c r="L7409" s="4">
        <v>2.409638554217</v>
      </c>
      <c r="M7409" s="13">
        <v>7.2289156626509996</v>
      </c>
    </row>
    <row r="7410" spans="3:13" x14ac:dyDescent="0.2">
      <c r="C7410" s="90"/>
      <c r="D7410" s="87"/>
      <c r="E7410" s="1" t="s">
        <v>99</v>
      </c>
      <c r="F7410" s="2"/>
      <c r="G7410" s="59">
        <v>401</v>
      </c>
      <c r="H7410" s="71" t="str">
        <f t="shared" si="162"/>
        <v xml:space="preserve"> </v>
      </c>
      <c r="I7410" s="11">
        <v>42.394014962593999</v>
      </c>
      <c r="J7410" s="3">
        <v>41.895261845386997</v>
      </c>
      <c r="K7410" s="3">
        <v>10.473815461347</v>
      </c>
      <c r="L7410" s="3">
        <v>1.4962593516210001</v>
      </c>
      <c r="M7410" s="8">
        <v>3.7406483790520002</v>
      </c>
    </row>
    <row r="7411" spans="3:13" x14ac:dyDescent="0.2">
      <c r="C7411" s="90"/>
      <c r="D7411" s="87"/>
      <c r="E7411" s="1" t="s">
        <v>100</v>
      </c>
      <c r="F7411" s="2"/>
      <c r="G7411" s="59">
        <v>686</v>
      </c>
      <c r="H7411" s="71" t="str">
        <f t="shared" si="162"/>
        <v xml:space="preserve"> </v>
      </c>
      <c r="I7411" s="11">
        <v>36.151603498542002</v>
      </c>
      <c r="J7411" s="3">
        <v>50</v>
      </c>
      <c r="K7411" s="3">
        <v>9.0379008746359997</v>
      </c>
      <c r="L7411" s="3">
        <v>1.0204081632649999</v>
      </c>
      <c r="M7411" s="8">
        <v>3.7900874635570001</v>
      </c>
    </row>
    <row r="7412" spans="3:13" x14ac:dyDescent="0.2">
      <c r="C7412" s="90"/>
      <c r="D7412" s="87"/>
      <c r="E7412" s="1" t="s">
        <v>101</v>
      </c>
      <c r="F7412" s="2"/>
      <c r="G7412" s="59">
        <v>1118</v>
      </c>
      <c r="H7412" s="71" t="str">
        <f t="shared" si="162"/>
        <v xml:space="preserve"> </v>
      </c>
      <c r="I7412" s="11">
        <v>35.867620751342002</v>
      </c>
      <c r="J7412" s="3">
        <v>42.576028622540001</v>
      </c>
      <c r="K7412" s="3">
        <v>12.16457960644</v>
      </c>
      <c r="L7412" s="3">
        <v>3.2200357781750002</v>
      </c>
      <c r="M7412" s="8">
        <v>6.1717352415029998</v>
      </c>
    </row>
    <row r="7413" spans="3:13" x14ac:dyDescent="0.2">
      <c r="C7413" s="90"/>
      <c r="D7413" s="87"/>
      <c r="E7413" s="1" t="s">
        <v>22</v>
      </c>
      <c r="F7413" s="2"/>
      <c r="G7413" s="59">
        <v>147</v>
      </c>
      <c r="H7413" s="71" t="str">
        <f t="shared" si="162"/>
        <v xml:space="preserve"> </v>
      </c>
      <c r="I7413" s="11">
        <v>10.204081632653001</v>
      </c>
      <c r="J7413" s="3">
        <v>9.5238095238099998</v>
      </c>
      <c r="K7413" s="3">
        <v>1.360544217687</v>
      </c>
      <c r="L7413" s="7">
        <v>0</v>
      </c>
      <c r="M7413" s="8">
        <v>78.911564625850005</v>
      </c>
    </row>
    <row r="7414" spans="3:13" x14ac:dyDescent="0.2">
      <c r="C7414" s="91" t="s">
        <v>102</v>
      </c>
      <c r="D7414" s="86" t="s">
        <v>17</v>
      </c>
      <c r="E7414" s="6" t="s">
        <v>103</v>
      </c>
      <c r="F7414" s="5"/>
      <c r="G7414" s="58">
        <v>562</v>
      </c>
      <c r="H7414" s="70" t="str">
        <f t="shared" si="162"/>
        <v xml:space="preserve"> </v>
      </c>
      <c r="I7414" s="12">
        <v>39.323843416370003</v>
      </c>
      <c r="J7414" s="4">
        <v>41.992882562277998</v>
      </c>
      <c r="K7414" s="4">
        <v>9.6085409252670004</v>
      </c>
      <c r="L7414" s="4">
        <v>1.6014234875440001</v>
      </c>
      <c r="M7414" s="13">
        <v>7.4733096085410002</v>
      </c>
    </row>
    <row r="7415" spans="3:13" x14ac:dyDescent="0.2">
      <c r="C7415" s="90"/>
      <c r="D7415" s="87"/>
      <c r="E7415" s="1" t="s">
        <v>104</v>
      </c>
      <c r="F7415" s="2"/>
      <c r="G7415" s="59">
        <v>1221</v>
      </c>
      <c r="H7415" s="71" t="str">
        <f t="shared" si="162"/>
        <v xml:space="preserve"> </v>
      </c>
      <c r="I7415" s="11">
        <v>34.398034398034</v>
      </c>
      <c r="J7415" s="3">
        <v>46.928746928747003</v>
      </c>
      <c r="K7415" s="3">
        <v>9.9918099918099994</v>
      </c>
      <c r="L7415" s="3">
        <v>1.3104013104009999</v>
      </c>
      <c r="M7415" s="8">
        <v>7.3710073710069999</v>
      </c>
    </row>
    <row r="7416" spans="3:13" x14ac:dyDescent="0.2">
      <c r="C7416" s="90"/>
      <c r="D7416" s="87"/>
      <c r="E7416" s="1" t="s">
        <v>105</v>
      </c>
      <c r="F7416" s="2"/>
      <c r="G7416" s="59">
        <v>430</v>
      </c>
      <c r="H7416" s="71" t="str">
        <f t="shared" si="162"/>
        <v xml:space="preserve"> </v>
      </c>
      <c r="I7416" s="11">
        <v>35.348837209301998</v>
      </c>
      <c r="J7416" s="3">
        <v>40</v>
      </c>
      <c r="K7416" s="3">
        <v>13.488372093023001</v>
      </c>
      <c r="L7416" s="3">
        <v>3.9534883720930001</v>
      </c>
      <c r="M7416" s="8">
        <v>7.2093023255809996</v>
      </c>
    </row>
    <row r="7417" spans="3:13" x14ac:dyDescent="0.2">
      <c r="C7417" s="90"/>
      <c r="D7417" s="87"/>
      <c r="E7417" s="1" t="s">
        <v>106</v>
      </c>
      <c r="F7417" s="2"/>
      <c r="G7417" s="59">
        <v>63</v>
      </c>
      <c r="H7417" s="71" t="str">
        <f t="shared" si="162"/>
        <v xml:space="preserve"> </v>
      </c>
      <c r="I7417" s="11">
        <v>26.984126984126998</v>
      </c>
      <c r="J7417" s="3">
        <v>34.920634920635003</v>
      </c>
      <c r="K7417" s="3">
        <v>15.873015873016</v>
      </c>
      <c r="L7417" s="3">
        <v>11.111111111111001</v>
      </c>
      <c r="M7417" s="8">
        <v>11.111111111111001</v>
      </c>
    </row>
    <row r="7418" spans="3:13" x14ac:dyDescent="0.2">
      <c r="C7418" s="90"/>
      <c r="D7418" s="87"/>
      <c r="E7418" s="1" t="s">
        <v>22</v>
      </c>
      <c r="F7418" s="2"/>
      <c r="G7418" s="59">
        <v>159</v>
      </c>
      <c r="H7418" s="71" t="str">
        <f t="shared" si="162"/>
        <v xml:space="preserve"> </v>
      </c>
      <c r="I7418" s="11">
        <v>29.559748427673</v>
      </c>
      <c r="J7418" s="3">
        <v>23.899371069181999</v>
      </c>
      <c r="K7418" s="3">
        <v>6.2893081761009997</v>
      </c>
      <c r="L7418" s="3">
        <v>1.2578616352200001</v>
      </c>
      <c r="M7418" s="8">
        <v>38.993710691823999</v>
      </c>
    </row>
    <row r="7419" spans="3:13" x14ac:dyDescent="0.2">
      <c r="C7419" s="90"/>
      <c r="D7419" s="87"/>
      <c r="E7419" s="1" t="s">
        <v>107</v>
      </c>
      <c r="F7419" s="2"/>
      <c r="G7419" s="59">
        <v>1783</v>
      </c>
      <c r="H7419" s="71" t="str">
        <f t="shared" si="162"/>
        <v xml:space="preserve"> </v>
      </c>
      <c r="I7419" s="11">
        <v>35.950644980370001</v>
      </c>
      <c r="J7419" s="3">
        <v>45.372966909703003</v>
      </c>
      <c r="K7419" s="3">
        <v>9.8710039259670008</v>
      </c>
      <c r="L7419" s="3">
        <v>1.402131239484</v>
      </c>
      <c r="M7419" s="8">
        <v>7.4032529444759998</v>
      </c>
    </row>
    <row r="7420" spans="3:13" x14ac:dyDescent="0.2">
      <c r="C7420" s="90"/>
      <c r="D7420" s="87"/>
      <c r="E7420" s="1" t="s">
        <v>108</v>
      </c>
      <c r="F7420" s="2"/>
      <c r="G7420" s="59">
        <v>493</v>
      </c>
      <c r="H7420" s="71" t="str">
        <f t="shared" si="162"/>
        <v xml:space="preserve"> </v>
      </c>
      <c r="I7420" s="11">
        <v>34.279918864096999</v>
      </c>
      <c r="J7420" s="3">
        <v>39.350912778904998</v>
      </c>
      <c r="K7420" s="3">
        <v>13.793103448276</v>
      </c>
      <c r="L7420" s="3">
        <v>4.8681541582149999</v>
      </c>
      <c r="M7420" s="8">
        <v>7.7079107505069997</v>
      </c>
    </row>
    <row r="7421" spans="3:13" x14ac:dyDescent="0.2">
      <c r="C7421" s="91" t="s">
        <v>109</v>
      </c>
      <c r="D7421" s="86" t="s">
        <v>17</v>
      </c>
      <c r="E7421" s="6" t="s">
        <v>110</v>
      </c>
      <c r="F7421" s="5"/>
      <c r="G7421" s="58">
        <v>551</v>
      </c>
      <c r="H7421" s="70" t="str">
        <f t="shared" si="162"/>
        <v xml:space="preserve"> </v>
      </c>
      <c r="I7421" s="12">
        <v>37.386569872957999</v>
      </c>
      <c r="J7421" s="4">
        <v>44.464609800363</v>
      </c>
      <c r="K7421" s="4">
        <v>11.433756805808001</v>
      </c>
      <c r="L7421" s="4">
        <v>0.90744101633399998</v>
      </c>
      <c r="M7421" s="13">
        <v>5.807622504537</v>
      </c>
    </row>
    <row r="7422" spans="3:13" ht="24" x14ac:dyDescent="0.2">
      <c r="C7422" s="90"/>
      <c r="D7422" s="87"/>
      <c r="E7422" s="1" t="s">
        <v>111</v>
      </c>
      <c r="F7422" s="2"/>
      <c r="G7422" s="59">
        <v>298</v>
      </c>
      <c r="H7422" s="71" t="str">
        <f t="shared" si="162"/>
        <v xml:space="preserve"> </v>
      </c>
      <c r="I7422" s="11">
        <v>27.181208053691002</v>
      </c>
      <c r="J7422" s="3">
        <v>52.348993288590997</v>
      </c>
      <c r="K7422" s="3">
        <v>11.409395973154</v>
      </c>
      <c r="L7422" s="3">
        <v>2.3489932885910001</v>
      </c>
      <c r="M7422" s="8">
        <v>6.7114093959729999</v>
      </c>
    </row>
    <row r="7423" spans="3:13" ht="24" x14ac:dyDescent="0.2">
      <c r="C7423" s="90"/>
      <c r="D7423" s="87"/>
      <c r="E7423" s="1" t="s">
        <v>112</v>
      </c>
      <c r="F7423" s="2"/>
      <c r="G7423" s="59">
        <v>954</v>
      </c>
      <c r="H7423" s="71" t="str">
        <f t="shared" si="162"/>
        <v xml:space="preserve"> </v>
      </c>
      <c r="I7423" s="11">
        <v>33.857442348008</v>
      </c>
      <c r="J7423" s="3">
        <v>48.637316561844997</v>
      </c>
      <c r="K7423" s="3">
        <v>10.167714884696</v>
      </c>
      <c r="L7423" s="3">
        <v>1.46750524109</v>
      </c>
      <c r="M7423" s="8">
        <v>5.8700209643610002</v>
      </c>
    </row>
    <row r="7424" spans="3:13" x14ac:dyDescent="0.2">
      <c r="C7424" s="90"/>
      <c r="D7424" s="87"/>
      <c r="E7424" s="1" t="s">
        <v>113</v>
      </c>
      <c r="F7424" s="2"/>
      <c r="G7424" s="59">
        <v>616</v>
      </c>
      <c r="H7424" s="71" t="str">
        <f t="shared" si="162"/>
        <v xml:space="preserve"> </v>
      </c>
      <c r="I7424" s="11">
        <v>37.662337662337997</v>
      </c>
      <c r="J7424" s="3">
        <v>44.967532467532003</v>
      </c>
      <c r="K7424" s="3">
        <v>10.876623376623</v>
      </c>
      <c r="L7424" s="3">
        <v>0.64935064935099995</v>
      </c>
      <c r="M7424" s="8">
        <v>5.844155844156</v>
      </c>
    </row>
    <row r="7425" spans="3:13" x14ac:dyDescent="0.2">
      <c r="C7425" s="90"/>
      <c r="D7425" s="87"/>
      <c r="E7425" s="1" t="s">
        <v>114</v>
      </c>
      <c r="F7425" s="2"/>
      <c r="G7425" s="59">
        <v>986</v>
      </c>
      <c r="H7425" s="71" t="str">
        <f t="shared" si="162"/>
        <v xml:space="preserve"> </v>
      </c>
      <c r="I7425" s="11">
        <v>34.482758620689999</v>
      </c>
      <c r="J7425" s="3">
        <v>46.551724137930997</v>
      </c>
      <c r="K7425" s="3">
        <v>9.7363083164299997</v>
      </c>
      <c r="L7425" s="3">
        <v>1.7241379310339999</v>
      </c>
      <c r="M7425" s="8">
        <v>7.505070993915</v>
      </c>
    </row>
    <row r="7426" spans="3:13" ht="24" x14ac:dyDescent="0.2">
      <c r="C7426" s="90"/>
      <c r="D7426" s="87"/>
      <c r="E7426" s="1" t="s">
        <v>115</v>
      </c>
      <c r="F7426" s="2"/>
      <c r="G7426" s="59">
        <v>938</v>
      </c>
      <c r="H7426" s="71" t="str">
        <f t="shared" si="162"/>
        <v xml:space="preserve"> </v>
      </c>
      <c r="I7426" s="11">
        <v>34.434968017057997</v>
      </c>
      <c r="J7426" s="3">
        <v>47.974413646054998</v>
      </c>
      <c r="K7426" s="3">
        <v>8.6353944562899994</v>
      </c>
      <c r="L7426" s="3">
        <v>1.8123667377399999</v>
      </c>
      <c r="M7426" s="8">
        <v>7.1428571428570002</v>
      </c>
    </row>
    <row r="7427" spans="3:13" ht="24" x14ac:dyDescent="0.2">
      <c r="C7427" s="90"/>
      <c r="D7427" s="87"/>
      <c r="E7427" s="1" t="s">
        <v>116</v>
      </c>
      <c r="F7427" s="2"/>
      <c r="G7427" s="59">
        <v>771</v>
      </c>
      <c r="H7427" s="71" t="str">
        <f t="shared" si="162"/>
        <v xml:space="preserve"> </v>
      </c>
      <c r="I7427" s="11">
        <v>37.224383916991002</v>
      </c>
      <c r="J7427" s="3">
        <v>42.931258106355003</v>
      </c>
      <c r="K7427" s="3">
        <v>9.8573281452660009</v>
      </c>
      <c r="L7427" s="3">
        <v>1.556420233463</v>
      </c>
      <c r="M7427" s="8">
        <v>8.4306095979250006</v>
      </c>
    </row>
    <row r="7428" spans="3:13" ht="24" x14ac:dyDescent="0.2">
      <c r="C7428" s="90"/>
      <c r="D7428" s="87"/>
      <c r="E7428" s="1" t="s">
        <v>117</v>
      </c>
      <c r="F7428" s="2"/>
      <c r="G7428" s="59">
        <v>223</v>
      </c>
      <c r="H7428" s="71" t="str">
        <f t="shared" si="162"/>
        <v xml:space="preserve"> </v>
      </c>
      <c r="I7428" s="11">
        <v>44.394618834081001</v>
      </c>
      <c r="J7428" s="3">
        <v>40.358744394619002</v>
      </c>
      <c r="K7428" s="3">
        <v>10.762331838565</v>
      </c>
      <c r="L7428" s="3">
        <v>0.89686098654699997</v>
      </c>
      <c r="M7428" s="8">
        <v>3.5874439461879999</v>
      </c>
    </row>
    <row r="7429" spans="3:13" x14ac:dyDescent="0.2">
      <c r="C7429" s="90"/>
      <c r="D7429" s="87"/>
      <c r="E7429" s="1" t="s">
        <v>118</v>
      </c>
      <c r="F7429" s="2"/>
      <c r="G7429" s="59">
        <v>710</v>
      </c>
      <c r="H7429" s="71" t="str">
        <f t="shared" si="162"/>
        <v xml:space="preserve"> </v>
      </c>
      <c r="I7429" s="11">
        <v>31.971830985914998</v>
      </c>
      <c r="J7429" s="3">
        <v>49.577464788732001</v>
      </c>
      <c r="K7429" s="3">
        <v>10.704225352112999</v>
      </c>
      <c r="L7429" s="3">
        <v>0.70422535211299997</v>
      </c>
      <c r="M7429" s="8">
        <v>7.0422535211269999</v>
      </c>
    </row>
    <row r="7430" spans="3:13" x14ac:dyDescent="0.2">
      <c r="C7430" s="90"/>
      <c r="D7430" s="87"/>
      <c r="E7430" s="1" t="s">
        <v>119</v>
      </c>
      <c r="F7430" s="2"/>
      <c r="G7430" s="59">
        <v>565</v>
      </c>
      <c r="H7430" s="71" t="str">
        <f t="shared" si="162"/>
        <v xml:space="preserve"> </v>
      </c>
      <c r="I7430" s="11">
        <v>36.814159292035001</v>
      </c>
      <c r="J7430" s="3">
        <v>43.893805309735001</v>
      </c>
      <c r="K7430" s="3">
        <v>11.504424778761001</v>
      </c>
      <c r="L7430" s="3">
        <v>1.238938053097</v>
      </c>
      <c r="M7430" s="8">
        <v>6.5486725663719998</v>
      </c>
    </row>
    <row r="7431" spans="3:13" x14ac:dyDescent="0.2">
      <c r="C7431" s="90"/>
      <c r="D7431" s="87"/>
      <c r="E7431" s="1" t="s">
        <v>120</v>
      </c>
      <c r="F7431" s="2"/>
      <c r="G7431" s="59">
        <v>443</v>
      </c>
      <c r="H7431" s="71" t="str">
        <f t="shared" si="162"/>
        <v xml:space="preserve"> </v>
      </c>
      <c r="I7431" s="11">
        <v>29.571106094807998</v>
      </c>
      <c r="J7431" s="3">
        <v>45.823927765237002</v>
      </c>
      <c r="K7431" s="3">
        <v>16.478555304739999</v>
      </c>
      <c r="L7431" s="3">
        <v>1.8058690744920001</v>
      </c>
      <c r="M7431" s="8">
        <v>6.3205417607219996</v>
      </c>
    </row>
    <row r="7432" spans="3:13" x14ac:dyDescent="0.2">
      <c r="C7432" s="90"/>
      <c r="D7432" s="87"/>
      <c r="E7432" s="1" t="s">
        <v>121</v>
      </c>
      <c r="F7432" s="2"/>
      <c r="G7432" s="59">
        <v>977</v>
      </c>
      <c r="H7432" s="71" t="str">
        <f t="shared" si="162"/>
        <v xml:space="preserve"> </v>
      </c>
      <c r="I7432" s="11">
        <v>33.674513817810002</v>
      </c>
      <c r="J7432" s="3">
        <v>45.854657113613001</v>
      </c>
      <c r="K7432" s="3">
        <v>10.849539406346</v>
      </c>
      <c r="L7432" s="3">
        <v>1.7400204708289999</v>
      </c>
      <c r="M7432" s="8">
        <v>7.8812691914019997</v>
      </c>
    </row>
    <row r="7433" spans="3:13" x14ac:dyDescent="0.2">
      <c r="C7433" s="90"/>
      <c r="D7433" s="87"/>
      <c r="E7433" s="1" t="s">
        <v>122</v>
      </c>
      <c r="F7433" s="2"/>
      <c r="G7433" s="59">
        <v>179</v>
      </c>
      <c r="H7433" s="71" t="str">
        <f t="shared" si="162"/>
        <v xml:space="preserve"> </v>
      </c>
      <c r="I7433" s="11">
        <v>35.195530726256997</v>
      </c>
      <c r="J7433" s="3">
        <v>39.106145251397002</v>
      </c>
      <c r="K7433" s="3">
        <v>15.642458100559001</v>
      </c>
      <c r="L7433" s="3">
        <v>2.7932960893850001</v>
      </c>
      <c r="M7433" s="8">
        <v>7.2625698324019998</v>
      </c>
    </row>
    <row r="7434" spans="3:13" x14ac:dyDescent="0.2">
      <c r="C7434" s="90"/>
      <c r="D7434" s="87"/>
      <c r="E7434" s="1" t="s">
        <v>32</v>
      </c>
      <c r="F7434" s="2"/>
      <c r="G7434" s="59">
        <v>22</v>
      </c>
      <c r="H7434" s="71" t="str">
        <f t="shared" si="162"/>
        <v>*</v>
      </c>
      <c r="I7434" s="11">
        <v>31.818181818182001</v>
      </c>
      <c r="J7434" s="3">
        <v>45.454545454544999</v>
      </c>
      <c r="K7434" s="3">
        <v>9.0909090909089993</v>
      </c>
      <c r="L7434" s="7">
        <v>0</v>
      </c>
      <c r="M7434" s="8">
        <v>13.636363636364001</v>
      </c>
    </row>
    <row r="7435" spans="3:13" x14ac:dyDescent="0.2">
      <c r="C7435" s="90"/>
      <c r="D7435" s="87"/>
      <c r="E7435" s="1" t="s">
        <v>22</v>
      </c>
      <c r="F7435" s="2"/>
      <c r="G7435" s="59">
        <v>13</v>
      </c>
      <c r="H7435" s="71" t="str">
        <f t="shared" si="162"/>
        <v>*</v>
      </c>
      <c r="I7435" s="11">
        <v>7.6923076923079998</v>
      </c>
      <c r="J7435" s="3">
        <v>30.769230769231001</v>
      </c>
      <c r="K7435" s="3">
        <v>30.769230769231001</v>
      </c>
      <c r="L7435" s="7">
        <v>0</v>
      </c>
      <c r="M7435" s="8">
        <v>30.769230769231001</v>
      </c>
    </row>
    <row r="7436" spans="3:13" ht="24" x14ac:dyDescent="0.2">
      <c r="C7436" s="91" t="s">
        <v>123</v>
      </c>
      <c r="D7436" s="86" t="s">
        <v>17</v>
      </c>
      <c r="E7436" s="6" t="s">
        <v>124</v>
      </c>
      <c r="F7436" s="5"/>
      <c r="G7436" s="58">
        <v>55</v>
      </c>
      <c r="H7436" s="70" t="str">
        <f t="shared" si="162"/>
        <v xml:space="preserve"> </v>
      </c>
      <c r="I7436" s="12">
        <v>20</v>
      </c>
      <c r="J7436" s="4">
        <v>58.181818181818002</v>
      </c>
      <c r="K7436" s="4">
        <v>16.363636363636001</v>
      </c>
      <c r="L7436" s="4">
        <v>1.818181818182</v>
      </c>
      <c r="M7436" s="13">
        <v>3.636363636364</v>
      </c>
    </row>
    <row r="7437" spans="3:13" ht="24" x14ac:dyDescent="0.2">
      <c r="C7437" s="92"/>
      <c r="D7437" s="87"/>
      <c r="E7437" s="1" t="s">
        <v>125</v>
      </c>
      <c r="F7437" s="2"/>
      <c r="G7437" s="59">
        <v>205</v>
      </c>
      <c r="H7437" s="71" t="str">
        <f t="shared" si="162"/>
        <v xml:space="preserve"> </v>
      </c>
      <c r="I7437" s="11">
        <v>32.195121951220003</v>
      </c>
      <c r="J7437" s="3">
        <v>45.365853658536999</v>
      </c>
      <c r="K7437" s="3">
        <v>14.634146341463</v>
      </c>
      <c r="L7437" s="3">
        <v>1.951219512195</v>
      </c>
      <c r="M7437" s="8">
        <v>5.8536585365849998</v>
      </c>
    </row>
    <row r="7438" spans="3:13" ht="24" x14ac:dyDescent="0.2">
      <c r="C7438" s="92"/>
      <c r="D7438" s="87"/>
      <c r="E7438" s="1" t="s">
        <v>126</v>
      </c>
      <c r="F7438" s="2"/>
      <c r="G7438" s="59">
        <v>114</v>
      </c>
      <c r="H7438" s="71" t="str">
        <f t="shared" si="162"/>
        <v xml:space="preserve"> </v>
      </c>
      <c r="I7438" s="11">
        <v>37.719298245613999</v>
      </c>
      <c r="J7438" s="3">
        <v>49.122807017543998</v>
      </c>
      <c r="K7438" s="3">
        <v>7.8947368421049999</v>
      </c>
      <c r="L7438" s="7">
        <v>0</v>
      </c>
      <c r="M7438" s="8">
        <v>5.2631578947369997</v>
      </c>
    </row>
    <row r="7439" spans="3:13" ht="24" x14ac:dyDescent="0.2">
      <c r="C7439" s="92"/>
      <c r="D7439" s="87"/>
      <c r="E7439" s="1" t="s">
        <v>127</v>
      </c>
      <c r="F7439" s="2"/>
      <c r="G7439" s="59">
        <v>187</v>
      </c>
      <c r="H7439" s="71" t="str">
        <f t="shared" si="162"/>
        <v xml:space="preserve"> </v>
      </c>
      <c r="I7439" s="11">
        <v>37.967914438503001</v>
      </c>
      <c r="J7439" s="3">
        <v>48.663101604277998</v>
      </c>
      <c r="K7439" s="3">
        <v>10.160427807487</v>
      </c>
      <c r="L7439" s="3">
        <v>1.069518716578</v>
      </c>
      <c r="M7439" s="8">
        <v>2.1390374331549999</v>
      </c>
    </row>
    <row r="7440" spans="3:13" ht="24" x14ac:dyDescent="0.2">
      <c r="C7440" s="92"/>
      <c r="D7440" s="87"/>
      <c r="E7440" s="1" t="s">
        <v>128</v>
      </c>
      <c r="F7440" s="2"/>
      <c r="G7440" s="59">
        <v>1599</v>
      </c>
      <c r="H7440" s="71" t="str">
        <f t="shared" si="162"/>
        <v xml:space="preserve"> </v>
      </c>
      <c r="I7440" s="11">
        <v>34.834271419636998</v>
      </c>
      <c r="J7440" s="3">
        <v>46.028767979987002</v>
      </c>
      <c r="K7440" s="3">
        <v>9.9437148217640008</v>
      </c>
      <c r="L7440" s="3">
        <v>1.5009380863040001</v>
      </c>
      <c r="M7440" s="8">
        <v>7.6923076923079998</v>
      </c>
    </row>
    <row r="7441" spans="2:13" ht="24" x14ac:dyDescent="0.2">
      <c r="C7441" s="92"/>
      <c r="D7441" s="87"/>
      <c r="E7441" s="1" t="s">
        <v>129</v>
      </c>
      <c r="F7441" s="2"/>
      <c r="G7441" s="59">
        <v>1199</v>
      </c>
      <c r="H7441" s="71" t="str">
        <f t="shared" si="162"/>
        <v xml:space="preserve"> </v>
      </c>
      <c r="I7441" s="11">
        <v>33.944954128440003</v>
      </c>
      <c r="J7441" s="3">
        <v>47.623019182652001</v>
      </c>
      <c r="K7441" s="3">
        <v>10.00834028357</v>
      </c>
      <c r="L7441" s="3">
        <v>1.4178482068389999</v>
      </c>
      <c r="M7441" s="8">
        <v>7.0058381984990001</v>
      </c>
    </row>
    <row r="7442" spans="2:13" ht="24" x14ac:dyDescent="0.2">
      <c r="C7442" s="92"/>
      <c r="D7442" s="87"/>
      <c r="E7442" s="1" t="s">
        <v>130</v>
      </c>
      <c r="F7442" s="2"/>
      <c r="G7442" s="59">
        <v>950</v>
      </c>
      <c r="H7442" s="71" t="str">
        <f t="shared" si="162"/>
        <v xml:space="preserve"> </v>
      </c>
      <c r="I7442" s="11">
        <v>33.578947368420998</v>
      </c>
      <c r="J7442" s="3">
        <v>46.421052631579002</v>
      </c>
      <c r="K7442" s="3">
        <v>11.789473684211</v>
      </c>
      <c r="L7442" s="3">
        <v>1.6842105263160001</v>
      </c>
      <c r="M7442" s="8">
        <v>6.5263157894740003</v>
      </c>
    </row>
    <row r="7443" spans="2:13" x14ac:dyDescent="0.2">
      <c r="C7443" s="92"/>
      <c r="D7443" s="87"/>
      <c r="E7443" s="1" t="s">
        <v>131</v>
      </c>
      <c r="F7443" s="2"/>
      <c r="G7443" s="59">
        <v>424</v>
      </c>
      <c r="H7443" s="71" t="str">
        <f t="shared" si="162"/>
        <v xml:space="preserve"> </v>
      </c>
      <c r="I7443" s="11">
        <v>39.386792452830001</v>
      </c>
      <c r="J7443" s="3">
        <v>43.160377358490997</v>
      </c>
      <c r="K7443" s="3">
        <v>11.320754716981</v>
      </c>
      <c r="L7443" s="3">
        <v>1.1792452830189999</v>
      </c>
      <c r="M7443" s="8">
        <v>4.952830188679</v>
      </c>
    </row>
    <row r="7444" spans="2:13" ht="24" x14ac:dyDescent="0.2">
      <c r="C7444" s="92"/>
      <c r="D7444" s="87"/>
      <c r="E7444" s="1" t="s">
        <v>132</v>
      </c>
      <c r="F7444" s="2"/>
      <c r="G7444" s="59">
        <v>213</v>
      </c>
      <c r="H7444" s="71" t="str">
        <f t="shared" si="162"/>
        <v xml:space="preserve"> </v>
      </c>
      <c r="I7444" s="11">
        <v>30.985915492958</v>
      </c>
      <c r="J7444" s="3">
        <v>44.600938967136003</v>
      </c>
      <c r="K7444" s="3">
        <v>14.553990610329</v>
      </c>
      <c r="L7444" s="3">
        <v>0.93896713615000005</v>
      </c>
      <c r="M7444" s="8">
        <v>8.9201877934270009</v>
      </c>
    </row>
    <row r="7445" spans="2:13" ht="24" x14ac:dyDescent="0.2">
      <c r="C7445" s="92"/>
      <c r="D7445" s="87"/>
      <c r="E7445" s="1" t="s">
        <v>133</v>
      </c>
      <c r="F7445" s="2"/>
      <c r="G7445" s="59">
        <v>214</v>
      </c>
      <c r="H7445" s="71" t="str">
        <f t="shared" si="162"/>
        <v xml:space="preserve"> </v>
      </c>
      <c r="I7445" s="11">
        <v>29.906542056075001</v>
      </c>
      <c r="J7445" s="3">
        <v>39.252336448598001</v>
      </c>
      <c r="K7445" s="3">
        <v>15.887850467290001</v>
      </c>
      <c r="L7445" s="3">
        <v>2.3364485981310001</v>
      </c>
      <c r="M7445" s="8">
        <v>12.616822429907</v>
      </c>
    </row>
    <row r="7446" spans="2:13" ht="24" x14ac:dyDescent="0.2">
      <c r="C7446" s="92"/>
      <c r="D7446" s="87"/>
      <c r="E7446" s="1" t="s">
        <v>134</v>
      </c>
      <c r="F7446" s="2"/>
      <c r="G7446" s="59">
        <v>15</v>
      </c>
      <c r="H7446" s="71" t="str">
        <f t="shared" si="162"/>
        <v>*</v>
      </c>
      <c r="I7446" s="11">
        <v>26.666666666666998</v>
      </c>
      <c r="J7446" s="3">
        <v>33.333333333333002</v>
      </c>
      <c r="K7446" s="3">
        <v>20</v>
      </c>
      <c r="L7446" s="3">
        <v>6.666666666667</v>
      </c>
      <c r="M7446" s="8">
        <v>13.333333333333</v>
      </c>
    </row>
    <row r="7447" spans="2:13" ht="24" x14ac:dyDescent="0.2">
      <c r="C7447" s="92"/>
      <c r="D7447" s="87"/>
      <c r="E7447" s="1" t="s">
        <v>135</v>
      </c>
      <c r="F7447" s="2"/>
      <c r="G7447" s="59">
        <v>587</v>
      </c>
      <c r="H7447" s="71" t="str">
        <f t="shared" si="162"/>
        <v xml:space="preserve"> </v>
      </c>
      <c r="I7447" s="11">
        <v>35.093696763202999</v>
      </c>
      <c r="J7447" s="3">
        <v>45.996592844974003</v>
      </c>
      <c r="K7447" s="3">
        <v>12.776831345826</v>
      </c>
      <c r="L7447" s="3">
        <v>1.3628620102210001</v>
      </c>
      <c r="M7447" s="8">
        <v>4.770017035775</v>
      </c>
    </row>
    <row r="7448" spans="2:13" x14ac:dyDescent="0.2">
      <c r="C7448" s="92"/>
      <c r="D7448" s="87"/>
      <c r="E7448" s="1" t="s">
        <v>136</v>
      </c>
      <c r="F7448" s="2"/>
      <c r="G7448" s="59">
        <v>63</v>
      </c>
      <c r="H7448" s="71" t="str">
        <f t="shared" si="162"/>
        <v xml:space="preserve"> </v>
      </c>
      <c r="I7448" s="11">
        <v>28.571428571428999</v>
      </c>
      <c r="J7448" s="3">
        <v>36.507936507937004</v>
      </c>
      <c r="K7448" s="3">
        <v>20.634920634920999</v>
      </c>
      <c r="L7448" s="3">
        <v>6.3492063492059998</v>
      </c>
      <c r="M7448" s="8">
        <v>7.9365079365079998</v>
      </c>
    </row>
    <row r="7449" spans="2:13" x14ac:dyDescent="0.2">
      <c r="C7449" s="92"/>
      <c r="D7449" s="87"/>
      <c r="E7449" s="1" t="s">
        <v>137</v>
      </c>
      <c r="F7449" s="2"/>
      <c r="G7449" s="59">
        <v>290</v>
      </c>
      <c r="H7449" s="71" t="str">
        <f t="shared" si="162"/>
        <v xml:space="preserve"> </v>
      </c>
      <c r="I7449" s="11">
        <v>38.275862068965999</v>
      </c>
      <c r="J7449" s="3">
        <v>34.827586206897003</v>
      </c>
      <c r="K7449" s="3">
        <v>12.068965517241001</v>
      </c>
      <c r="L7449" s="3">
        <v>3.4482758620689999</v>
      </c>
      <c r="M7449" s="8">
        <v>11.379310344827999</v>
      </c>
    </row>
    <row r="7450" spans="2:13" x14ac:dyDescent="0.2">
      <c r="C7450" s="92"/>
      <c r="D7450" s="87"/>
      <c r="E7450" s="1" t="s">
        <v>22</v>
      </c>
      <c r="F7450" s="2"/>
      <c r="G7450" s="59">
        <v>42</v>
      </c>
      <c r="H7450" s="71" t="str">
        <f t="shared" si="162"/>
        <v>*</v>
      </c>
      <c r="I7450" s="11">
        <v>19.047619047619001</v>
      </c>
      <c r="J7450" s="3">
        <v>11.904761904761999</v>
      </c>
      <c r="K7450" s="7">
        <v>0</v>
      </c>
      <c r="L7450" s="7">
        <v>0</v>
      </c>
      <c r="M7450" s="8">
        <v>69.047619047618994</v>
      </c>
    </row>
    <row r="7451" spans="2:13" ht="24" x14ac:dyDescent="0.2">
      <c r="C7451" s="92"/>
      <c r="D7451" s="87"/>
      <c r="E7451" s="1" t="s">
        <v>138</v>
      </c>
      <c r="F7451" s="2"/>
      <c r="G7451" s="59">
        <v>246</v>
      </c>
      <c r="H7451" s="71" t="str">
        <f t="shared" si="162"/>
        <v xml:space="preserve"> </v>
      </c>
      <c r="I7451" s="11">
        <v>28.861788617885999</v>
      </c>
      <c r="J7451" s="3">
        <v>47.967479674796998</v>
      </c>
      <c r="K7451" s="3">
        <v>15.853658536585</v>
      </c>
      <c r="L7451" s="3">
        <v>2.032520325203</v>
      </c>
      <c r="M7451" s="8">
        <v>5.2845528455280002</v>
      </c>
    </row>
    <row r="7452" spans="2:13" ht="24" x14ac:dyDescent="0.2">
      <c r="C7452" s="92"/>
      <c r="D7452" s="87"/>
      <c r="E7452" s="1" t="s">
        <v>139</v>
      </c>
      <c r="F7452" s="2"/>
      <c r="G7452" s="59">
        <v>248</v>
      </c>
      <c r="H7452" s="71" t="str">
        <f t="shared" ref="H7452:H7454" si="163">IF(G7452&lt;49,"*"," ")</f>
        <v xml:space="preserve"> </v>
      </c>
      <c r="I7452" s="11">
        <v>38.306451612902997</v>
      </c>
      <c r="J7452" s="3">
        <v>48.387096774193999</v>
      </c>
      <c r="K7452" s="3">
        <v>9.2741935483870002</v>
      </c>
      <c r="L7452" s="3">
        <v>0.80645161290300005</v>
      </c>
      <c r="M7452" s="8">
        <v>3.2258064516129998</v>
      </c>
    </row>
    <row r="7453" spans="2:13" ht="24" x14ac:dyDescent="0.2">
      <c r="C7453" s="92"/>
      <c r="D7453" s="87"/>
      <c r="E7453" s="1" t="s">
        <v>140</v>
      </c>
      <c r="F7453" s="2"/>
      <c r="G7453" s="59">
        <v>1582</v>
      </c>
      <c r="H7453" s="71" t="str">
        <f t="shared" si="163"/>
        <v xml:space="preserve"> </v>
      </c>
      <c r="I7453" s="11">
        <v>34.007585335019002</v>
      </c>
      <c r="J7453" s="3">
        <v>46.649810366624997</v>
      </c>
      <c r="K7453" s="3">
        <v>10.493046776232999</v>
      </c>
      <c r="L7453" s="3">
        <v>1.643489254109</v>
      </c>
      <c r="M7453" s="8">
        <v>7.2060682680149997</v>
      </c>
    </row>
    <row r="7454" spans="2:13" ht="24" x14ac:dyDescent="0.2">
      <c r="C7454" s="93"/>
      <c r="D7454" s="88"/>
      <c r="E7454" s="27" t="s">
        <v>141</v>
      </c>
      <c r="F7454" s="30"/>
      <c r="G7454" s="60">
        <v>414</v>
      </c>
      <c r="H7454" s="72" t="str">
        <f t="shared" si="163"/>
        <v xml:space="preserve"> </v>
      </c>
      <c r="I7454" s="35">
        <v>30.676328502415</v>
      </c>
      <c r="J7454" s="16">
        <v>42.028985507245999</v>
      </c>
      <c r="K7454" s="16">
        <v>14.492753623187999</v>
      </c>
      <c r="L7454" s="16">
        <v>1.9323671497579999</v>
      </c>
      <c r="M7454" s="36">
        <v>10.869565217390999</v>
      </c>
    </row>
    <row r="7455" spans="2:13" x14ac:dyDescent="0.2">
      <c r="G7455" s="61"/>
      <c r="H7455" s="73"/>
    </row>
    <row r="7456" spans="2:13" x14ac:dyDescent="0.2">
      <c r="B7456" s="22" t="str">
        <f xml:space="preserve"> HYPERLINK("#'目次'!B61", "[55]")</f>
        <v>[55]</v>
      </c>
      <c r="C7456" s="17" t="s">
        <v>564</v>
      </c>
      <c r="G7456" s="61"/>
      <c r="H7456" s="73"/>
    </row>
    <row r="7457" spans="3:18" x14ac:dyDescent="0.2">
      <c r="G7457" s="61"/>
      <c r="H7457" s="73"/>
    </row>
    <row r="7458" spans="3:18" x14ac:dyDescent="0.2">
      <c r="G7458" s="61"/>
      <c r="H7458" s="73"/>
    </row>
    <row r="7459" spans="3:18" x14ac:dyDescent="0.2">
      <c r="C7459" s="17" t="s">
        <v>12</v>
      </c>
      <c r="G7459" s="61"/>
      <c r="H7459" s="73"/>
    </row>
    <row r="7460" spans="3:18" ht="60" x14ac:dyDescent="0.2">
      <c r="C7460" s="82"/>
      <c r="D7460" s="83"/>
      <c r="E7460" s="83"/>
      <c r="F7460" s="83"/>
      <c r="G7460" s="55" t="s">
        <v>13</v>
      </c>
      <c r="H7460" s="68"/>
      <c r="I7460" s="20" t="s">
        <v>565</v>
      </c>
      <c r="J7460" s="10" t="s">
        <v>566</v>
      </c>
      <c r="K7460" s="10" t="s">
        <v>567</v>
      </c>
      <c r="L7460" s="10" t="s">
        <v>568</v>
      </c>
      <c r="M7460" s="10" t="s">
        <v>569</v>
      </c>
      <c r="N7460" s="10" t="s">
        <v>570</v>
      </c>
      <c r="O7460" s="10" t="s">
        <v>571</v>
      </c>
      <c r="P7460" s="10" t="s">
        <v>32</v>
      </c>
      <c r="Q7460" s="10" t="s">
        <v>347</v>
      </c>
      <c r="R7460" s="23" t="s">
        <v>22</v>
      </c>
    </row>
    <row r="7461" spans="3:18" x14ac:dyDescent="0.2">
      <c r="C7461" s="84"/>
      <c r="D7461" s="85"/>
      <c r="E7461" s="85"/>
      <c r="F7461" s="85"/>
      <c r="G7461" s="56"/>
      <c r="H7461" s="69"/>
      <c r="I7461" s="24"/>
      <c r="J7461" s="9"/>
      <c r="K7461" s="9"/>
      <c r="L7461" s="9"/>
      <c r="M7461" s="9"/>
      <c r="N7461" s="9"/>
      <c r="O7461" s="9"/>
      <c r="P7461" s="9"/>
      <c r="Q7461" s="9"/>
      <c r="R7461" s="21"/>
    </row>
    <row r="7462" spans="3:18" x14ac:dyDescent="0.2">
      <c r="C7462" s="28"/>
      <c r="D7462" s="29"/>
      <c r="E7462" s="32" t="s">
        <v>13</v>
      </c>
      <c r="F7462" s="31"/>
      <c r="G7462" s="57">
        <v>2435</v>
      </c>
      <c r="H7462" s="66" t="str">
        <f t="shared" ref="H7462:H7525" si="164">IF(G7462&lt;49,"*"," ")</f>
        <v xml:space="preserve"> </v>
      </c>
      <c r="I7462" s="15">
        <v>37.946611909650997</v>
      </c>
      <c r="J7462" s="15">
        <v>22.299794661191001</v>
      </c>
      <c r="K7462" s="15">
        <v>37.700205338808999</v>
      </c>
      <c r="L7462" s="15">
        <v>23.080082135523998</v>
      </c>
      <c r="M7462" s="15">
        <v>22.751540041068001</v>
      </c>
      <c r="N7462" s="15">
        <v>20.041067761807</v>
      </c>
      <c r="O7462" s="15">
        <v>7.8850102669400002</v>
      </c>
      <c r="P7462" s="15">
        <v>1.026694045175</v>
      </c>
      <c r="Q7462" s="15">
        <v>20.492813141684</v>
      </c>
      <c r="R7462" s="34">
        <v>8.5010266940450006</v>
      </c>
    </row>
    <row r="7463" spans="3:18" x14ac:dyDescent="0.2">
      <c r="C7463" s="89" t="s">
        <v>16</v>
      </c>
      <c r="D7463" s="86" t="s">
        <v>17</v>
      </c>
      <c r="E7463" s="6" t="s">
        <v>18</v>
      </c>
      <c r="F7463" s="5"/>
      <c r="G7463" s="58">
        <v>344</v>
      </c>
      <c r="H7463" s="70" t="str">
        <f t="shared" si="164"/>
        <v xml:space="preserve"> </v>
      </c>
      <c r="I7463" s="12">
        <v>38.372093023255999</v>
      </c>
      <c r="J7463" s="4">
        <v>24.709302325581</v>
      </c>
      <c r="K7463" s="4">
        <v>36.337209302326002</v>
      </c>
      <c r="L7463" s="4">
        <v>25</v>
      </c>
      <c r="M7463" s="4">
        <v>22.965116279069999</v>
      </c>
      <c r="N7463" s="4">
        <v>19.767441860464999</v>
      </c>
      <c r="O7463" s="4">
        <v>8.7209302325580005</v>
      </c>
      <c r="P7463" s="4">
        <v>1.4534883720930001</v>
      </c>
      <c r="Q7463" s="4">
        <v>19.186046511628</v>
      </c>
      <c r="R7463" s="13">
        <v>7.5581395348839999</v>
      </c>
    </row>
    <row r="7464" spans="3:18" x14ac:dyDescent="0.2">
      <c r="C7464" s="90"/>
      <c r="D7464" s="87"/>
      <c r="E7464" s="1" t="s">
        <v>19</v>
      </c>
      <c r="F7464" s="2"/>
      <c r="G7464" s="59">
        <v>1502</v>
      </c>
      <c r="H7464" s="71" t="str">
        <f t="shared" si="164"/>
        <v xml:space="preserve"> </v>
      </c>
      <c r="I7464" s="11">
        <v>38.681757656457997</v>
      </c>
      <c r="J7464" s="3">
        <v>22.037283621838</v>
      </c>
      <c r="K7464" s="3">
        <v>38.348868175766</v>
      </c>
      <c r="L7464" s="3">
        <v>23.102529960053001</v>
      </c>
      <c r="M7464" s="3">
        <v>22.703062583222</v>
      </c>
      <c r="N7464" s="3">
        <v>17.243675099867001</v>
      </c>
      <c r="O7464" s="3">
        <v>5.9254327563249998</v>
      </c>
      <c r="P7464" s="3">
        <v>1.1318242343539999</v>
      </c>
      <c r="Q7464" s="3">
        <v>20.705725699068001</v>
      </c>
      <c r="R7464" s="8">
        <v>7.2569906790949998</v>
      </c>
    </row>
    <row r="7465" spans="3:18" x14ac:dyDescent="0.2">
      <c r="C7465" s="90"/>
      <c r="D7465" s="87"/>
      <c r="E7465" s="1" t="s">
        <v>20</v>
      </c>
      <c r="F7465" s="2"/>
      <c r="G7465" s="59">
        <v>465</v>
      </c>
      <c r="H7465" s="71" t="str">
        <f t="shared" si="164"/>
        <v xml:space="preserve"> </v>
      </c>
      <c r="I7465" s="11">
        <v>36.774193548386997</v>
      </c>
      <c r="J7465" s="3">
        <v>21.075268817204002</v>
      </c>
      <c r="K7465" s="3">
        <v>39.784946236559001</v>
      </c>
      <c r="L7465" s="3">
        <v>22.580645161290001</v>
      </c>
      <c r="M7465" s="3">
        <v>23.655913978495001</v>
      </c>
      <c r="N7465" s="3">
        <v>26.021505376343999</v>
      </c>
      <c r="O7465" s="3">
        <v>9.8924731182799999</v>
      </c>
      <c r="P7465" s="3">
        <v>0.43010752688199999</v>
      </c>
      <c r="Q7465" s="3">
        <v>19.784946236559001</v>
      </c>
      <c r="R7465" s="8">
        <v>11.612903225806001</v>
      </c>
    </row>
    <row r="7466" spans="3:18" x14ac:dyDescent="0.2">
      <c r="C7466" s="90"/>
      <c r="D7466" s="87"/>
      <c r="E7466" s="1" t="s">
        <v>21</v>
      </c>
      <c r="F7466" s="2"/>
      <c r="G7466" s="59">
        <v>107</v>
      </c>
      <c r="H7466" s="71" t="str">
        <f t="shared" si="164"/>
        <v xml:space="preserve"> </v>
      </c>
      <c r="I7466" s="11">
        <v>32.710280373831999</v>
      </c>
      <c r="J7466" s="3">
        <v>25.233644859813001</v>
      </c>
      <c r="K7466" s="3">
        <v>27.102803738317998</v>
      </c>
      <c r="L7466" s="3">
        <v>19.626168224299001</v>
      </c>
      <c r="M7466" s="3">
        <v>20.560747663550998</v>
      </c>
      <c r="N7466" s="3">
        <v>33.644859813083997</v>
      </c>
      <c r="O7466" s="3">
        <v>23.364485981308</v>
      </c>
      <c r="P7466" s="3">
        <v>0.93457943925200004</v>
      </c>
      <c r="Q7466" s="3">
        <v>24.299065420561</v>
      </c>
      <c r="R7466" s="8">
        <v>12.149532710280001</v>
      </c>
    </row>
    <row r="7467" spans="3:18" x14ac:dyDescent="0.2">
      <c r="C7467" s="90"/>
      <c r="D7467" s="87"/>
      <c r="E7467" s="1" t="s">
        <v>22</v>
      </c>
      <c r="F7467" s="2"/>
      <c r="G7467" s="59">
        <v>17</v>
      </c>
      <c r="H7467" s="71" t="str">
        <f t="shared" si="164"/>
        <v>*</v>
      </c>
      <c r="I7467" s="11">
        <v>29.411764705882</v>
      </c>
      <c r="J7467" s="3">
        <v>11.764705882353001</v>
      </c>
      <c r="K7467" s="3">
        <v>17.647058823529001</v>
      </c>
      <c r="L7467" s="3">
        <v>17.647058823529001</v>
      </c>
      <c r="M7467" s="3">
        <v>11.764705882353001</v>
      </c>
      <c r="N7467" s="3">
        <v>23.529411764706001</v>
      </c>
      <c r="O7467" s="3">
        <v>11.764705882353001</v>
      </c>
      <c r="P7467" s="7">
        <v>0</v>
      </c>
      <c r="Q7467" s="3">
        <v>23.529411764706001</v>
      </c>
      <c r="R7467" s="8">
        <v>29.411764705882</v>
      </c>
    </row>
    <row r="7468" spans="3:18" x14ac:dyDescent="0.2">
      <c r="C7468" s="91" t="s">
        <v>23</v>
      </c>
      <c r="D7468" s="86" t="s">
        <v>17</v>
      </c>
      <c r="E7468" s="6" t="s">
        <v>24</v>
      </c>
      <c r="F7468" s="5"/>
      <c r="G7468" s="58">
        <v>383</v>
      </c>
      <c r="H7468" s="70" t="str">
        <f t="shared" si="164"/>
        <v xml:space="preserve"> </v>
      </c>
      <c r="I7468" s="12">
        <v>43.342036553524999</v>
      </c>
      <c r="J7468" s="4">
        <v>26.109660574412999</v>
      </c>
      <c r="K7468" s="4">
        <v>45.169712793734</v>
      </c>
      <c r="L7468" s="4">
        <v>24.281984334204001</v>
      </c>
      <c r="M7468" s="4">
        <v>25.848563968668</v>
      </c>
      <c r="N7468" s="4">
        <v>18.015665796345001</v>
      </c>
      <c r="O7468" s="4">
        <v>4.9608355091379996</v>
      </c>
      <c r="P7468" s="4">
        <v>1.305483028721</v>
      </c>
      <c r="Q7468" s="4">
        <v>14.621409921671001</v>
      </c>
      <c r="R7468" s="13">
        <v>8.6161879895559998</v>
      </c>
    </row>
    <row r="7469" spans="3:18" x14ac:dyDescent="0.2">
      <c r="C7469" s="90"/>
      <c r="D7469" s="87"/>
      <c r="E7469" s="1" t="s">
        <v>25</v>
      </c>
      <c r="F7469" s="2"/>
      <c r="G7469" s="59">
        <v>333</v>
      </c>
      <c r="H7469" s="71" t="str">
        <f t="shared" si="164"/>
        <v xml:space="preserve"> </v>
      </c>
      <c r="I7469" s="11">
        <v>41.141141141140999</v>
      </c>
      <c r="J7469" s="3">
        <v>29.429429429429</v>
      </c>
      <c r="K7469" s="3">
        <v>50.450450450449999</v>
      </c>
      <c r="L7469" s="3">
        <v>30.630630630631</v>
      </c>
      <c r="M7469" s="3">
        <v>27.927927927928</v>
      </c>
      <c r="N7469" s="3">
        <v>21.921921921921999</v>
      </c>
      <c r="O7469" s="3">
        <v>5.4054054054050003</v>
      </c>
      <c r="P7469" s="3">
        <v>1.5015015015019999</v>
      </c>
      <c r="Q7469" s="3">
        <v>9.9099099099100005</v>
      </c>
      <c r="R7469" s="8">
        <v>8.7087087087090005</v>
      </c>
    </row>
    <row r="7470" spans="3:18" ht="24" x14ac:dyDescent="0.2">
      <c r="C7470" s="90"/>
      <c r="D7470" s="87"/>
      <c r="E7470" s="1" t="s">
        <v>26</v>
      </c>
      <c r="F7470" s="2"/>
      <c r="G7470" s="59">
        <v>464</v>
      </c>
      <c r="H7470" s="71" t="str">
        <f t="shared" si="164"/>
        <v xml:space="preserve"> </v>
      </c>
      <c r="I7470" s="11">
        <v>41.810344827586</v>
      </c>
      <c r="J7470" s="3">
        <v>29.956896551724</v>
      </c>
      <c r="K7470" s="3">
        <v>43.75</v>
      </c>
      <c r="L7470" s="3">
        <v>27.586206896552</v>
      </c>
      <c r="M7470" s="3">
        <v>27.586206896552</v>
      </c>
      <c r="N7470" s="3">
        <v>20.474137931034001</v>
      </c>
      <c r="O7470" s="3">
        <v>5.8189655172409998</v>
      </c>
      <c r="P7470" s="3">
        <v>1.293103448276</v>
      </c>
      <c r="Q7470" s="3">
        <v>11.422413793103001</v>
      </c>
      <c r="R7470" s="8">
        <v>9.0517241379310001</v>
      </c>
    </row>
    <row r="7471" spans="3:18" ht="24" x14ac:dyDescent="0.2">
      <c r="C7471" s="90"/>
      <c r="D7471" s="87"/>
      <c r="E7471" s="1" t="s">
        <v>27</v>
      </c>
      <c r="F7471" s="2"/>
      <c r="G7471" s="59">
        <v>163</v>
      </c>
      <c r="H7471" s="71" t="str">
        <f t="shared" si="164"/>
        <v xml:space="preserve"> </v>
      </c>
      <c r="I7471" s="11">
        <v>36.196319018404999</v>
      </c>
      <c r="J7471" s="3">
        <v>28.220858895706002</v>
      </c>
      <c r="K7471" s="3">
        <v>42.331288343558001</v>
      </c>
      <c r="L7471" s="3">
        <v>26.380368098160002</v>
      </c>
      <c r="M7471" s="3">
        <v>24.539877300613</v>
      </c>
      <c r="N7471" s="3">
        <v>21.472392638037</v>
      </c>
      <c r="O7471" s="3">
        <v>9.2024539877299993</v>
      </c>
      <c r="P7471" s="3">
        <v>1.2269938650309999</v>
      </c>
      <c r="Q7471" s="3">
        <v>16.564417177913999</v>
      </c>
      <c r="R7471" s="8">
        <v>10.429447852760999</v>
      </c>
    </row>
    <row r="7472" spans="3:18" x14ac:dyDescent="0.2">
      <c r="C7472" s="90"/>
      <c r="D7472" s="87"/>
      <c r="E7472" s="1" t="s">
        <v>28</v>
      </c>
      <c r="F7472" s="2"/>
      <c r="G7472" s="59">
        <v>161</v>
      </c>
      <c r="H7472" s="71" t="str">
        <f t="shared" si="164"/>
        <v xml:space="preserve"> </v>
      </c>
      <c r="I7472" s="11">
        <v>34.782608695652002</v>
      </c>
      <c r="J7472" s="3">
        <v>26.086956521739001</v>
      </c>
      <c r="K7472" s="3">
        <v>48.447204968944</v>
      </c>
      <c r="L7472" s="3">
        <v>28.571428571428999</v>
      </c>
      <c r="M7472" s="3">
        <v>26.708074534161</v>
      </c>
      <c r="N7472" s="3">
        <v>22.360248447204999</v>
      </c>
      <c r="O7472" s="3">
        <v>4.9689440993789997</v>
      </c>
      <c r="P7472" s="3">
        <v>1.242236024845</v>
      </c>
      <c r="Q7472" s="3">
        <v>14.285714285714</v>
      </c>
      <c r="R7472" s="8">
        <v>10.55900621118</v>
      </c>
    </row>
    <row r="7473" spans="3:18" x14ac:dyDescent="0.2">
      <c r="C7473" s="90"/>
      <c r="D7473" s="87"/>
      <c r="E7473" s="1" t="s">
        <v>29</v>
      </c>
      <c r="F7473" s="2"/>
      <c r="G7473" s="59">
        <v>1174</v>
      </c>
      <c r="H7473" s="71" t="str">
        <f t="shared" si="164"/>
        <v xml:space="preserve"> </v>
      </c>
      <c r="I7473" s="11">
        <v>38.415672913118001</v>
      </c>
      <c r="J7473" s="3">
        <v>25.553662691652001</v>
      </c>
      <c r="K7473" s="3">
        <v>41.396933560477002</v>
      </c>
      <c r="L7473" s="3">
        <v>24.787052810902999</v>
      </c>
      <c r="M7473" s="3">
        <v>25.298126064736</v>
      </c>
      <c r="N7473" s="3">
        <v>20.442930153321999</v>
      </c>
      <c r="O7473" s="3">
        <v>6.9846678023850002</v>
      </c>
      <c r="P7473" s="3">
        <v>0.93696763202699995</v>
      </c>
      <c r="Q7473" s="3">
        <v>16.780238500852001</v>
      </c>
      <c r="R7473" s="8">
        <v>8.6030664395229994</v>
      </c>
    </row>
    <row r="7474" spans="3:18" x14ac:dyDescent="0.2">
      <c r="C7474" s="90"/>
      <c r="D7474" s="87"/>
      <c r="E7474" s="1" t="s">
        <v>30</v>
      </c>
      <c r="F7474" s="2"/>
      <c r="G7474" s="59">
        <v>1349</v>
      </c>
      <c r="H7474" s="71" t="str">
        <f t="shared" si="164"/>
        <v xml:space="preserve"> </v>
      </c>
      <c r="I7474" s="11">
        <v>41.438102297999002</v>
      </c>
      <c r="J7474" s="3">
        <v>25.945144551519999</v>
      </c>
      <c r="K7474" s="3">
        <v>41.512231282431003</v>
      </c>
      <c r="L7474" s="3">
        <v>25.055596738325001</v>
      </c>
      <c r="M7474" s="3">
        <v>24.388435878428002</v>
      </c>
      <c r="N7474" s="3">
        <v>19.495922905855998</v>
      </c>
      <c r="O7474" s="3">
        <v>6.449221645663</v>
      </c>
      <c r="P7474" s="3">
        <v>0.96367679762799996</v>
      </c>
      <c r="Q7474" s="3">
        <v>16.753150481837999</v>
      </c>
      <c r="R7474" s="8">
        <v>8.5989621942180001</v>
      </c>
    </row>
    <row r="7475" spans="3:18" x14ac:dyDescent="0.2">
      <c r="C7475" s="90"/>
      <c r="D7475" s="87"/>
      <c r="E7475" s="1" t="s">
        <v>31</v>
      </c>
      <c r="F7475" s="2"/>
      <c r="G7475" s="59">
        <v>2034</v>
      </c>
      <c r="H7475" s="71" t="str">
        <f t="shared" si="164"/>
        <v xml:space="preserve"> </v>
      </c>
      <c r="I7475" s="11">
        <v>39.233038348082999</v>
      </c>
      <c r="J7475" s="3">
        <v>23.402163225172</v>
      </c>
      <c r="K7475" s="3">
        <v>38.151425762045001</v>
      </c>
      <c r="L7475" s="3">
        <v>23.992133726647001</v>
      </c>
      <c r="M7475" s="3">
        <v>23.893805309735001</v>
      </c>
      <c r="N7475" s="3">
        <v>20.698131760079001</v>
      </c>
      <c r="O7475" s="3">
        <v>8.2104228121930003</v>
      </c>
      <c r="P7475" s="3">
        <v>0.98328416912500005</v>
      </c>
      <c r="Q7475" s="3">
        <v>20.058997050146999</v>
      </c>
      <c r="R7475" s="8">
        <v>7.9154375614549997</v>
      </c>
    </row>
    <row r="7476" spans="3:18" x14ac:dyDescent="0.2">
      <c r="C7476" s="90"/>
      <c r="D7476" s="87"/>
      <c r="E7476" s="1" t="s">
        <v>32</v>
      </c>
      <c r="F7476" s="2"/>
      <c r="G7476" s="59">
        <v>68</v>
      </c>
      <c r="H7476" s="71" t="str">
        <f t="shared" si="164"/>
        <v xml:space="preserve"> </v>
      </c>
      <c r="I7476" s="11">
        <v>26.470588235293999</v>
      </c>
      <c r="J7476" s="3">
        <v>19.117647058824002</v>
      </c>
      <c r="K7476" s="3">
        <v>26.470588235293999</v>
      </c>
      <c r="L7476" s="3">
        <v>17.647058823529001</v>
      </c>
      <c r="M7476" s="3">
        <v>20.588235294118</v>
      </c>
      <c r="N7476" s="3">
        <v>17.647058823529001</v>
      </c>
      <c r="O7476" s="3">
        <v>7.352941176471</v>
      </c>
      <c r="P7476" s="3">
        <v>5.8823529411760003</v>
      </c>
      <c r="Q7476" s="3">
        <v>33.823529411765001</v>
      </c>
      <c r="R7476" s="8">
        <v>13.235294117646999</v>
      </c>
    </row>
    <row r="7477" spans="3:18" x14ac:dyDescent="0.2">
      <c r="C7477" s="90"/>
      <c r="D7477" s="87"/>
      <c r="E7477" s="1" t="s">
        <v>22</v>
      </c>
      <c r="F7477" s="2"/>
      <c r="G7477" s="59">
        <v>17</v>
      </c>
      <c r="H7477" s="71" t="str">
        <f t="shared" si="164"/>
        <v>*</v>
      </c>
      <c r="I7477" s="11">
        <v>23.529411764706001</v>
      </c>
      <c r="J7477" s="3">
        <v>5.8823529411760003</v>
      </c>
      <c r="K7477" s="3">
        <v>23.529411764706001</v>
      </c>
      <c r="L7477" s="3">
        <v>11.764705882353001</v>
      </c>
      <c r="M7477" s="3">
        <v>17.647058823529001</v>
      </c>
      <c r="N7477" s="3">
        <v>17.647058823529001</v>
      </c>
      <c r="O7477" s="3">
        <v>5.8823529411760003</v>
      </c>
      <c r="P7477" s="7">
        <v>0</v>
      </c>
      <c r="Q7477" s="3">
        <v>35.294117647058997</v>
      </c>
      <c r="R7477" s="8">
        <v>17.647058823529001</v>
      </c>
    </row>
    <row r="7478" spans="3:18" x14ac:dyDescent="0.2">
      <c r="C7478" s="91" t="s">
        <v>33</v>
      </c>
      <c r="D7478" s="86" t="s">
        <v>17</v>
      </c>
      <c r="E7478" s="6" t="s">
        <v>34</v>
      </c>
      <c r="F7478" s="5"/>
      <c r="G7478" s="58">
        <v>120</v>
      </c>
      <c r="H7478" s="70" t="str">
        <f t="shared" si="164"/>
        <v xml:space="preserve"> </v>
      </c>
      <c r="I7478" s="12">
        <v>44.166666666666998</v>
      </c>
      <c r="J7478" s="4">
        <v>30.833333333333002</v>
      </c>
      <c r="K7478" s="4">
        <v>49.166666666666998</v>
      </c>
      <c r="L7478" s="4">
        <v>30.833333333333002</v>
      </c>
      <c r="M7478" s="4">
        <v>30</v>
      </c>
      <c r="N7478" s="4">
        <v>19.166666666666998</v>
      </c>
      <c r="O7478" s="4">
        <v>15</v>
      </c>
      <c r="P7478" s="4">
        <v>1.666666666667</v>
      </c>
      <c r="Q7478" s="4">
        <v>11.666666666667</v>
      </c>
      <c r="R7478" s="13">
        <v>7.5</v>
      </c>
    </row>
    <row r="7479" spans="3:18" x14ac:dyDescent="0.2">
      <c r="C7479" s="90"/>
      <c r="D7479" s="87"/>
      <c r="E7479" s="1" t="s">
        <v>35</v>
      </c>
      <c r="F7479" s="2"/>
      <c r="G7479" s="59">
        <v>932</v>
      </c>
      <c r="H7479" s="71" t="str">
        <f t="shared" si="164"/>
        <v xml:space="preserve"> </v>
      </c>
      <c r="I7479" s="11">
        <v>37.660944206008999</v>
      </c>
      <c r="J7479" s="3">
        <v>23.819742489269998</v>
      </c>
      <c r="K7479" s="3">
        <v>40.879828326179997</v>
      </c>
      <c r="L7479" s="3">
        <v>24.356223175966001</v>
      </c>
      <c r="M7479" s="3">
        <v>24.141630901288</v>
      </c>
      <c r="N7479" s="3">
        <v>19.527896995708002</v>
      </c>
      <c r="O7479" s="3">
        <v>6.2231759656649999</v>
      </c>
      <c r="P7479" s="3">
        <v>0.32188841201700003</v>
      </c>
      <c r="Q7479" s="3">
        <v>17.060085836910002</v>
      </c>
      <c r="R7479" s="8">
        <v>10.085836909871</v>
      </c>
    </row>
    <row r="7480" spans="3:18" x14ac:dyDescent="0.2">
      <c r="C7480" s="90"/>
      <c r="D7480" s="87"/>
      <c r="E7480" s="1" t="s">
        <v>36</v>
      </c>
      <c r="F7480" s="2"/>
      <c r="G7480" s="59">
        <v>854</v>
      </c>
      <c r="H7480" s="71" t="str">
        <f t="shared" si="164"/>
        <v xml:space="preserve"> </v>
      </c>
      <c r="I7480" s="11">
        <v>42.271662763465997</v>
      </c>
      <c r="J7480" s="3">
        <v>23.536299765808</v>
      </c>
      <c r="K7480" s="3">
        <v>38.758782201404998</v>
      </c>
      <c r="L7480" s="3">
        <v>23.887587822014002</v>
      </c>
      <c r="M7480" s="3">
        <v>23.653395784543001</v>
      </c>
      <c r="N7480" s="3">
        <v>19.555035128806001</v>
      </c>
      <c r="O7480" s="3">
        <v>7.3770491803280001</v>
      </c>
      <c r="P7480" s="3">
        <v>1.6393442622950001</v>
      </c>
      <c r="Q7480" s="3">
        <v>19.203747072599999</v>
      </c>
      <c r="R7480" s="8">
        <v>7.3770491803280001</v>
      </c>
    </row>
    <row r="7481" spans="3:18" ht="24" x14ac:dyDescent="0.2">
      <c r="C7481" s="90"/>
      <c r="D7481" s="87"/>
      <c r="E7481" s="1" t="s">
        <v>37</v>
      </c>
      <c r="F7481" s="2"/>
      <c r="G7481" s="59">
        <v>356</v>
      </c>
      <c r="H7481" s="71" t="str">
        <f t="shared" si="164"/>
        <v xml:space="preserve"> </v>
      </c>
      <c r="I7481" s="11">
        <v>33.988764044943998</v>
      </c>
      <c r="J7481" s="3">
        <v>16.573033707865001</v>
      </c>
      <c r="K7481" s="3">
        <v>30.617977528090002</v>
      </c>
      <c r="L7481" s="3">
        <v>18.258426966291999</v>
      </c>
      <c r="M7481" s="3">
        <v>18.539325842697</v>
      </c>
      <c r="N7481" s="3">
        <v>22.47191011236</v>
      </c>
      <c r="O7481" s="3">
        <v>10.112359550561999</v>
      </c>
      <c r="P7481" s="3">
        <v>0.56179775280900002</v>
      </c>
      <c r="Q7481" s="3">
        <v>27.247191011236001</v>
      </c>
      <c r="R7481" s="8">
        <v>6.1797752808990003</v>
      </c>
    </row>
    <row r="7482" spans="3:18" x14ac:dyDescent="0.2">
      <c r="C7482" s="90"/>
      <c r="D7482" s="87"/>
      <c r="E7482" s="1" t="s">
        <v>38</v>
      </c>
      <c r="F7482" s="2"/>
      <c r="G7482" s="59">
        <v>157</v>
      </c>
      <c r="H7482" s="71" t="str">
        <f t="shared" si="164"/>
        <v xml:space="preserve"> </v>
      </c>
      <c r="I7482" s="11">
        <v>21.656050955413999</v>
      </c>
      <c r="J7482" s="3">
        <v>14.649681528662001</v>
      </c>
      <c r="K7482" s="3">
        <v>22.929936305731999</v>
      </c>
      <c r="L7482" s="3">
        <v>17.834394904459</v>
      </c>
      <c r="M7482" s="3">
        <v>14.012738853503</v>
      </c>
      <c r="N7482" s="3">
        <v>21.019108280255001</v>
      </c>
      <c r="O7482" s="3">
        <v>9.5541401273889992</v>
      </c>
      <c r="P7482" s="3">
        <v>2.5477707006369998</v>
      </c>
      <c r="Q7482" s="3">
        <v>39.490445859872999</v>
      </c>
      <c r="R7482" s="8">
        <v>8.2802547770700006</v>
      </c>
    </row>
    <row r="7483" spans="3:18" x14ac:dyDescent="0.2">
      <c r="C7483" s="90"/>
      <c r="D7483" s="87"/>
      <c r="E7483" s="1" t="s">
        <v>22</v>
      </c>
      <c r="F7483" s="2"/>
      <c r="G7483" s="59">
        <v>16</v>
      </c>
      <c r="H7483" s="71" t="str">
        <f t="shared" si="164"/>
        <v>*</v>
      </c>
      <c r="I7483" s="11">
        <v>25</v>
      </c>
      <c r="J7483" s="3">
        <v>6.25</v>
      </c>
      <c r="K7483" s="3">
        <v>12.5</v>
      </c>
      <c r="L7483" s="3">
        <v>6.25</v>
      </c>
      <c r="M7483" s="3">
        <v>18.75</v>
      </c>
      <c r="N7483" s="3">
        <v>18.75</v>
      </c>
      <c r="O7483" s="3">
        <v>12.5</v>
      </c>
      <c r="P7483" s="7">
        <v>0</v>
      </c>
      <c r="Q7483" s="3">
        <v>18.75</v>
      </c>
      <c r="R7483" s="8">
        <v>37.5</v>
      </c>
    </row>
    <row r="7484" spans="3:18" x14ac:dyDescent="0.2">
      <c r="C7484" s="91" t="s">
        <v>39</v>
      </c>
      <c r="D7484" s="86" t="s">
        <v>17</v>
      </c>
      <c r="E7484" s="6" t="s">
        <v>40</v>
      </c>
      <c r="F7484" s="5"/>
      <c r="G7484" s="58">
        <v>350</v>
      </c>
      <c r="H7484" s="70" t="str">
        <f t="shared" si="164"/>
        <v xml:space="preserve"> </v>
      </c>
      <c r="I7484" s="12">
        <v>41.428571428570997</v>
      </c>
      <c r="J7484" s="4">
        <v>30</v>
      </c>
      <c r="K7484" s="4">
        <v>45.428571428570997</v>
      </c>
      <c r="L7484" s="4">
        <v>28</v>
      </c>
      <c r="M7484" s="4">
        <v>24.571428571428999</v>
      </c>
      <c r="N7484" s="4">
        <v>19.714285714286</v>
      </c>
      <c r="O7484" s="4">
        <v>8</v>
      </c>
      <c r="P7484" s="4">
        <v>1.4285714285710001</v>
      </c>
      <c r="Q7484" s="4">
        <v>14</v>
      </c>
      <c r="R7484" s="13">
        <v>8.2857142857140005</v>
      </c>
    </row>
    <row r="7485" spans="3:18" ht="24" x14ac:dyDescent="0.2">
      <c r="C7485" s="90"/>
      <c r="D7485" s="87"/>
      <c r="E7485" s="1" t="s">
        <v>41</v>
      </c>
      <c r="F7485" s="2"/>
      <c r="G7485" s="59">
        <v>1147</v>
      </c>
      <c r="H7485" s="71" t="str">
        <f t="shared" si="164"/>
        <v xml:space="preserve"> </v>
      </c>
      <c r="I7485" s="11">
        <v>41.586748038361002</v>
      </c>
      <c r="J7485" s="3">
        <v>24.847428073235001</v>
      </c>
      <c r="K7485" s="3">
        <v>41.238012205754004</v>
      </c>
      <c r="L7485" s="3">
        <v>24.324324324323999</v>
      </c>
      <c r="M7485" s="3">
        <v>25.108979947689999</v>
      </c>
      <c r="N7485" s="3">
        <v>21.534437663470001</v>
      </c>
      <c r="O7485" s="3">
        <v>8.2824760244120004</v>
      </c>
      <c r="P7485" s="3">
        <v>1.04620749782</v>
      </c>
      <c r="Q7485" s="3">
        <v>16.390584132520001</v>
      </c>
      <c r="R7485" s="8">
        <v>7.410636442895</v>
      </c>
    </row>
    <row r="7486" spans="3:18" x14ac:dyDescent="0.2">
      <c r="C7486" s="90"/>
      <c r="D7486" s="87"/>
      <c r="E7486" s="1" t="s">
        <v>42</v>
      </c>
      <c r="F7486" s="2"/>
      <c r="G7486" s="59">
        <v>816</v>
      </c>
      <c r="H7486" s="71" t="str">
        <f t="shared" si="164"/>
        <v xml:space="preserve"> </v>
      </c>
      <c r="I7486" s="11">
        <v>33.455882352941003</v>
      </c>
      <c r="J7486" s="3">
        <v>17.034313725490001</v>
      </c>
      <c r="K7486" s="3">
        <v>31.495098039216</v>
      </c>
      <c r="L7486" s="3">
        <v>20.465686274509999</v>
      </c>
      <c r="M7486" s="3">
        <v>20.098039215686001</v>
      </c>
      <c r="N7486" s="3">
        <v>19.240196078431001</v>
      </c>
      <c r="O7486" s="3">
        <v>7.4754901960779998</v>
      </c>
      <c r="P7486" s="3">
        <v>0.85784313725500005</v>
      </c>
      <c r="Q7486" s="3">
        <v>27.818627450979999</v>
      </c>
      <c r="R7486" s="8">
        <v>8.333333333333</v>
      </c>
    </row>
    <row r="7487" spans="3:18" x14ac:dyDescent="0.2">
      <c r="C7487" s="90"/>
      <c r="D7487" s="87"/>
      <c r="E7487" s="1" t="s">
        <v>43</v>
      </c>
      <c r="F7487" s="2"/>
      <c r="G7487" s="59">
        <v>78</v>
      </c>
      <c r="H7487" s="71" t="str">
        <f t="shared" si="164"/>
        <v xml:space="preserve"> </v>
      </c>
      <c r="I7487" s="11">
        <v>24.358974358973999</v>
      </c>
      <c r="J7487" s="3">
        <v>11.538461538462</v>
      </c>
      <c r="K7487" s="3">
        <v>25.641025641026001</v>
      </c>
      <c r="L7487" s="3">
        <v>15.384615384615</v>
      </c>
      <c r="M7487" s="3">
        <v>11.538461538462</v>
      </c>
      <c r="N7487" s="3">
        <v>10.25641025641</v>
      </c>
      <c r="O7487" s="3">
        <v>3.8461538461539999</v>
      </c>
      <c r="P7487" s="7">
        <v>0</v>
      </c>
      <c r="Q7487" s="3">
        <v>38.461538461537998</v>
      </c>
      <c r="R7487" s="8">
        <v>11.538461538462</v>
      </c>
    </row>
    <row r="7488" spans="3:18" x14ac:dyDescent="0.2">
      <c r="C7488" s="90"/>
      <c r="D7488" s="87"/>
      <c r="E7488" s="1" t="s">
        <v>22</v>
      </c>
      <c r="F7488" s="2"/>
      <c r="G7488" s="59">
        <v>44</v>
      </c>
      <c r="H7488" s="71" t="str">
        <f t="shared" si="164"/>
        <v>*</v>
      </c>
      <c r="I7488" s="11">
        <v>22.727272727273</v>
      </c>
      <c r="J7488" s="3">
        <v>11.363636363635999</v>
      </c>
      <c r="K7488" s="3">
        <v>20.454545454544999</v>
      </c>
      <c r="L7488" s="3">
        <v>13.636363636364001</v>
      </c>
      <c r="M7488" s="3">
        <v>15.909090909091001</v>
      </c>
      <c r="N7488" s="3">
        <v>15.909090909091001</v>
      </c>
      <c r="O7488" s="3">
        <v>11.363636363635999</v>
      </c>
      <c r="P7488" s="3">
        <v>2.2727272727269998</v>
      </c>
      <c r="Q7488" s="3">
        <v>11.363636363635999</v>
      </c>
      <c r="R7488" s="8">
        <v>36.363636363635997</v>
      </c>
    </row>
    <row r="7489" spans="3:18" x14ac:dyDescent="0.2">
      <c r="C7489" s="91" t="s">
        <v>44</v>
      </c>
      <c r="D7489" s="86" t="s">
        <v>17</v>
      </c>
      <c r="E7489" s="6" t="s">
        <v>45</v>
      </c>
      <c r="F7489" s="5"/>
      <c r="G7489" s="58">
        <v>1358</v>
      </c>
      <c r="H7489" s="70" t="str">
        <f t="shared" si="164"/>
        <v xml:space="preserve"> </v>
      </c>
      <c r="I7489" s="12">
        <v>41.973490427099001</v>
      </c>
      <c r="J7489" s="4">
        <v>25.552282768777999</v>
      </c>
      <c r="K7489" s="4">
        <v>41.531664212076997</v>
      </c>
      <c r="L7489" s="4">
        <v>25.846833578792001</v>
      </c>
      <c r="M7489" s="4">
        <v>26.509572901325001</v>
      </c>
      <c r="N7489" s="4">
        <v>21.134020618556999</v>
      </c>
      <c r="O7489" s="4">
        <v>8.1737849779089995</v>
      </c>
      <c r="P7489" s="4">
        <v>1.2518409425629999</v>
      </c>
      <c r="Q7489" s="4">
        <v>16.715758468335999</v>
      </c>
      <c r="R7489" s="13">
        <v>6.7010309278350002</v>
      </c>
    </row>
    <row r="7490" spans="3:18" x14ac:dyDescent="0.2">
      <c r="C7490" s="90"/>
      <c r="D7490" s="87"/>
      <c r="E7490" s="1" t="s">
        <v>46</v>
      </c>
      <c r="F7490" s="2"/>
      <c r="G7490" s="59">
        <v>735</v>
      </c>
      <c r="H7490" s="71" t="str">
        <f t="shared" si="164"/>
        <v xml:space="preserve"> </v>
      </c>
      <c r="I7490" s="11">
        <v>35.782312925169997</v>
      </c>
      <c r="J7490" s="3">
        <v>19.319727891155999</v>
      </c>
      <c r="K7490" s="3">
        <v>36.462585034013998</v>
      </c>
      <c r="L7490" s="3">
        <v>19.863945578231</v>
      </c>
      <c r="M7490" s="3">
        <v>19.455782312924999</v>
      </c>
      <c r="N7490" s="3">
        <v>20.136054421769</v>
      </c>
      <c r="O7490" s="3">
        <v>6.9387755102039996</v>
      </c>
      <c r="P7490" s="3">
        <v>0.68027210884400002</v>
      </c>
      <c r="Q7490" s="3">
        <v>22.176870748298999</v>
      </c>
      <c r="R7490" s="8">
        <v>9.3877551020409999</v>
      </c>
    </row>
    <row r="7491" spans="3:18" x14ac:dyDescent="0.2">
      <c r="C7491" s="90"/>
      <c r="D7491" s="87"/>
      <c r="E7491" s="1" t="s">
        <v>47</v>
      </c>
      <c r="F7491" s="2"/>
      <c r="G7491" s="59">
        <v>177</v>
      </c>
      <c r="H7491" s="71" t="str">
        <f t="shared" si="164"/>
        <v xml:space="preserve"> </v>
      </c>
      <c r="I7491" s="11">
        <v>31.638418079095999</v>
      </c>
      <c r="J7491" s="3">
        <v>15.254237288136</v>
      </c>
      <c r="K7491" s="3">
        <v>28.248587570621002</v>
      </c>
      <c r="L7491" s="3">
        <v>22.598870056496999</v>
      </c>
      <c r="M7491" s="3">
        <v>16.949152542373</v>
      </c>
      <c r="N7491" s="3">
        <v>17.514124293784999</v>
      </c>
      <c r="O7491" s="3">
        <v>9.0395480225989999</v>
      </c>
      <c r="P7491" s="3">
        <v>1.129943502825</v>
      </c>
      <c r="Q7491" s="3">
        <v>27.118644067797</v>
      </c>
      <c r="R7491" s="8">
        <v>10.169491525424</v>
      </c>
    </row>
    <row r="7492" spans="3:18" x14ac:dyDescent="0.2">
      <c r="C7492" s="90"/>
      <c r="D7492" s="87"/>
      <c r="E7492" s="1" t="s">
        <v>48</v>
      </c>
      <c r="F7492" s="2"/>
      <c r="G7492" s="59">
        <v>128</v>
      </c>
      <c r="H7492" s="71" t="str">
        <f t="shared" si="164"/>
        <v xml:space="preserve"> </v>
      </c>
      <c r="I7492" s="11">
        <v>21.09375</v>
      </c>
      <c r="J7492" s="3">
        <v>14.84375</v>
      </c>
      <c r="K7492" s="3">
        <v>21.09375</v>
      </c>
      <c r="L7492" s="3">
        <v>15.625</v>
      </c>
      <c r="M7492" s="3">
        <v>14.0625</v>
      </c>
      <c r="N7492" s="3">
        <v>14.0625</v>
      </c>
      <c r="O7492" s="3">
        <v>9.375</v>
      </c>
      <c r="P7492" s="3">
        <v>0.78125</v>
      </c>
      <c r="Q7492" s="3">
        <v>39.0625</v>
      </c>
      <c r="R7492" s="8">
        <v>13.28125</v>
      </c>
    </row>
    <row r="7493" spans="3:18" x14ac:dyDescent="0.2">
      <c r="C7493" s="90"/>
      <c r="D7493" s="87"/>
      <c r="E7493" s="1" t="s">
        <v>22</v>
      </c>
      <c r="F7493" s="2"/>
      <c r="G7493" s="59">
        <v>37</v>
      </c>
      <c r="H7493" s="71" t="str">
        <f t="shared" si="164"/>
        <v>*</v>
      </c>
      <c r="I7493" s="11">
        <v>21.621621621622001</v>
      </c>
      <c r="J7493" s="3">
        <v>21.621621621622001</v>
      </c>
      <c r="K7493" s="3">
        <v>24.324324324323999</v>
      </c>
      <c r="L7493" s="3">
        <v>13.513513513514001</v>
      </c>
      <c r="M7493" s="3">
        <v>8.1081081081080004</v>
      </c>
      <c r="N7493" s="3">
        <v>10.810810810811001</v>
      </c>
      <c r="O7493" s="3">
        <v>5.4054054054050003</v>
      </c>
      <c r="P7493" s="7">
        <v>0</v>
      </c>
      <c r="Q7493" s="3">
        <v>29.72972972973</v>
      </c>
      <c r="R7493" s="8">
        <v>32.432432432432002</v>
      </c>
    </row>
    <row r="7494" spans="3:18" ht="24" x14ac:dyDescent="0.2">
      <c r="C7494" s="91" t="s">
        <v>49</v>
      </c>
      <c r="D7494" s="86" t="s">
        <v>17</v>
      </c>
      <c r="E7494" s="6" t="s">
        <v>50</v>
      </c>
      <c r="F7494" s="5"/>
      <c r="G7494" s="58">
        <v>141</v>
      </c>
      <c r="H7494" s="70" t="str">
        <f t="shared" si="164"/>
        <v xml:space="preserve"> </v>
      </c>
      <c r="I7494" s="12">
        <v>45.390070921986002</v>
      </c>
      <c r="J7494" s="4">
        <v>32.624113475176998</v>
      </c>
      <c r="K7494" s="4">
        <v>50.354609929078002</v>
      </c>
      <c r="L7494" s="4">
        <v>29.787234042552999</v>
      </c>
      <c r="M7494" s="4">
        <v>36.170212765956997</v>
      </c>
      <c r="N7494" s="4">
        <v>24.822695035460999</v>
      </c>
      <c r="O7494" s="4">
        <v>14.184397163121</v>
      </c>
      <c r="P7494" s="4">
        <v>3.54609929078</v>
      </c>
      <c r="Q7494" s="4">
        <v>12.056737588652</v>
      </c>
      <c r="R7494" s="13">
        <v>4.2553191489359996</v>
      </c>
    </row>
    <row r="7495" spans="3:18" ht="36" x14ac:dyDescent="0.2">
      <c r="C7495" s="90"/>
      <c r="D7495" s="87"/>
      <c r="E7495" s="1" t="s">
        <v>51</v>
      </c>
      <c r="F7495" s="2"/>
      <c r="G7495" s="59">
        <v>349</v>
      </c>
      <c r="H7495" s="71" t="str">
        <f t="shared" si="164"/>
        <v xml:space="preserve"> </v>
      </c>
      <c r="I7495" s="11">
        <v>49.283667621776999</v>
      </c>
      <c r="J7495" s="3">
        <v>30.945558739254999</v>
      </c>
      <c r="K7495" s="3">
        <v>47.564469914039996</v>
      </c>
      <c r="L7495" s="3">
        <v>35.243553008596002</v>
      </c>
      <c r="M7495" s="3">
        <v>30.372492836675999</v>
      </c>
      <c r="N7495" s="3">
        <v>29.799426934096999</v>
      </c>
      <c r="O7495" s="3">
        <v>13.467048710602</v>
      </c>
      <c r="P7495" s="3">
        <v>2.0057306590259998</v>
      </c>
      <c r="Q7495" s="3">
        <v>12.893982808023001</v>
      </c>
      <c r="R7495" s="8">
        <v>2.8653295128940002</v>
      </c>
    </row>
    <row r="7496" spans="3:18" ht="48" x14ac:dyDescent="0.2">
      <c r="C7496" s="90"/>
      <c r="D7496" s="87"/>
      <c r="E7496" s="1" t="s">
        <v>52</v>
      </c>
      <c r="F7496" s="2"/>
      <c r="G7496" s="59">
        <v>1860</v>
      </c>
      <c r="H7496" s="71" t="str">
        <f t="shared" si="164"/>
        <v xml:space="preserve"> </v>
      </c>
      <c r="I7496" s="11">
        <v>42.043010752687998</v>
      </c>
      <c r="J7496" s="3">
        <v>25.322580645161</v>
      </c>
      <c r="K7496" s="3">
        <v>40.645161290323003</v>
      </c>
      <c r="L7496" s="3">
        <v>25.376344086022002</v>
      </c>
      <c r="M7496" s="3">
        <v>25.913978494624001</v>
      </c>
      <c r="N7496" s="3">
        <v>21.720430107527001</v>
      </c>
      <c r="O7496" s="3">
        <v>8.4946236559139994</v>
      </c>
      <c r="P7496" s="3">
        <v>0.967741935484</v>
      </c>
      <c r="Q7496" s="3">
        <v>16.612903225806001</v>
      </c>
      <c r="R7496" s="8">
        <v>6.5591397849459998</v>
      </c>
    </row>
    <row r="7497" spans="3:18" ht="24" x14ac:dyDescent="0.2">
      <c r="C7497" s="90"/>
      <c r="D7497" s="87"/>
      <c r="E7497" s="1" t="s">
        <v>53</v>
      </c>
      <c r="F7497" s="2"/>
      <c r="G7497" s="59">
        <v>719</v>
      </c>
      <c r="H7497" s="71" t="str">
        <f t="shared" si="164"/>
        <v xml:space="preserve"> </v>
      </c>
      <c r="I7497" s="11">
        <v>50.625869262865002</v>
      </c>
      <c r="J7497" s="3">
        <v>29.763560500695</v>
      </c>
      <c r="K7497" s="3">
        <v>42.559109874825999</v>
      </c>
      <c r="L7497" s="3">
        <v>32.406119610570002</v>
      </c>
      <c r="M7497" s="3">
        <v>31.432545201669001</v>
      </c>
      <c r="N7497" s="3">
        <v>30.319888734353</v>
      </c>
      <c r="O7497" s="3">
        <v>13.212795549374</v>
      </c>
      <c r="P7497" s="3">
        <v>1.668984700974</v>
      </c>
      <c r="Q7497" s="3">
        <v>12.239221140472999</v>
      </c>
      <c r="R7497" s="8">
        <v>2.9207232267040002</v>
      </c>
    </row>
    <row r="7498" spans="3:18" ht="48" x14ac:dyDescent="0.2">
      <c r="C7498" s="90"/>
      <c r="D7498" s="87"/>
      <c r="E7498" s="1" t="s">
        <v>54</v>
      </c>
      <c r="F7498" s="2"/>
      <c r="G7498" s="59">
        <v>404</v>
      </c>
      <c r="H7498" s="71" t="str">
        <f t="shared" si="164"/>
        <v xml:space="preserve"> </v>
      </c>
      <c r="I7498" s="11">
        <v>49.504950495049997</v>
      </c>
      <c r="J7498" s="3">
        <v>33.168316831683001</v>
      </c>
      <c r="K7498" s="3">
        <v>42.574257425742999</v>
      </c>
      <c r="L7498" s="3">
        <v>34.653465346535</v>
      </c>
      <c r="M7498" s="3">
        <v>35.643564356436002</v>
      </c>
      <c r="N7498" s="3">
        <v>28.465346534653001</v>
      </c>
      <c r="O7498" s="3">
        <v>13.861386138614</v>
      </c>
      <c r="P7498" s="3">
        <v>0.99009900990099997</v>
      </c>
      <c r="Q7498" s="3">
        <v>11.633663366337</v>
      </c>
      <c r="R7498" s="8">
        <v>3.4653465346529999</v>
      </c>
    </row>
    <row r="7499" spans="3:18" ht="36" x14ac:dyDescent="0.2">
      <c r="C7499" s="90"/>
      <c r="D7499" s="87"/>
      <c r="E7499" s="1" t="s">
        <v>55</v>
      </c>
      <c r="F7499" s="2"/>
      <c r="G7499" s="59">
        <v>41</v>
      </c>
      <c r="H7499" s="71" t="str">
        <f t="shared" si="164"/>
        <v>*</v>
      </c>
      <c r="I7499" s="11">
        <v>53.658536585366001</v>
      </c>
      <c r="J7499" s="3">
        <v>31.707317073171001</v>
      </c>
      <c r="K7499" s="3">
        <v>41.463414634145998</v>
      </c>
      <c r="L7499" s="3">
        <v>24.390243902439</v>
      </c>
      <c r="M7499" s="3">
        <v>36.585365853658999</v>
      </c>
      <c r="N7499" s="3">
        <v>31.707317073171001</v>
      </c>
      <c r="O7499" s="3">
        <v>19.512195121950999</v>
      </c>
      <c r="P7499" s="3">
        <v>7.3170731707319998</v>
      </c>
      <c r="Q7499" s="3">
        <v>9.7560975609760003</v>
      </c>
      <c r="R7499" s="8">
        <v>7.3170731707319998</v>
      </c>
    </row>
    <row r="7500" spans="3:18" ht="36" x14ac:dyDescent="0.2">
      <c r="C7500" s="90"/>
      <c r="D7500" s="87"/>
      <c r="E7500" s="1" t="s">
        <v>56</v>
      </c>
      <c r="F7500" s="2"/>
      <c r="G7500" s="59">
        <v>168</v>
      </c>
      <c r="H7500" s="71" t="str">
        <f t="shared" si="164"/>
        <v xml:space="preserve"> </v>
      </c>
      <c r="I7500" s="11">
        <v>52.380952380952003</v>
      </c>
      <c r="J7500" s="3">
        <v>27.976190476189998</v>
      </c>
      <c r="K7500" s="3">
        <v>46.428571428570997</v>
      </c>
      <c r="L7500" s="3">
        <v>37.5</v>
      </c>
      <c r="M7500" s="3">
        <v>30.952380952380999</v>
      </c>
      <c r="N7500" s="3">
        <v>31.547619047619001</v>
      </c>
      <c r="O7500" s="3">
        <v>16.666666666666998</v>
      </c>
      <c r="P7500" s="3">
        <v>2.3809523809519999</v>
      </c>
      <c r="Q7500" s="3">
        <v>11.309523809524</v>
      </c>
      <c r="R7500" s="8">
        <v>5.3571428571429998</v>
      </c>
    </row>
    <row r="7501" spans="3:18" ht="36" x14ac:dyDescent="0.2">
      <c r="C7501" s="90"/>
      <c r="D7501" s="87"/>
      <c r="E7501" s="1" t="s">
        <v>57</v>
      </c>
      <c r="F7501" s="2"/>
      <c r="G7501" s="59">
        <v>146</v>
      </c>
      <c r="H7501" s="71" t="str">
        <f t="shared" si="164"/>
        <v xml:space="preserve"> </v>
      </c>
      <c r="I7501" s="11">
        <v>44.520547945205003</v>
      </c>
      <c r="J7501" s="3">
        <v>25.342465753425</v>
      </c>
      <c r="K7501" s="3">
        <v>42.465753424657997</v>
      </c>
      <c r="L7501" s="3">
        <v>34.246575342466002</v>
      </c>
      <c r="M7501" s="3">
        <v>38.356164383562003</v>
      </c>
      <c r="N7501" s="3">
        <v>36.301369863014003</v>
      </c>
      <c r="O7501" s="3">
        <v>14.383561643836</v>
      </c>
      <c r="P7501" s="3">
        <v>3.4246575342469998</v>
      </c>
      <c r="Q7501" s="3">
        <v>10.958904109589</v>
      </c>
      <c r="R7501" s="8">
        <v>5.4794520547949999</v>
      </c>
    </row>
    <row r="7502" spans="3:18" x14ac:dyDescent="0.2">
      <c r="C7502" s="90"/>
      <c r="D7502" s="87"/>
      <c r="E7502" s="1" t="s">
        <v>58</v>
      </c>
      <c r="F7502" s="2"/>
      <c r="G7502" s="59">
        <v>364</v>
      </c>
      <c r="H7502" s="71" t="str">
        <f t="shared" si="164"/>
        <v xml:space="preserve"> </v>
      </c>
      <c r="I7502" s="11">
        <v>20.879120879121</v>
      </c>
      <c r="J7502" s="3">
        <v>11.263736263736</v>
      </c>
      <c r="K7502" s="3">
        <v>25.274725274725</v>
      </c>
      <c r="L7502" s="3">
        <v>14.560439560440001</v>
      </c>
      <c r="M7502" s="3">
        <v>13.186813186813</v>
      </c>
      <c r="N7502" s="3">
        <v>13.736263736264</v>
      </c>
      <c r="O7502" s="3">
        <v>5.2197802197799996</v>
      </c>
      <c r="P7502" s="3">
        <v>1.3736263736259999</v>
      </c>
      <c r="Q7502" s="3">
        <v>38.186813186812998</v>
      </c>
      <c r="R7502" s="8">
        <v>11.538461538462</v>
      </c>
    </row>
    <row r="7503" spans="3:18" x14ac:dyDescent="0.2">
      <c r="C7503" s="90"/>
      <c r="D7503" s="87"/>
      <c r="E7503" s="1" t="s">
        <v>22</v>
      </c>
      <c r="F7503" s="2"/>
      <c r="G7503" s="59">
        <v>134</v>
      </c>
      <c r="H7503" s="71" t="str">
        <f t="shared" si="164"/>
        <v xml:space="preserve"> </v>
      </c>
      <c r="I7503" s="11">
        <v>26.119402985074998</v>
      </c>
      <c r="J7503" s="3">
        <v>11.940298507463</v>
      </c>
      <c r="K7503" s="3">
        <v>31.343283582089999</v>
      </c>
      <c r="L7503" s="3">
        <v>13.432835820896001</v>
      </c>
      <c r="M7503" s="3">
        <v>9.7014925373129994</v>
      </c>
      <c r="N7503" s="3">
        <v>12.686567164178999</v>
      </c>
      <c r="O7503" s="3">
        <v>5.2238805970150004</v>
      </c>
      <c r="P7503" s="3">
        <v>0.74626865671599996</v>
      </c>
      <c r="Q7503" s="3">
        <v>26.865671641791</v>
      </c>
      <c r="R7503" s="8">
        <v>28.358208955224001</v>
      </c>
    </row>
    <row r="7504" spans="3:18" ht="24" x14ac:dyDescent="0.2">
      <c r="C7504" s="90"/>
      <c r="D7504" s="87"/>
      <c r="E7504" s="1" t="s">
        <v>59</v>
      </c>
      <c r="F7504" s="2"/>
      <c r="G7504" s="59">
        <v>1920</v>
      </c>
      <c r="H7504" s="71" t="str">
        <f t="shared" si="164"/>
        <v xml:space="preserve"> </v>
      </c>
      <c r="I7504" s="11">
        <v>42.239583333333002</v>
      </c>
      <c r="J7504" s="3">
        <v>25.15625</v>
      </c>
      <c r="K7504" s="3">
        <v>40.520833333333002</v>
      </c>
      <c r="L7504" s="3">
        <v>25.364583333333002</v>
      </c>
      <c r="M7504" s="3">
        <v>25.520833333333002</v>
      </c>
      <c r="N7504" s="3">
        <v>21.875</v>
      </c>
      <c r="O7504" s="3">
        <v>8.59375</v>
      </c>
      <c r="P7504" s="3">
        <v>0.98958333333299997</v>
      </c>
      <c r="Q7504" s="3">
        <v>16.71875</v>
      </c>
      <c r="R7504" s="8">
        <v>6.510416666667</v>
      </c>
    </row>
    <row r="7505" spans="3:18" ht="24" x14ac:dyDescent="0.2">
      <c r="C7505" s="90"/>
      <c r="D7505" s="87"/>
      <c r="E7505" s="1" t="s">
        <v>60</v>
      </c>
      <c r="F7505" s="2"/>
      <c r="G7505" s="59">
        <v>479</v>
      </c>
      <c r="H7505" s="71" t="str">
        <f t="shared" si="164"/>
        <v xml:space="preserve"> </v>
      </c>
      <c r="I7505" s="11">
        <v>49.269311064718003</v>
      </c>
      <c r="J7505" s="3">
        <v>31.524008350730998</v>
      </c>
      <c r="K7505" s="3">
        <v>41.962421711899999</v>
      </c>
      <c r="L7505" s="3">
        <v>33.820459290187998</v>
      </c>
      <c r="M7505" s="3">
        <v>33.611691022964997</v>
      </c>
      <c r="N7505" s="3">
        <v>27.974947807932999</v>
      </c>
      <c r="O7505" s="3">
        <v>13.778705636743</v>
      </c>
      <c r="P7505" s="3">
        <v>1.043841336117</v>
      </c>
      <c r="Q7505" s="3">
        <v>12.108559498956</v>
      </c>
      <c r="R7505" s="8">
        <v>3.9665970772439998</v>
      </c>
    </row>
    <row r="7506" spans="3:18" ht="24" x14ac:dyDescent="0.2">
      <c r="C7506" s="91" t="s">
        <v>61</v>
      </c>
      <c r="D7506" s="86" t="s">
        <v>17</v>
      </c>
      <c r="E7506" s="6" t="s">
        <v>62</v>
      </c>
      <c r="F7506" s="5"/>
      <c r="G7506" s="58">
        <v>354</v>
      </c>
      <c r="H7506" s="70" t="str">
        <f t="shared" si="164"/>
        <v xml:space="preserve"> </v>
      </c>
      <c r="I7506" s="12">
        <v>48.305084745762997</v>
      </c>
      <c r="J7506" s="4">
        <v>37.005649717513997</v>
      </c>
      <c r="K7506" s="4">
        <v>50.564971751412003</v>
      </c>
      <c r="L7506" s="4">
        <v>31.073446327684</v>
      </c>
      <c r="M7506" s="4">
        <v>25.988700564972</v>
      </c>
      <c r="N7506" s="4">
        <v>24.858757062146999</v>
      </c>
      <c r="O7506" s="4">
        <v>7.3446327683619996</v>
      </c>
      <c r="P7506" s="4">
        <v>1.6949152542370001</v>
      </c>
      <c r="Q7506" s="4">
        <v>12.71186440678</v>
      </c>
      <c r="R7506" s="13">
        <v>6.4971751412429999</v>
      </c>
    </row>
    <row r="7507" spans="3:18" ht="24" x14ac:dyDescent="0.2">
      <c r="C7507" s="90"/>
      <c r="D7507" s="87"/>
      <c r="E7507" s="1" t="s">
        <v>63</v>
      </c>
      <c r="F7507" s="2"/>
      <c r="G7507" s="59">
        <v>645</v>
      </c>
      <c r="H7507" s="71" t="str">
        <f t="shared" si="164"/>
        <v xml:space="preserve"> </v>
      </c>
      <c r="I7507" s="11">
        <v>46.201550387597003</v>
      </c>
      <c r="J7507" s="3">
        <v>29.922480620155</v>
      </c>
      <c r="K7507" s="3">
        <v>49.457364341084997</v>
      </c>
      <c r="L7507" s="3">
        <v>31.627906976744001</v>
      </c>
      <c r="M7507" s="3">
        <v>25.736434108527</v>
      </c>
      <c r="N7507" s="3">
        <v>21.085271317829001</v>
      </c>
      <c r="O7507" s="3">
        <v>7.9069767441860002</v>
      </c>
      <c r="P7507" s="3">
        <v>1.2403100775189999</v>
      </c>
      <c r="Q7507" s="3">
        <v>11.627906976744001</v>
      </c>
      <c r="R7507" s="8">
        <v>6.666666666667</v>
      </c>
    </row>
    <row r="7508" spans="3:18" ht="36" x14ac:dyDescent="0.2">
      <c r="C7508" s="90"/>
      <c r="D7508" s="87"/>
      <c r="E7508" s="1" t="s">
        <v>64</v>
      </c>
      <c r="F7508" s="2"/>
      <c r="G7508" s="59">
        <v>166</v>
      </c>
      <c r="H7508" s="71" t="str">
        <f t="shared" si="164"/>
        <v xml:space="preserve"> </v>
      </c>
      <c r="I7508" s="11">
        <v>43.373493975903997</v>
      </c>
      <c r="J7508" s="3">
        <v>30.120481927711001</v>
      </c>
      <c r="K7508" s="3">
        <v>48.795180722891999</v>
      </c>
      <c r="L7508" s="3">
        <v>30.120481927711001</v>
      </c>
      <c r="M7508" s="3">
        <v>36.144578313253</v>
      </c>
      <c r="N7508" s="3">
        <v>28.915662650601998</v>
      </c>
      <c r="O7508" s="3">
        <v>10.240963855422001</v>
      </c>
      <c r="P7508" s="3">
        <v>3.0120481927710001</v>
      </c>
      <c r="Q7508" s="3">
        <v>9.638554216867</v>
      </c>
      <c r="R7508" s="8">
        <v>7.8313253012050001</v>
      </c>
    </row>
    <row r="7509" spans="3:18" ht="36" x14ac:dyDescent="0.2">
      <c r="C7509" s="90"/>
      <c r="D7509" s="87"/>
      <c r="E7509" s="1" t="s">
        <v>65</v>
      </c>
      <c r="F7509" s="2"/>
      <c r="G7509" s="59">
        <v>110</v>
      </c>
      <c r="H7509" s="71" t="str">
        <f t="shared" si="164"/>
        <v xml:space="preserve"> </v>
      </c>
      <c r="I7509" s="11">
        <v>47.272727272727003</v>
      </c>
      <c r="J7509" s="3">
        <v>45.454545454544999</v>
      </c>
      <c r="K7509" s="3">
        <v>56.363636363635997</v>
      </c>
      <c r="L7509" s="3">
        <v>45.454545454544999</v>
      </c>
      <c r="M7509" s="3">
        <v>46.363636363635997</v>
      </c>
      <c r="N7509" s="3">
        <v>27.272727272727</v>
      </c>
      <c r="O7509" s="3">
        <v>12.727272727273</v>
      </c>
      <c r="P7509" s="3">
        <v>3.636363636364</v>
      </c>
      <c r="Q7509" s="3">
        <v>4.5454545454549997</v>
      </c>
      <c r="R7509" s="8">
        <v>3.636363636364</v>
      </c>
    </row>
    <row r="7510" spans="3:18" ht="36" x14ac:dyDescent="0.2">
      <c r="C7510" s="90"/>
      <c r="D7510" s="87"/>
      <c r="E7510" s="1" t="s">
        <v>66</v>
      </c>
      <c r="F7510" s="2"/>
      <c r="G7510" s="59">
        <v>239</v>
      </c>
      <c r="H7510" s="71" t="str">
        <f t="shared" si="164"/>
        <v xml:space="preserve"> </v>
      </c>
      <c r="I7510" s="11">
        <v>43.514644351464</v>
      </c>
      <c r="J7510" s="3">
        <v>34.728033472802998</v>
      </c>
      <c r="K7510" s="3">
        <v>44.769874476986999</v>
      </c>
      <c r="L7510" s="3">
        <v>29.288702928869998</v>
      </c>
      <c r="M7510" s="3">
        <v>39.330543933054003</v>
      </c>
      <c r="N7510" s="3">
        <v>29.707112970711002</v>
      </c>
      <c r="O7510" s="3">
        <v>9.6234309623430008</v>
      </c>
      <c r="P7510" s="3">
        <v>2.092050209205</v>
      </c>
      <c r="Q7510" s="3">
        <v>10.878661087866</v>
      </c>
      <c r="R7510" s="8">
        <v>2.5104602510460001</v>
      </c>
    </row>
    <row r="7511" spans="3:18" ht="24" x14ac:dyDescent="0.2">
      <c r="C7511" s="90"/>
      <c r="D7511" s="87"/>
      <c r="E7511" s="1" t="s">
        <v>67</v>
      </c>
      <c r="F7511" s="2"/>
      <c r="G7511" s="59">
        <v>143</v>
      </c>
      <c r="H7511" s="71" t="str">
        <f t="shared" si="164"/>
        <v xml:space="preserve"> </v>
      </c>
      <c r="I7511" s="11">
        <v>47.552447552448001</v>
      </c>
      <c r="J7511" s="3">
        <v>34.265734265733997</v>
      </c>
      <c r="K7511" s="3">
        <v>41.958041958042003</v>
      </c>
      <c r="L7511" s="3">
        <v>31.468531468531001</v>
      </c>
      <c r="M7511" s="3">
        <v>40.559440559441001</v>
      </c>
      <c r="N7511" s="3">
        <v>30.069930069929999</v>
      </c>
      <c r="O7511" s="3">
        <v>7.6923076923079998</v>
      </c>
      <c r="P7511" s="3">
        <v>0.69930069930100003</v>
      </c>
      <c r="Q7511" s="3">
        <v>8.3916083916080009</v>
      </c>
      <c r="R7511" s="8">
        <v>2.797202797203</v>
      </c>
    </row>
    <row r="7512" spans="3:18" ht="24" x14ac:dyDescent="0.2">
      <c r="C7512" s="90"/>
      <c r="D7512" s="87"/>
      <c r="E7512" s="1" t="s">
        <v>68</v>
      </c>
      <c r="F7512" s="2"/>
      <c r="G7512" s="59">
        <v>56</v>
      </c>
      <c r="H7512" s="71" t="str">
        <f t="shared" si="164"/>
        <v xml:space="preserve"> </v>
      </c>
      <c r="I7512" s="11">
        <v>37.5</v>
      </c>
      <c r="J7512" s="3">
        <v>44.642857142856997</v>
      </c>
      <c r="K7512" s="3">
        <v>50</v>
      </c>
      <c r="L7512" s="3">
        <v>39.285714285714</v>
      </c>
      <c r="M7512" s="3">
        <v>35.714285714286</v>
      </c>
      <c r="N7512" s="3">
        <v>28.571428571428999</v>
      </c>
      <c r="O7512" s="3">
        <v>10.714285714286</v>
      </c>
      <c r="P7512" s="3">
        <v>3.5714285714290002</v>
      </c>
      <c r="Q7512" s="3">
        <v>7.1428571428570002</v>
      </c>
      <c r="R7512" s="8">
        <v>8.9285714285710007</v>
      </c>
    </row>
    <row r="7513" spans="3:18" ht="24" x14ac:dyDescent="0.2">
      <c r="C7513" s="90"/>
      <c r="D7513" s="87"/>
      <c r="E7513" s="1" t="s">
        <v>69</v>
      </c>
      <c r="F7513" s="2"/>
      <c r="G7513" s="59">
        <v>51</v>
      </c>
      <c r="H7513" s="71" t="str">
        <f t="shared" si="164"/>
        <v xml:space="preserve"> </v>
      </c>
      <c r="I7513" s="11">
        <v>58.823529411765001</v>
      </c>
      <c r="J7513" s="3">
        <v>41.176470588234999</v>
      </c>
      <c r="K7513" s="3">
        <v>56.862745098038999</v>
      </c>
      <c r="L7513" s="3">
        <v>35.294117647058997</v>
      </c>
      <c r="M7513" s="3">
        <v>43.137254901961001</v>
      </c>
      <c r="N7513" s="3">
        <v>33.333333333333002</v>
      </c>
      <c r="O7513" s="3">
        <v>9.8039215686270005</v>
      </c>
      <c r="P7513" s="3">
        <v>3.9215686274510002</v>
      </c>
      <c r="Q7513" s="3">
        <v>1.9607843137250001</v>
      </c>
      <c r="R7513" s="8">
        <v>3.9215686274510002</v>
      </c>
    </row>
    <row r="7514" spans="3:18" ht="24" x14ac:dyDescent="0.2">
      <c r="C7514" s="90"/>
      <c r="D7514" s="87"/>
      <c r="E7514" s="1" t="s">
        <v>70</v>
      </c>
      <c r="F7514" s="2"/>
      <c r="G7514" s="59">
        <v>312</v>
      </c>
      <c r="H7514" s="71" t="str">
        <f t="shared" si="164"/>
        <v xml:space="preserve"> </v>
      </c>
      <c r="I7514" s="11">
        <v>38.782051282051</v>
      </c>
      <c r="J7514" s="3">
        <v>30.448717948717999</v>
      </c>
      <c r="K7514" s="3">
        <v>41.346153846154003</v>
      </c>
      <c r="L7514" s="3">
        <v>33.333333333333002</v>
      </c>
      <c r="M7514" s="3">
        <v>33.012820512821001</v>
      </c>
      <c r="N7514" s="3">
        <v>29.487179487178999</v>
      </c>
      <c r="O7514" s="3">
        <v>9.6153846153850004</v>
      </c>
      <c r="P7514" s="3">
        <v>1.2820512820509999</v>
      </c>
      <c r="Q7514" s="3">
        <v>10.897435897436001</v>
      </c>
      <c r="R7514" s="8">
        <v>6.4102564102560002</v>
      </c>
    </row>
    <row r="7515" spans="3:18" x14ac:dyDescent="0.2">
      <c r="C7515" s="90"/>
      <c r="D7515" s="87"/>
      <c r="E7515" s="1" t="s">
        <v>32</v>
      </c>
      <c r="F7515" s="2"/>
      <c r="G7515" s="59">
        <v>51</v>
      </c>
      <c r="H7515" s="71" t="str">
        <f t="shared" si="164"/>
        <v xml:space="preserve"> </v>
      </c>
      <c r="I7515" s="11">
        <v>45.098039215686001</v>
      </c>
      <c r="J7515" s="3">
        <v>23.529411764706001</v>
      </c>
      <c r="K7515" s="3">
        <v>45.098039215686001</v>
      </c>
      <c r="L7515" s="3">
        <v>33.333333333333002</v>
      </c>
      <c r="M7515" s="3">
        <v>39.215686274509999</v>
      </c>
      <c r="N7515" s="3">
        <v>25.490196078431001</v>
      </c>
      <c r="O7515" s="3">
        <v>7.8431372549020004</v>
      </c>
      <c r="P7515" s="3">
        <v>3.9215686274510002</v>
      </c>
      <c r="Q7515" s="3">
        <v>7.8431372549020004</v>
      </c>
      <c r="R7515" s="8">
        <v>3.9215686274510002</v>
      </c>
    </row>
    <row r="7516" spans="3:18" ht="24" x14ac:dyDescent="0.2">
      <c r="C7516" s="90"/>
      <c r="D7516" s="87"/>
      <c r="E7516" s="1" t="s">
        <v>71</v>
      </c>
      <c r="F7516" s="2"/>
      <c r="G7516" s="59">
        <v>1237</v>
      </c>
      <c r="H7516" s="71" t="str">
        <f t="shared" si="164"/>
        <v xml:space="preserve"> </v>
      </c>
      <c r="I7516" s="11">
        <v>43.654001616815002</v>
      </c>
      <c r="J7516" s="3">
        <v>28.294260307195</v>
      </c>
      <c r="K7516" s="3">
        <v>44.866612772838003</v>
      </c>
      <c r="L7516" s="3">
        <v>28.940986257074002</v>
      </c>
      <c r="M7516" s="3">
        <v>27.162489894907001</v>
      </c>
      <c r="N7516" s="3">
        <v>22.635408245756</v>
      </c>
      <c r="O7516" s="3">
        <v>7.7607113985450003</v>
      </c>
      <c r="P7516" s="3">
        <v>1.455133387227</v>
      </c>
      <c r="Q7516" s="3">
        <v>12.126111560226001</v>
      </c>
      <c r="R7516" s="8">
        <v>6.8714632174619998</v>
      </c>
    </row>
    <row r="7517" spans="3:18" ht="24" x14ac:dyDescent="0.2">
      <c r="C7517" s="90"/>
      <c r="D7517" s="87"/>
      <c r="E7517" s="1" t="s">
        <v>72</v>
      </c>
      <c r="F7517" s="2"/>
      <c r="G7517" s="59">
        <v>1015</v>
      </c>
      <c r="H7517" s="71" t="str">
        <f t="shared" si="164"/>
        <v xml:space="preserve"> </v>
      </c>
      <c r="I7517" s="11">
        <v>34.187192118227003</v>
      </c>
      <c r="J7517" s="3">
        <v>16.748768472906001</v>
      </c>
      <c r="K7517" s="3">
        <v>30.738916256157999</v>
      </c>
      <c r="L7517" s="3">
        <v>18.029556650246001</v>
      </c>
      <c r="M7517" s="3">
        <v>19.113300492611</v>
      </c>
      <c r="N7517" s="3">
        <v>18.817733990148</v>
      </c>
      <c r="O7517" s="3">
        <v>8.4729064039409998</v>
      </c>
      <c r="P7517" s="3">
        <v>0.59113300492599996</v>
      </c>
      <c r="Q7517" s="3">
        <v>30.935960591133</v>
      </c>
      <c r="R7517" s="8">
        <v>5.5172413793099997</v>
      </c>
    </row>
    <row r="7518" spans="3:18" x14ac:dyDescent="0.2">
      <c r="C7518" s="90"/>
      <c r="D7518" s="87"/>
      <c r="E7518" s="1" t="s">
        <v>22</v>
      </c>
      <c r="F7518" s="2"/>
      <c r="G7518" s="59">
        <v>183</v>
      </c>
      <c r="H7518" s="71" t="str">
        <f t="shared" si="164"/>
        <v xml:space="preserve"> </v>
      </c>
      <c r="I7518" s="11">
        <v>20.218579234972999</v>
      </c>
      <c r="J7518" s="3">
        <v>12.568306010929</v>
      </c>
      <c r="K7518" s="3">
        <v>27.868852459016001</v>
      </c>
      <c r="L7518" s="3">
        <v>11.475409836066</v>
      </c>
      <c r="M7518" s="3">
        <v>13.114754098361001</v>
      </c>
      <c r="N7518" s="3">
        <v>9.2896174863390009</v>
      </c>
      <c r="O7518" s="3">
        <v>5.4644808743170001</v>
      </c>
      <c r="P7518" s="3">
        <v>0.54644808743200002</v>
      </c>
      <c r="Q7518" s="3">
        <v>19.125683060109001</v>
      </c>
      <c r="R7518" s="8">
        <v>36.065573770492001</v>
      </c>
    </row>
    <row r="7519" spans="3:18" x14ac:dyDescent="0.2">
      <c r="C7519" s="91" t="s">
        <v>73</v>
      </c>
      <c r="D7519" s="86" t="s">
        <v>17</v>
      </c>
      <c r="E7519" s="6" t="s">
        <v>74</v>
      </c>
      <c r="F7519" s="5"/>
      <c r="G7519" s="58">
        <v>247</v>
      </c>
      <c r="H7519" s="70" t="str">
        <f t="shared" si="164"/>
        <v xml:space="preserve"> </v>
      </c>
      <c r="I7519" s="12">
        <v>34.817813765182002</v>
      </c>
      <c r="J7519" s="4">
        <v>31.983805668016</v>
      </c>
      <c r="K7519" s="4">
        <v>41.700404858299997</v>
      </c>
      <c r="L7519" s="4">
        <v>27.125506072874</v>
      </c>
      <c r="M7519" s="4">
        <v>25.910931174089001</v>
      </c>
      <c r="N7519" s="4">
        <v>18.623481781376999</v>
      </c>
      <c r="O7519" s="4">
        <v>4.453441295547</v>
      </c>
      <c r="P7519" s="4">
        <v>1.214574898785</v>
      </c>
      <c r="Q7519" s="4">
        <v>12.955465587045</v>
      </c>
      <c r="R7519" s="13">
        <v>9.7165991902830005</v>
      </c>
    </row>
    <row r="7520" spans="3:18" x14ac:dyDescent="0.2">
      <c r="C7520" s="90"/>
      <c r="D7520" s="87"/>
      <c r="E7520" s="1" t="s">
        <v>75</v>
      </c>
      <c r="F7520" s="2"/>
      <c r="G7520" s="59">
        <v>531</v>
      </c>
      <c r="H7520" s="71" t="str">
        <f t="shared" si="164"/>
        <v xml:space="preserve"> </v>
      </c>
      <c r="I7520" s="11">
        <v>39.736346516007998</v>
      </c>
      <c r="J7520" s="3">
        <v>30.696798493408998</v>
      </c>
      <c r="K7520" s="3">
        <v>42.184557438794997</v>
      </c>
      <c r="L7520" s="3">
        <v>32.956685499057997</v>
      </c>
      <c r="M7520" s="3">
        <v>28.813559322033999</v>
      </c>
      <c r="N7520" s="3">
        <v>25.047080979284001</v>
      </c>
      <c r="O7520" s="3">
        <v>8.8512241054610001</v>
      </c>
      <c r="P7520" s="3">
        <v>1.129943502825</v>
      </c>
      <c r="Q7520" s="3">
        <v>11.487758945386</v>
      </c>
      <c r="R7520" s="8">
        <v>5.6497175141240001</v>
      </c>
    </row>
    <row r="7521" spans="3:18" x14ac:dyDescent="0.2">
      <c r="C7521" s="90"/>
      <c r="D7521" s="87"/>
      <c r="E7521" s="1" t="s">
        <v>76</v>
      </c>
      <c r="F7521" s="2"/>
      <c r="G7521" s="59">
        <v>58</v>
      </c>
      <c r="H7521" s="71" t="str">
        <f t="shared" si="164"/>
        <v xml:space="preserve"> </v>
      </c>
      <c r="I7521" s="11">
        <v>48.275862068965999</v>
      </c>
      <c r="J7521" s="3">
        <v>39.655172413792997</v>
      </c>
      <c r="K7521" s="3">
        <v>58.620689655172001</v>
      </c>
      <c r="L7521" s="3">
        <v>37.931034482759003</v>
      </c>
      <c r="M7521" s="3">
        <v>41.379310344827999</v>
      </c>
      <c r="N7521" s="3">
        <v>17.241379310345</v>
      </c>
      <c r="O7521" s="3">
        <v>13.793103448276</v>
      </c>
      <c r="P7521" s="3">
        <v>1.7241379310339999</v>
      </c>
      <c r="Q7521" s="3">
        <v>5.1724137931029999</v>
      </c>
      <c r="R7521" s="8">
        <v>8.6206896551720007</v>
      </c>
    </row>
    <row r="7522" spans="3:18" x14ac:dyDescent="0.2">
      <c r="C7522" s="90"/>
      <c r="D7522" s="87"/>
      <c r="E7522" s="1" t="s">
        <v>77</v>
      </c>
      <c r="F7522" s="2"/>
      <c r="G7522" s="59">
        <v>400</v>
      </c>
      <c r="H7522" s="71" t="str">
        <f t="shared" si="164"/>
        <v xml:space="preserve"> </v>
      </c>
      <c r="I7522" s="11">
        <v>48.25</v>
      </c>
      <c r="J7522" s="3">
        <v>37.75</v>
      </c>
      <c r="K7522" s="3">
        <v>55</v>
      </c>
      <c r="L7522" s="3">
        <v>31.25</v>
      </c>
      <c r="M7522" s="3">
        <v>26.5</v>
      </c>
      <c r="N7522" s="3">
        <v>22</v>
      </c>
      <c r="O7522" s="3">
        <v>4.75</v>
      </c>
      <c r="P7522" s="3">
        <v>1.25</v>
      </c>
      <c r="Q7522" s="3">
        <v>9.75</v>
      </c>
      <c r="R7522" s="8">
        <v>7</v>
      </c>
    </row>
    <row r="7523" spans="3:18" ht="24" x14ac:dyDescent="0.2">
      <c r="C7523" s="90"/>
      <c r="D7523" s="87"/>
      <c r="E7523" s="1" t="s">
        <v>78</v>
      </c>
      <c r="F7523" s="2"/>
      <c r="G7523" s="59">
        <v>422</v>
      </c>
      <c r="H7523" s="71" t="str">
        <f t="shared" si="164"/>
        <v xml:space="preserve"> </v>
      </c>
      <c r="I7523" s="11">
        <v>46.682464454976</v>
      </c>
      <c r="J7523" s="3">
        <v>30.331753554502001</v>
      </c>
      <c r="K7523" s="3">
        <v>50.710900473933997</v>
      </c>
      <c r="L7523" s="3">
        <v>33.412322274882001</v>
      </c>
      <c r="M7523" s="3">
        <v>29.146919431280001</v>
      </c>
      <c r="N7523" s="3">
        <v>22.511848341232</v>
      </c>
      <c r="O7523" s="3">
        <v>7.8199052132700002</v>
      </c>
      <c r="P7523" s="3">
        <v>1.421800947867</v>
      </c>
      <c r="Q7523" s="3">
        <v>11.374407582938</v>
      </c>
      <c r="R7523" s="8">
        <v>6.635071090047</v>
      </c>
    </row>
    <row r="7524" spans="3:18" ht="24" x14ac:dyDescent="0.2">
      <c r="C7524" s="90"/>
      <c r="D7524" s="87"/>
      <c r="E7524" s="1" t="s">
        <v>79</v>
      </c>
      <c r="F7524" s="2"/>
      <c r="G7524" s="59">
        <v>102</v>
      </c>
      <c r="H7524" s="71" t="str">
        <f t="shared" si="164"/>
        <v xml:space="preserve"> </v>
      </c>
      <c r="I7524" s="11">
        <v>50</v>
      </c>
      <c r="J7524" s="3">
        <v>42.156862745098003</v>
      </c>
      <c r="K7524" s="3">
        <v>50.980392156862997</v>
      </c>
      <c r="L7524" s="3">
        <v>42.156862745098003</v>
      </c>
      <c r="M7524" s="3">
        <v>34.313725490195999</v>
      </c>
      <c r="N7524" s="3">
        <v>25.490196078431001</v>
      </c>
      <c r="O7524" s="3">
        <v>11.764705882353001</v>
      </c>
      <c r="P7524" s="3">
        <v>2.9411764705880001</v>
      </c>
      <c r="Q7524" s="3">
        <v>7.8431372549020004</v>
      </c>
      <c r="R7524" s="8">
        <v>4.9019607843140003</v>
      </c>
    </row>
    <row r="7525" spans="3:18" ht="24" x14ac:dyDescent="0.2">
      <c r="C7525" s="90"/>
      <c r="D7525" s="87"/>
      <c r="E7525" s="1" t="s">
        <v>80</v>
      </c>
      <c r="F7525" s="2"/>
      <c r="G7525" s="59">
        <v>44</v>
      </c>
      <c r="H7525" s="71" t="str">
        <f t="shared" si="164"/>
        <v>*</v>
      </c>
      <c r="I7525" s="11">
        <v>50</v>
      </c>
      <c r="J7525" s="3">
        <v>29.545454545455001</v>
      </c>
      <c r="K7525" s="3">
        <v>56.818181818181998</v>
      </c>
      <c r="L7525" s="3">
        <v>45.454545454544999</v>
      </c>
      <c r="M7525" s="3">
        <v>43.181818181818002</v>
      </c>
      <c r="N7525" s="3">
        <v>52.272727272727003</v>
      </c>
      <c r="O7525" s="3">
        <v>22.727272727273</v>
      </c>
      <c r="P7525" s="3">
        <v>4.5454545454549997</v>
      </c>
      <c r="Q7525" s="3">
        <v>4.5454545454549997</v>
      </c>
      <c r="R7525" s="8">
        <v>4.5454545454549997</v>
      </c>
    </row>
    <row r="7526" spans="3:18" ht="24" x14ac:dyDescent="0.2">
      <c r="C7526" s="90"/>
      <c r="D7526" s="87"/>
      <c r="E7526" s="1" t="s">
        <v>81</v>
      </c>
      <c r="F7526" s="2"/>
      <c r="G7526" s="59">
        <v>99</v>
      </c>
      <c r="H7526" s="71" t="str">
        <f t="shared" ref="H7526:H7589" si="165">IF(G7526&lt;49,"*"," ")</f>
        <v xml:space="preserve"> </v>
      </c>
      <c r="I7526" s="11">
        <v>60.606060606061</v>
      </c>
      <c r="J7526" s="3">
        <v>29.292929292928999</v>
      </c>
      <c r="K7526" s="3">
        <v>54.545454545455001</v>
      </c>
      <c r="L7526" s="3">
        <v>25.252525252525</v>
      </c>
      <c r="M7526" s="3">
        <v>31.313131313130999</v>
      </c>
      <c r="N7526" s="3">
        <v>27.272727272727</v>
      </c>
      <c r="O7526" s="3">
        <v>10.101010101010001</v>
      </c>
      <c r="P7526" s="3">
        <v>1.010101010101</v>
      </c>
      <c r="Q7526" s="3">
        <v>9.0909090909089993</v>
      </c>
      <c r="R7526" s="8">
        <v>4.0404040404039998</v>
      </c>
    </row>
    <row r="7527" spans="3:18" ht="24" x14ac:dyDescent="0.2">
      <c r="C7527" s="90"/>
      <c r="D7527" s="87"/>
      <c r="E7527" s="1" t="s">
        <v>82</v>
      </c>
      <c r="F7527" s="2"/>
      <c r="G7527" s="59">
        <v>128</v>
      </c>
      <c r="H7527" s="71" t="str">
        <f t="shared" si="165"/>
        <v xml:space="preserve"> </v>
      </c>
      <c r="I7527" s="11">
        <v>47.65625</v>
      </c>
      <c r="J7527" s="3">
        <v>39.84375</v>
      </c>
      <c r="K7527" s="3">
        <v>47.65625</v>
      </c>
      <c r="L7527" s="3">
        <v>32.8125</v>
      </c>
      <c r="M7527" s="3">
        <v>47.65625</v>
      </c>
      <c r="N7527" s="3">
        <v>23.4375</v>
      </c>
      <c r="O7527" s="3">
        <v>7.8125</v>
      </c>
      <c r="P7527" s="3">
        <v>2.34375</v>
      </c>
      <c r="Q7527" s="3">
        <v>4.6875</v>
      </c>
      <c r="R7527" s="8">
        <v>4.6875</v>
      </c>
    </row>
    <row r="7528" spans="3:18" x14ac:dyDescent="0.2">
      <c r="C7528" s="90"/>
      <c r="D7528" s="87"/>
      <c r="E7528" s="1" t="s">
        <v>83</v>
      </c>
      <c r="F7528" s="2"/>
      <c r="G7528" s="59">
        <v>47</v>
      </c>
      <c r="H7528" s="71" t="str">
        <f t="shared" si="165"/>
        <v>*</v>
      </c>
      <c r="I7528" s="11">
        <v>44.680851063829998</v>
      </c>
      <c r="J7528" s="3">
        <v>38.297872340425997</v>
      </c>
      <c r="K7528" s="3">
        <v>48.936170212766001</v>
      </c>
      <c r="L7528" s="3">
        <v>31.914893617021001</v>
      </c>
      <c r="M7528" s="3">
        <v>38.297872340425997</v>
      </c>
      <c r="N7528" s="3">
        <v>21.276595744681</v>
      </c>
      <c r="O7528" s="3">
        <v>12.765957446809001</v>
      </c>
      <c r="P7528" s="3">
        <v>4.2553191489359996</v>
      </c>
      <c r="Q7528" s="3">
        <v>8.5106382978719992</v>
      </c>
      <c r="R7528" s="8">
        <v>6.3829787234040003</v>
      </c>
    </row>
    <row r="7529" spans="3:18" ht="24" x14ac:dyDescent="0.2">
      <c r="C7529" s="90"/>
      <c r="D7529" s="87"/>
      <c r="E7529" s="1" t="s">
        <v>84</v>
      </c>
      <c r="F7529" s="2"/>
      <c r="G7529" s="59">
        <v>151</v>
      </c>
      <c r="H7529" s="71" t="str">
        <f t="shared" si="165"/>
        <v xml:space="preserve"> </v>
      </c>
      <c r="I7529" s="11">
        <v>47.019867549669002</v>
      </c>
      <c r="J7529" s="3">
        <v>31.788079470199001</v>
      </c>
      <c r="K7529" s="3">
        <v>50.993377483444</v>
      </c>
      <c r="L7529" s="3">
        <v>33.774834437086</v>
      </c>
      <c r="M7529" s="3">
        <v>29.139072847682002</v>
      </c>
      <c r="N7529" s="3">
        <v>33.112582781457</v>
      </c>
      <c r="O7529" s="3">
        <v>11.920529801324999</v>
      </c>
      <c r="P7529" s="3">
        <v>1.324503311258</v>
      </c>
      <c r="Q7529" s="3">
        <v>7.2847682119210004</v>
      </c>
      <c r="R7529" s="8">
        <v>4.6357615894039998</v>
      </c>
    </row>
    <row r="7530" spans="3:18" ht="24" x14ac:dyDescent="0.2">
      <c r="C7530" s="90"/>
      <c r="D7530" s="87"/>
      <c r="E7530" s="1" t="s">
        <v>85</v>
      </c>
      <c r="F7530" s="2"/>
      <c r="G7530" s="59">
        <v>60</v>
      </c>
      <c r="H7530" s="71" t="str">
        <f t="shared" si="165"/>
        <v xml:space="preserve"> </v>
      </c>
      <c r="I7530" s="11">
        <v>43.333333333333002</v>
      </c>
      <c r="J7530" s="3">
        <v>26.666666666666998</v>
      </c>
      <c r="K7530" s="3">
        <v>40</v>
      </c>
      <c r="L7530" s="3">
        <v>28.333333333333002</v>
      </c>
      <c r="M7530" s="3">
        <v>41.666666666666998</v>
      </c>
      <c r="N7530" s="3">
        <v>33.333333333333002</v>
      </c>
      <c r="O7530" s="3">
        <v>16.666666666666998</v>
      </c>
      <c r="P7530" s="3">
        <v>8.333333333333</v>
      </c>
      <c r="Q7530" s="3">
        <v>8.333333333333</v>
      </c>
      <c r="R7530" s="8">
        <v>11.666666666667</v>
      </c>
    </row>
    <row r="7531" spans="3:18" x14ac:dyDescent="0.2">
      <c r="C7531" s="90"/>
      <c r="D7531" s="87"/>
      <c r="E7531" s="1" t="s">
        <v>32</v>
      </c>
      <c r="F7531" s="2"/>
      <c r="G7531" s="59">
        <v>49</v>
      </c>
      <c r="H7531" s="71" t="s">
        <v>673</v>
      </c>
      <c r="I7531" s="11">
        <v>38.775510204082003</v>
      </c>
      <c r="J7531" s="3">
        <v>28.571428571428999</v>
      </c>
      <c r="K7531" s="3">
        <v>40.816326530612002</v>
      </c>
      <c r="L7531" s="3">
        <v>28.571428571428999</v>
      </c>
      <c r="M7531" s="3">
        <v>30.612244897958998</v>
      </c>
      <c r="N7531" s="3">
        <v>26.530612244897998</v>
      </c>
      <c r="O7531" s="3">
        <v>6.1224489795919999</v>
      </c>
      <c r="P7531" s="3">
        <v>10.204081632653001</v>
      </c>
      <c r="Q7531" s="3">
        <v>14.285714285714</v>
      </c>
      <c r="R7531" s="8">
        <v>12.244897959184</v>
      </c>
    </row>
    <row r="7532" spans="3:18" ht="24" x14ac:dyDescent="0.2">
      <c r="C7532" s="90"/>
      <c r="D7532" s="87"/>
      <c r="E7532" s="1" t="s">
        <v>86</v>
      </c>
      <c r="F7532" s="2"/>
      <c r="G7532" s="59">
        <v>1336</v>
      </c>
      <c r="H7532" s="71" t="str">
        <f t="shared" si="165"/>
        <v xml:space="preserve"> </v>
      </c>
      <c r="I7532" s="11">
        <v>42.739520958084</v>
      </c>
      <c r="J7532" s="3">
        <v>28.667664670659001</v>
      </c>
      <c r="K7532" s="3">
        <v>44.835329341316999</v>
      </c>
      <c r="L7532" s="3">
        <v>27.994011976048</v>
      </c>
      <c r="M7532" s="3">
        <v>26.422155688623</v>
      </c>
      <c r="N7532" s="3">
        <v>22.155688622753999</v>
      </c>
      <c r="O7532" s="3">
        <v>7.3353293413170002</v>
      </c>
      <c r="P7532" s="3">
        <v>1.3473053892219999</v>
      </c>
      <c r="Q7532" s="3">
        <v>12.574850299401</v>
      </c>
      <c r="R7532" s="8">
        <v>7.1856287425150001</v>
      </c>
    </row>
    <row r="7533" spans="3:18" ht="24" x14ac:dyDescent="0.2">
      <c r="C7533" s="90"/>
      <c r="D7533" s="87"/>
      <c r="E7533" s="1" t="s">
        <v>87</v>
      </c>
      <c r="F7533" s="2"/>
      <c r="G7533" s="59">
        <v>311</v>
      </c>
      <c r="H7533" s="71" t="str">
        <f t="shared" si="165"/>
        <v xml:space="preserve"> </v>
      </c>
      <c r="I7533" s="11">
        <v>56.270096463023002</v>
      </c>
      <c r="J7533" s="3">
        <v>25.40192926045</v>
      </c>
      <c r="K7533" s="3">
        <v>43.086816720256998</v>
      </c>
      <c r="L7533" s="3">
        <v>27.974276527331</v>
      </c>
      <c r="M7533" s="3">
        <v>28.295819935691</v>
      </c>
      <c r="N7533" s="3">
        <v>24.43729903537</v>
      </c>
      <c r="O7533" s="3">
        <v>11.254019292604999</v>
      </c>
      <c r="P7533" s="3">
        <v>0.64308681672000001</v>
      </c>
      <c r="Q7533" s="3">
        <v>10.610932475884001</v>
      </c>
      <c r="R7533" s="8">
        <v>3.5369774919610002</v>
      </c>
    </row>
    <row r="7534" spans="3:18" ht="24" x14ac:dyDescent="0.2">
      <c r="C7534" s="90"/>
      <c r="D7534" s="87"/>
      <c r="E7534" s="1" t="s">
        <v>88</v>
      </c>
      <c r="F7534" s="2"/>
      <c r="G7534" s="59">
        <v>620</v>
      </c>
      <c r="H7534" s="71" t="str">
        <f t="shared" si="165"/>
        <v xml:space="preserve"> </v>
      </c>
      <c r="I7534" s="11">
        <v>23.870967741935001</v>
      </c>
      <c r="J7534" s="3">
        <v>11.451612903226</v>
      </c>
      <c r="K7534" s="3">
        <v>24.032258064516</v>
      </c>
      <c r="L7534" s="3">
        <v>14.193548387097</v>
      </c>
      <c r="M7534" s="3">
        <v>16.129032258064999</v>
      </c>
      <c r="N7534" s="3">
        <v>17.258064516129</v>
      </c>
      <c r="O7534" s="3">
        <v>8.0645161290320004</v>
      </c>
      <c r="P7534" s="3">
        <v>0.80645161290300005</v>
      </c>
      <c r="Q7534" s="3">
        <v>42.741935483871003</v>
      </c>
      <c r="R7534" s="8">
        <v>4.5161290322580001</v>
      </c>
    </row>
    <row r="7535" spans="3:18" x14ac:dyDescent="0.2">
      <c r="C7535" s="90"/>
      <c r="D7535" s="87"/>
      <c r="E7535" s="1" t="s">
        <v>22</v>
      </c>
      <c r="F7535" s="2"/>
      <c r="G7535" s="59">
        <v>168</v>
      </c>
      <c r="H7535" s="71" t="str">
        <f t="shared" si="165"/>
        <v xml:space="preserve"> </v>
      </c>
      <c r="I7535" s="11">
        <v>17.857142857143</v>
      </c>
      <c r="J7535" s="3">
        <v>5.9523809523809996</v>
      </c>
      <c r="K7535" s="3">
        <v>21.428571428571001</v>
      </c>
      <c r="L7535" s="3">
        <v>7.7380952380950001</v>
      </c>
      <c r="M7535" s="3">
        <v>7.7380952380950001</v>
      </c>
      <c r="N7535" s="3">
        <v>5.3571428571429998</v>
      </c>
      <c r="O7535" s="3">
        <v>5.3571428571429998</v>
      </c>
      <c r="P7535" s="7">
        <v>0</v>
      </c>
      <c r="Q7535" s="3">
        <v>19.642857142857</v>
      </c>
      <c r="R7535" s="8">
        <v>42.857142857143003</v>
      </c>
    </row>
    <row r="7536" spans="3:18" ht="24" x14ac:dyDescent="0.2">
      <c r="C7536" s="91" t="s">
        <v>89</v>
      </c>
      <c r="D7536" s="86" t="s">
        <v>17</v>
      </c>
      <c r="E7536" s="6" t="s">
        <v>90</v>
      </c>
      <c r="F7536" s="5"/>
      <c r="G7536" s="58">
        <v>166</v>
      </c>
      <c r="H7536" s="70" t="str">
        <f t="shared" si="165"/>
        <v xml:space="preserve"> </v>
      </c>
      <c r="I7536" s="12">
        <v>50.602409638554001</v>
      </c>
      <c r="J7536" s="4">
        <v>47.590361445783003</v>
      </c>
      <c r="K7536" s="4">
        <v>56.024096385542002</v>
      </c>
      <c r="L7536" s="4">
        <v>34.337349397590003</v>
      </c>
      <c r="M7536" s="4">
        <v>30.722891566265002</v>
      </c>
      <c r="N7536" s="4">
        <v>25.301204819277</v>
      </c>
      <c r="O7536" s="4">
        <v>13.855421686747</v>
      </c>
      <c r="P7536" s="4">
        <v>1.8072289156629999</v>
      </c>
      <c r="Q7536" s="4">
        <v>6.0240963855420002</v>
      </c>
      <c r="R7536" s="13">
        <v>3.0120481927710001</v>
      </c>
    </row>
    <row r="7537" spans="3:18" ht="48" x14ac:dyDescent="0.2">
      <c r="C7537" s="90"/>
      <c r="D7537" s="87"/>
      <c r="E7537" s="1" t="s">
        <v>91</v>
      </c>
      <c r="F7537" s="2"/>
      <c r="G7537" s="59">
        <v>97</v>
      </c>
      <c r="H7537" s="71" t="str">
        <f t="shared" si="165"/>
        <v xml:space="preserve"> </v>
      </c>
      <c r="I7537" s="11">
        <v>49.484536082474001</v>
      </c>
      <c r="J7537" s="3">
        <v>46.391752577319998</v>
      </c>
      <c r="K7537" s="3">
        <v>59.793814432989997</v>
      </c>
      <c r="L7537" s="3">
        <v>39.175257731959</v>
      </c>
      <c r="M7537" s="3">
        <v>37.113402061856</v>
      </c>
      <c r="N7537" s="3">
        <v>23.711340206186001</v>
      </c>
      <c r="O7537" s="3">
        <v>12.371134020618999</v>
      </c>
      <c r="P7537" s="3">
        <v>2.0618556701030002</v>
      </c>
      <c r="Q7537" s="3">
        <v>4.1237113402060004</v>
      </c>
      <c r="R7537" s="8">
        <v>4.1237113402060004</v>
      </c>
    </row>
    <row r="7538" spans="3:18" ht="36" x14ac:dyDescent="0.2">
      <c r="C7538" s="90"/>
      <c r="D7538" s="87"/>
      <c r="E7538" s="1" t="s">
        <v>92</v>
      </c>
      <c r="F7538" s="2"/>
      <c r="G7538" s="59">
        <v>88</v>
      </c>
      <c r="H7538" s="71" t="str">
        <f t="shared" si="165"/>
        <v xml:space="preserve"> </v>
      </c>
      <c r="I7538" s="11">
        <v>48.863636363635997</v>
      </c>
      <c r="J7538" s="3">
        <v>50</v>
      </c>
      <c r="K7538" s="3">
        <v>59.090909090909001</v>
      </c>
      <c r="L7538" s="3">
        <v>43.181818181818002</v>
      </c>
      <c r="M7538" s="3">
        <v>32.954545454544999</v>
      </c>
      <c r="N7538" s="3">
        <v>35.227272727272997</v>
      </c>
      <c r="O7538" s="3">
        <v>11.363636363635999</v>
      </c>
      <c r="P7538" s="3">
        <v>2.2727272727269998</v>
      </c>
      <c r="Q7538" s="3">
        <v>4.5454545454549997</v>
      </c>
      <c r="R7538" s="8">
        <v>1.136363636364</v>
      </c>
    </row>
    <row r="7539" spans="3:18" ht="48" x14ac:dyDescent="0.2">
      <c r="C7539" s="90"/>
      <c r="D7539" s="87"/>
      <c r="E7539" s="1" t="s">
        <v>93</v>
      </c>
      <c r="F7539" s="2"/>
      <c r="G7539" s="59">
        <v>157</v>
      </c>
      <c r="H7539" s="71" t="str">
        <f t="shared" si="165"/>
        <v xml:space="preserve"> </v>
      </c>
      <c r="I7539" s="11">
        <v>50.31847133758</v>
      </c>
      <c r="J7539" s="3">
        <v>32.484076433120997</v>
      </c>
      <c r="K7539" s="3">
        <v>44.585987261146002</v>
      </c>
      <c r="L7539" s="3">
        <v>32.484076433120997</v>
      </c>
      <c r="M7539" s="3">
        <v>35.031847133757999</v>
      </c>
      <c r="N7539" s="3">
        <v>28.662420382166001</v>
      </c>
      <c r="O7539" s="3">
        <v>13.375796178344</v>
      </c>
      <c r="P7539" s="3">
        <v>1.9108280254779999</v>
      </c>
      <c r="Q7539" s="3">
        <v>5.0955414012739997</v>
      </c>
      <c r="R7539" s="8">
        <v>3.8216560509550002</v>
      </c>
    </row>
    <row r="7540" spans="3:18" x14ac:dyDescent="0.2">
      <c r="C7540" s="90"/>
      <c r="D7540" s="87"/>
      <c r="E7540" s="1" t="s">
        <v>94</v>
      </c>
      <c r="F7540" s="2"/>
      <c r="G7540" s="59">
        <v>9</v>
      </c>
      <c r="H7540" s="71" t="str">
        <f t="shared" si="165"/>
        <v>*</v>
      </c>
      <c r="I7540" s="11">
        <v>44.444444444444002</v>
      </c>
      <c r="J7540" s="3">
        <v>33.333333333333002</v>
      </c>
      <c r="K7540" s="3">
        <v>55.555555555555998</v>
      </c>
      <c r="L7540" s="3">
        <v>33.333333333333002</v>
      </c>
      <c r="M7540" s="3">
        <v>55.555555555555998</v>
      </c>
      <c r="N7540" s="3">
        <v>55.555555555555998</v>
      </c>
      <c r="O7540" s="3">
        <v>44.444444444444002</v>
      </c>
      <c r="P7540" s="3">
        <v>22.222222222222001</v>
      </c>
      <c r="Q7540" s="7">
        <v>0</v>
      </c>
      <c r="R7540" s="14">
        <v>0</v>
      </c>
    </row>
    <row r="7541" spans="3:18" x14ac:dyDescent="0.2">
      <c r="C7541" s="90"/>
      <c r="D7541" s="87"/>
      <c r="E7541" s="1" t="s">
        <v>95</v>
      </c>
      <c r="F7541" s="2"/>
      <c r="G7541" s="59">
        <v>5</v>
      </c>
      <c r="H7541" s="71" t="str">
        <f t="shared" si="165"/>
        <v>*</v>
      </c>
      <c r="I7541" s="11">
        <v>60</v>
      </c>
      <c r="J7541" s="3">
        <v>40</v>
      </c>
      <c r="K7541" s="3">
        <v>80</v>
      </c>
      <c r="L7541" s="3">
        <v>40</v>
      </c>
      <c r="M7541" s="3">
        <v>80</v>
      </c>
      <c r="N7541" s="3">
        <v>20</v>
      </c>
      <c r="O7541" s="3">
        <v>40</v>
      </c>
      <c r="P7541" s="3">
        <v>20</v>
      </c>
      <c r="Q7541" s="3">
        <v>20</v>
      </c>
      <c r="R7541" s="14">
        <v>0</v>
      </c>
    </row>
    <row r="7542" spans="3:18" x14ac:dyDescent="0.2">
      <c r="C7542" s="90"/>
      <c r="D7542" s="87"/>
      <c r="E7542" s="1" t="s">
        <v>32</v>
      </c>
      <c r="F7542" s="2"/>
      <c r="G7542" s="59">
        <v>41</v>
      </c>
      <c r="H7542" s="71" t="str">
        <f t="shared" si="165"/>
        <v>*</v>
      </c>
      <c r="I7542" s="11">
        <v>53.658536585366001</v>
      </c>
      <c r="J7542" s="3">
        <v>31.707317073171001</v>
      </c>
      <c r="K7542" s="3">
        <v>65.853658536585002</v>
      </c>
      <c r="L7542" s="3">
        <v>36.585365853658999</v>
      </c>
      <c r="M7542" s="3">
        <v>31.707317073171001</v>
      </c>
      <c r="N7542" s="3">
        <v>19.512195121950999</v>
      </c>
      <c r="O7542" s="3">
        <v>12.195121951220001</v>
      </c>
      <c r="P7542" s="3">
        <v>2.4390243902440001</v>
      </c>
      <c r="Q7542" s="7">
        <v>0</v>
      </c>
      <c r="R7542" s="8">
        <v>4.8780487804880002</v>
      </c>
    </row>
    <row r="7543" spans="3:18" ht="24" x14ac:dyDescent="0.2">
      <c r="C7543" s="90"/>
      <c r="D7543" s="87"/>
      <c r="E7543" s="1" t="s">
        <v>96</v>
      </c>
      <c r="F7543" s="2"/>
      <c r="G7543" s="59">
        <v>455</v>
      </c>
      <c r="H7543" s="71" t="str">
        <f t="shared" si="165"/>
        <v xml:space="preserve"> </v>
      </c>
      <c r="I7543" s="11">
        <v>49.670329670329998</v>
      </c>
      <c r="J7543" s="3">
        <v>38.021978021978001</v>
      </c>
      <c r="K7543" s="3">
        <v>52.307692307692001</v>
      </c>
      <c r="L7543" s="3">
        <v>32.747252747253</v>
      </c>
      <c r="M7543" s="3">
        <v>31.648351648352001</v>
      </c>
      <c r="N7543" s="3">
        <v>24.395604395604</v>
      </c>
      <c r="O7543" s="3">
        <v>12.307692307691999</v>
      </c>
      <c r="P7543" s="3">
        <v>1.758241758242</v>
      </c>
      <c r="Q7543" s="3">
        <v>5.7142857142860004</v>
      </c>
      <c r="R7543" s="8">
        <v>3.2967032967029999</v>
      </c>
    </row>
    <row r="7544" spans="3:18" ht="24" x14ac:dyDescent="0.2">
      <c r="C7544" s="90"/>
      <c r="D7544" s="87"/>
      <c r="E7544" s="1" t="s">
        <v>87</v>
      </c>
      <c r="F7544" s="2"/>
      <c r="G7544" s="59">
        <v>623</v>
      </c>
      <c r="H7544" s="71" t="str">
        <f t="shared" si="165"/>
        <v xml:space="preserve"> </v>
      </c>
      <c r="I7544" s="11">
        <v>54.574638844302001</v>
      </c>
      <c r="J7544" s="3">
        <v>30.016051364366</v>
      </c>
      <c r="K7544" s="3">
        <v>49.598715890850997</v>
      </c>
      <c r="L7544" s="3">
        <v>33.868378812198998</v>
      </c>
      <c r="M7544" s="3">
        <v>31.300160513643998</v>
      </c>
      <c r="N7544" s="3">
        <v>25.521669341894</v>
      </c>
      <c r="O7544" s="3">
        <v>8.9887640449440003</v>
      </c>
      <c r="P7544" s="3">
        <v>0.80256821829900005</v>
      </c>
      <c r="Q7544" s="3">
        <v>9.1492776886040001</v>
      </c>
      <c r="R7544" s="8">
        <v>1.605136436597</v>
      </c>
    </row>
    <row r="7545" spans="3:18" ht="24" x14ac:dyDescent="0.2">
      <c r="C7545" s="90"/>
      <c r="D7545" s="87"/>
      <c r="E7545" s="1" t="s">
        <v>88</v>
      </c>
      <c r="F7545" s="2"/>
      <c r="G7545" s="59">
        <v>1112</v>
      </c>
      <c r="H7545" s="71" t="str">
        <f t="shared" si="165"/>
        <v xml:space="preserve"> </v>
      </c>
      <c r="I7545" s="11">
        <v>28.507194244604001</v>
      </c>
      <c r="J7545" s="3">
        <v>14.568345323740999</v>
      </c>
      <c r="K7545" s="3">
        <v>29.136690647481998</v>
      </c>
      <c r="L7545" s="3">
        <v>16.546762589928001</v>
      </c>
      <c r="M7545" s="3">
        <v>17.266187050359999</v>
      </c>
      <c r="N7545" s="3">
        <v>18.435251798561001</v>
      </c>
      <c r="O7545" s="3">
        <v>6.6546762589929997</v>
      </c>
      <c r="P7545" s="3">
        <v>1.0791366906469999</v>
      </c>
      <c r="Q7545" s="3">
        <v>35.971223021583</v>
      </c>
      <c r="R7545" s="8">
        <v>3.5971223021580001</v>
      </c>
    </row>
    <row r="7546" spans="3:18" x14ac:dyDescent="0.2">
      <c r="C7546" s="90"/>
      <c r="D7546" s="87"/>
      <c r="E7546" s="1" t="s">
        <v>22</v>
      </c>
      <c r="F7546" s="2"/>
      <c r="G7546" s="59">
        <v>245</v>
      </c>
      <c r="H7546" s="71" t="str">
        <f t="shared" si="165"/>
        <v xml:space="preserve"> </v>
      </c>
      <c r="I7546" s="11">
        <v>16.734693877550999</v>
      </c>
      <c r="J7546" s="3">
        <v>8.5714285714289993</v>
      </c>
      <c r="K7546" s="3">
        <v>19.183673469388001</v>
      </c>
      <c r="L7546" s="3">
        <v>7.34693877551</v>
      </c>
      <c r="M7546" s="3">
        <v>9.3877551020409999</v>
      </c>
      <c r="N7546" s="3">
        <v>5.3061224489800001</v>
      </c>
      <c r="O7546" s="3">
        <v>2.4489795918369999</v>
      </c>
      <c r="P7546" s="7">
        <v>0</v>
      </c>
      <c r="Q7546" s="3">
        <v>6.5306122448980002</v>
      </c>
      <c r="R7546" s="8">
        <v>57.959183673468999</v>
      </c>
    </row>
    <row r="7547" spans="3:18" x14ac:dyDescent="0.2">
      <c r="C7547" s="91" t="s">
        <v>97</v>
      </c>
      <c r="D7547" s="86" t="s">
        <v>17</v>
      </c>
      <c r="E7547" s="6" t="s">
        <v>98</v>
      </c>
      <c r="F7547" s="5"/>
      <c r="G7547" s="58">
        <v>83</v>
      </c>
      <c r="H7547" s="70" t="str">
        <f t="shared" si="165"/>
        <v xml:space="preserve"> </v>
      </c>
      <c r="I7547" s="12">
        <v>43.373493975903997</v>
      </c>
      <c r="J7547" s="4">
        <v>32.530120481928002</v>
      </c>
      <c r="K7547" s="4">
        <v>38.554216867469997</v>
      </c>
      <c r="L7547" s="4">
        <v>26.506024096386</v>
      </c>
      <c r="M7547" s="4">
        <v>32.530120481928002</v>
      </c>
      <c r="N7547" s="4">
        <v>31.325301204818999</v>
      </c>
      <c r="O7547" s="4">
        <v>15.66265060241</v>
      </c>
      <c r="P7547" s="4">
        <v>2.409638554217</v>
      </c>
      <c r="Q7547" s="4">
        <v>9.638554216867</v>
      </c>
      <c r="R7547" s="13">
        <v>6.0240963855420002</v>
      </c>
    </row>
    <row r="7548" spans="3:18" x14ac:dyDescent="0.2">
      <c r="C7548" s="90"/>
      <c r="D7548" s="87"/>
      <c r="E7548" s="1" t="s">
        <v>99</v>
      </c>
      <c r="F7548" s="2"/>
      <c r="G7548" s="59">
        <v>401</v>
      </c>
      <c r="H7548" s="71" t="str">
        <f t="shared" si="165"/>
        <v xml:space="preserve"> </v>
      </c>
      <c r="I7548" s="11">
        <v>46.633416458852999</v>
      </c>
      <c r="J7548" s="3">
        <v>32.418952618454</v>
      </c>
      <c r="K7548" s="3">
        <v>48.379052369077002</v>
      </c>
      <c r="L7548" s="3">
        <v>30.423940149625999</v>
      </c>
      <c r="M7548" s="3">
        <v>31.172069825436001</v>
      </c>
      <c r="N7548" s="3">
        <v>23.690773067332</v>
      </c>
      <c r="O7548" s="3">
        <v>9.2269326683290007</v>
      </c>
      <c r="P7548" s="3">
        <v>0.74812967581000001</v>
      </c>
      <c r="Q7548" s="3">
        <v>10.224438902743</v>
      </c>
      <c r="R7548" s="8">
        <v>2.9925187032420002</v>
      </c>
    </row>
    <row r="7549" spans="3:18" x14ac:dyDescent="0.2">
      <c r="C7549" s="90"/>
      <c r="D7549" s="87"/>
      <c r="E7549" s="1" t="s">
        <v>100</v>
      </c>
      <c r="F7549" s="2"/>
      <c r="G7549" s="59">
        <v>686</v>
      </c>
      <c r="H7549" s="71" t="str">
        <f t="shared" si="165"/>
        <v xml:space="preserve"> </v>
      </c>
      <c r="I7549" s="11">
        <v>47.084548104955999</v>
      </c>
      <c r="J7549" s="3">
        <v>26.676384839650002</v>
      </c>
      <c r="K7549" s="3">
        <v>46.793002915452</v>
      </c>
      <c r="L7549" s="3">
        <v>29.300291545189999</v>
      </c>
      <c r="M7549" s="3">
        <v>26.530612244897998</v>
      </c>
      <c r="N7549" s="3">
        <v>22.303206997084999</v>
      </c>
      <c r="O7549" s="3">
        <v>8.4548104956269992</v>
      </c>
      <c r="P7549" s="3">
        <v>0.58309037900899996</v>
      </c>
      <c r="Q7549" s="3">
        <v>14.577259475219</v>
      </c>
      <c r="R7549" s="8">
        <v>2.4781341107869999</v>
      </c>
    </row>
    <row r="7550" spans="3:18" x14ac:dyDescent="0.2">
      <c r="C7550" s="90"/>
      <c r="D7550" s="87"/>
      <c r="E7550" s="1" t="s">
        <v>101</v>
      </c>
      <c r="F7550" s="2"/>
      <c r="G7550" s="59">
        <v>1118</v>
      </c>
      <c r="H7550" s="71" t="str">
        <f t="shared" si="165"/>
        <v xml:space="preserve"> </v>
      </c>
      <c r="I7550" s="11">
        <v>33.005366726296998</v>
      </c>
      <c r="J7550" s="3">
        <v>17.710196779964001</v>
      </c>
      <c r="K7550" s="3">
        <v>32.289803220035999</v>
      </c>
      <c r="L7550" s="3">
        <v>19.051878354204</v>
      </c>
      <c r="M7550" s="3">
        <v>19.141323792487</v>
      </c>
      <c r="N7550" s="3">
        <v>18.694096601072999</v>
      </c>
      <c r="O7550" s="3">
        <v>7.42397137746</v>
      </c>
      <c r="P7550" s="3">
        <v>1.4311270125219999</v>
      </c>
      <c r="Q7550" s="3">
        <v>30.679785330948</v>
      </c>
      <c r="R7550" s="8">
        <v>4.5617173524150001</v>
      </c>
    </row>
    <row r="7551" spans="3:18" x14ac:dyDescent="0.2">
      <c r="C7551" s="90"/>
      <c r="D7551" s="87"/>
      <c r="E7551" s="1" t="s">
        <v>22</v>
      </c>
      <c r="F7551" s="2"/>
      <c r="G7551" s="59">
        <v>147</v>
      </c>
      <c r="H7551" s="71" t="str">
        <f t="shared" si="165"/>
        <v xml:space="preserve"> </v>
      </c>
      <c r="I7551" s="11">
        <v>6.1224489795919999</v>
      </c>
      <c r="J7551" s="3">
        <v>3.4013605442179999</v>
      </c>
      <c r="K7551" s="3">
        <v>6.8027210884349998</v>
      </c>
      <c r="L7551" s="3">
        <v>2.7210884353739999</v>
      </c>
      <c r="M7551" s="3">
        <v>4.0816326530609999</v>
      </c>
      <c r="N7551" s="3">
        <v>3.4013605442179999</v>
      </c>
      <c r="O7551" s="3">
        <v>0.68027210884400002</v>
      </c>
      <c r="P7551" s="7">
        <v>0</v>
      </c>
      <c r="Q7551" s="3">
        <v>4.7619047619049999</v>
      </c>
      <c r="R7551" s="8">
        <v>82.993197278912007</v>
      </c>
    </row>
    <row r="7552" spans="3:18" x14ac:dyDescent="0.2">
      <c r="C7552" s="91" t="s">
        <v>102</v>
      </c>
      <c r="D7552" s="86" t="s">
        <v>17</v>
      </c>
      <c r="E7552" s="6" t="s">
        <v>103</v>
      </c>
      <c r="F7552" s="5"/>
      <c r="G7552" s="58">
        <v>562</v>
      </c>
      <c r="H7552" s="70" t="str">
        <f t="shared" si="165"/>
        <v xml:space="preserve"> </v>
      </c>
      <c r="I7552" s="12">
        <v>38.434163701068002</v>
      </c>
      <c r="J7552" s="4">
        <v>25.444839857651001</v>
      </c>
      <c r="K7552" s="4">
        <v>37.900355871885999</v>
      </c>
      <c r="L7552" s="4">
        <v>25.622775800711999</v>
      </c>
      <c r="M7552" s="4">
        <v>27.046263345196</v>
      </c>
      <c r="N7552" s="4">
        <v>20.996441281138999</v>
      </c>
      <c r="O7552" s="4">
        <v>6.7615658362989999</v>
      </c>
      <c r="P7552" s="4">
        <v>1.779359430605</v>
      </c>
      <c r="Q7552" s="4">
        <v>19.395017793594</v>
      </c>
      <c r="R7552" s="13">
        <v>6.5836298932380002</v>
      </c>
    </row>
    <row r="7553" spans="3:18" x14ac:dyDescent="0.2">
      <c r="C7553" s="90"/>
      <c r="D7553" s="87"/>
      <c r="E7553" s="1" t="s">
        <v>104</v>
      </c>
      <c r="F7553" s="2"/>
      <c r="G7553" s="59">
        <v>1221</v>
      </c>
      <c r="H7553" s="71" t="str">
        <f t="shared" si="165"/>
        <v xml:space="preserve"> </v>
      </c>
      <c r="I7553" s="11">
        <v>43.161343161342998</v>
      </c>
      <c r="J7553" s="3">
        <v>25.061425061424998</v>
      </c>
      <c r="K7553" s="3">
        <v>42.178542178542003</v>
      </c>
      <c r="L7553" s="3">
        <v>25.716625716626002</v>
      </c>
      <c r="M7553" s="3">
        <v>24.733824733824999</v>
      </c>
      <c r="N7553" s="3">
        <v>19.90171990172</v>
      </c>
      <c r="O7553" s="3">
        <v>8.1081081081080004</v>
      </c>
      <c r="P7553" s="3">
        <v>0.65520065520100002</v>
      </c>
      <c r="Q7553" s="3">
        <v>16.625716625717001</v>
      </c>
      <c r="R7553" s="8">
        <v>6.3882063882060001</v>
      </c>
    </row>
    <row r="7554" spans="3:18" x14ac:dyDescent="0.2">
      <c r="C7554" s="90"/>
      <c r="D7554" s="87"/>
      <c r="E7554" s="1" t="s">
        <v>105</v>
      </c>
      <c r="F7554" s="2"/>
      <c r="G7554" s="59">
        <v>430</v>
      </c>
      <c r="H7554" s="71" t="str">
        <f t="shared" si="165"/>
        <v xml:space="preserve"> </v>
      </c>
      <c r="I7554" s="11">
        <v>31.162790697674001</v>
      </c>
      <c r="J7554" s="3">
        <v>16.744186046511999</v>
      </c>
      <c r="K7554" s="3">
        <v>32.558139534883999</v>
      </c>
      <c r="L7554" s="3">
        <v>18.837209302325999</v>
      </c>
      <c r="M7554" s="3">
        <v>16.046511627907002</v>
      </c>
      <c r="N7554" s="3">
        <v>23.255813953488001</v>
      </c>
      <c r="O7554" s="3">
        <v>9.0697674418599998</v>
      </c>
      <c r="P7554" s="3">
        <v>1.1627906976739999</v>
      </c>
      <c r="Q7554" s="3">
        <v>30.697674418605001</v>
      </c>
      <c r="R7554" s="8">
        <v>5.8139534883720003</v>
      </c>
    </row>
    <row r="7555" spans="3:18" x14ac:dyDescent="0.2">
      <c r="C7555" s="90"/>
      <c r="D7555" s="87"/>
      <c r="E7555" s="1" t="s">
        <v>106</v>
      </c>
      <c r="F7555" s="2"/>
      <c r="G7555" s="59">
        <v>63</v>
      </c>
      <c r="H7555" s="71" t="str">
        <f t="shared" si="165"/>
        <v xml:space="preserve"> </v>
      </c>
      <c r="I7555" s="11">
        <v>12.698412698413</v>
      </c>
      <c r="J7555" s="3">
        <v>7.9365079365079998</v>
      </c>
      <c r="K7555" s="3">
        <v>17.460317460317</v>
      </c>
      <c r="L7555" s="3">
        <v>6.3492063492059998</v>
      </c>
      <c r="M7555" s="3">
        <v>12.698412698413</v>
      </c>
      <c r="N7555" s="3">
        <v>20.634920634920999</v>
      </c>
      <c r="O7555" s="3">
        <v>15.873015873016</v>
      </c>
      <c r="P7555" s="3">
        <v>1.587301587302</v>
      </c>
      <c r="Q7555" s="3">
        <v>46.031746031746003</v>
      </c>
      <c r="R7555" s="8">
        <v>9.5238095238099998</v>
      </c>
    </row>
    <row r="7556" spans="3:18" x14ac:dyDescent="0.2">
      <c r="C7556" s="90"/>
      <c r="D7556" s="87"/>
      <c r="E7556" s="1" t="s">
        <v>22</v>
      </c>
      <c r="F7556" s="2"/>
      <c r="G7556" s="59">
        <v>159</v>
      </c>
      <c r="H7556" s="71" t="str">
        <f t="shared" si="165"/>
        <v xml:space="preserve"> </v>
      </c>
      <c r="I7556" s="11">
        <v>24.528301886792001</v>
      </c>
      <c r="J7556" s="3">
        <v>10.691823899371</v>
      </c>
      <c r="K7556" s="3">
        <v>24.528301886792001</v>
      </c>
      <c r="L7556" s="3">
        <v>11.949685534591</v>
      </c>
      <c r="M7556" s="3">
        <v>14.465408805031</v>
      </c>
      <c r="N7556" s="3">
        <v>8.8050314465409993</v>
      </c>
      <c r="O7556" s="3">
        <v>3.7735849056599999</v>
      </c>
      <c r="P7556" s="3">
        <v>0.62893081761000003</v>
      </c>
      <c r="Q7556" s="3">
        <v>16.352201257861999</v>
      </c>
      <c r="R7556" s="8">
        <v>38.364779874214001</v>
      </c>
    </row>
    <row r="7557" spans="3:18" x14ac:dyDescent="0.2">
      <c r="C7557" s="90"/>
      <c r="D7557" s="87"/>
      <c r="E7557" s="1" t="s">
        <v>107</v>
      </c>
      <c r="F7557" s="2"/>
      <c r="G7557" s="59">
        <v>1783</v>
      </c>
      <c r="H7557" s="71" t="str">
        <f t="shared" si="165"/>
        <v xml:space="preserve"> </v>
      </c>
      <c r="I7557" s="11">
        <v>41.671340437464998</v>
      </c>
      <c r="J7557" s="3">
        <v>25.182277061133</v>
      </c>
      <c r="K7557" s="3">
        <v>40.830061693775001</v>
      </c>
      <c r="L7557" s="3">
        <v>25.687044307347001</v>
      </c>
      <c r="M7557" s="3">
        <v>25.462703309030001</v>
      </c>
      <c r="N7557" s="3">
        <v>20.246775098149001</v>
      </c>
      <c r="O7557" s="3">
        <v>7.6836791923719998</v>
      </c>
      <c r="P7557" s="3">
        <v>1.0095344924280001</v>
      </c>
      <c r="Q7557" s="3">
        <v>17.498597868760999</v>
      </c>
      <c r="R7557" s="8">
        <v>6.4498037016260001</v>
      </c>
    </row>
    <row r="7558" spans="3:18" x14ac:dyDescent="0.2">
      <c r="C7558" s="90"/>
      <c r="D7558" s="87"/>
      <c r="E7558" s="1" t="s">
        <v>108</v>
      </c>
      <c r="F7558" s="2"/>
      <c r="G7558" s="59">
        <v>493</v>
      </c>
      <c r="H7558" s="71" t="str">
        <f t="shared" si="165"/>
        <v xml:space="preserve"> </v>
      </c>
      <c r="I7558" s="11">
        <v>28.803245436105001</v>
      </c>
      <c r="J7558" s="3">
        <v>15.618661257606</v>
      </c>
      <c r="K7558" s="3">
        <v>30.628803245436</v>
      </c>
      <c r="L7558" s="3">
        <v>17.241379310345</v>
      </c>
      <c r="M7558" s="3">
        <v>15.618661257606</v>
      </c>
      <c r="N7558" s="3">
        <v>22.920892494928999</v>
      </c>
      <c r="O7558" s="3">
        <v>9.9391480730220003</v>
      </c>
      <c r="P7558" s="3">
        <v>1.217038539554</v>
      </c>
      <c r="Q7558" s="3">
        <v>32.657200811358997</v>
      </c>
      <c r="R7558" s="8">
        <v>6.2880324543609998</v>
      </c>
    </row>
    <row r="7559" spans="3:18" x14ac:dyDescent="0.2">
      <c r="C7559" s="91" t="s">
        <v>109</v>
      </c>
      <c r="D7559" s="86" t="s">
        <v>17</v>
      </c>
      <c r="E7559" s="6" t="s">
        <v>110</v>
      </c>
      <c r="F7559" s="5"/>
      <c r="G7559" s="58">
        <v>551</v>
      </c>
      <c r="H7559" s="70" t="str">
        <f t="shared" si="165"/>
        <v xml:space="preserve"> </v>
      </c>
      <c r="I7559" s="12">
        <v>41.016333938293997</v>
      </c>
      <c r="J7559" s="4">
        <v>27.404718693285002</v>
      </c>
      <c r="K7559" s="4">
        <v>40.653357531760001</v>
      </c>
      <c r="L7559" s="4">
        <v>25.952813067150998</v>
      </c>
      <c r="M7559" s="4">
        <v>29.94555353902</v>
      </c>
      <c r="N7559" s="4">
        <v>23.956442831215998</v>
      </c>
      <c r="O7559" s="4">
        <v>10.16333938294</v>
      </c>
      <c r="P7559" s="4">
        <v>1.2704174228680001</v>
      </c>
      <c r="Q7559" s="4">
        <v>18.330308529945999</v>
      </c>
      <c r="R7559" s="13">
        <v>5.9891107078039996</v>
      </c>
    </row>
    <row r="7560" spans="3:18" ht="24" x14ac:dyDescent="0.2">
      <c r="C7560" s="90"/>
      <c r="D7560" s="87"/>
      <c r="E7560" s="1" t="s">
        <v>111</v>
      </c>
      <c r="F7560" s="2"/>
      <c r="G7560" s="59">
        <v>298</v>
      </c>
      <c r="H7560" s="71" t="str">
        <f t="shared" si="165"/>
        <v xml:space="preserve"> </v>
      </c>
      <c r="I7560" s="11">
        <v>50</v>
      </c>
      <c r="J7560" s="3">
        <v>40.939597315435996</v>
      </c>
      <c r="K7560" s="3">
        <v>47.986577181207998</v>
      </c>
      <c r="L7560" s="3">
        <v>34.563758389261999</v>
      </c>
      <c r="M7560" s="3">
        <v>36.241610738254998</v>
      </c>
      <c r="N7560" s="3">
        <v>28.523489932886001</v>
      </c>
      <c r="O7560" s="3">
        <v>12.751677852348999</v>
      </c>
      <c r="P7560" s="3">
        <v>2.6845637583889999</v>
      </c>
      <c r="Q7560" s="3">
        <v>9.7315436241610005</v>
      </c>
      <c r="R7560" s="8">
        <v>4.6979865771810001</v>
      </c>
    </row>
    <row r="7561" spans="3:18" ht="24" x14ac:dyDescent="0.2">
      <c r="C7561" s="90"/>
      <c r="D7561" s="87"/>
      <c r="E7561" s="1" t="s">
        <v>112</v>
      </c>
      <c r="F7561" s="2"/>
      <c r="G7561" s="59">
        <v>954</v>
      </c>
      <c r="H7561" s="71" t="str">
        <f t="shared" si="165"/>
        <v xml:space="preserve"> </v>
      </c>
      <c r="I7561" s="11">
        <v>47.169811320755002</v>
      </c>
      <c r="J7561" s="3">
        <v>29.350104821803001</v>
      </c>
      <c r="K7561" s="3">
        <v>47.064989517820003</v>
      </c>
      <c r="L7561" s="3">
        <v>30.607966457023</v>
      </c>
      <c r="M7561" s="3">
        <v>29.350104821803001</v>
      </c>
      <c r="N7561" s="3">
        <v>22.955974842766999</v>
      </c>
      <c r="O7561" s="3">
        <v>7.7568134171910001</v>
      </c>
      <c r="P7561" s="3">
        <v>1.153039832285</v>
      </c>
      <c r="Q7561" s="3">
        <v>12.683438155136001</v>
      </c>
      <c r="R7561" s="8">
        <v>5.4507337526209998</v>
      </c>
    </row>
    <row r="7562" spans="3:18" x14ac:dyDescent="0.2">
      <c r="C7562" s="90"/>
      <c r="D7562" s="87"/>
      <c r="E7562" s="1" t="s">
        <v>113</v>
      </c>
      <c r="F7562" s="2"/>
      <c r="G7562" s="59">
        <v>616</v>
      </c>
      <c r="H7562" s="71" t="str">
        <f t="shared" si="165"/>
        <v xml:space="preserve"> </v>
      </c>
      <c r="I7562" s="11">
        <v>46.590909090909001</v>
      </c>
      <c r="J7562" s="3">
        <v>28.733766233766001</v>
      </c>
      <c r="K7562" s="3">
        <v>46.753246753246998</v>
      </c>
      <c r="L7562" s="3">
        <v>30.519480519481</v>
      </c>
      <c r="M7562" s="3">
        <v>26.461038961039002</v>
      </c>
      <c r="N7562" s="3">
        <v>24.512987012987001</v>
      </c>
      <c r="O7562" s="3">
        <v>10.227272727273</v>
      </c>
      <c r="P7562" s="3">
        <v>0.974025974026</v>
      </c>
      <c r="Q7562" s="3">
        <v>13.636363636364001</v>
      </c>
      <c r="R7562" s="8">
        <v>5.0324675324679999</v>
      </c>
    </row>
    <row r="7563" spans="3:18" x14ac:dyDescent="0.2">
      <c r="C7563" s="90"/>
      <c r="D7563" s="87"/>
      <c r="E7563" s="1" t="s">
        <v>114</v>
      </c>
      <c r="F7563" s="2"/>
      <c r="G7563" s="59">
        <v>986</v>
      </c>
      <c r="H7563" s="71" t="str">
        <f t="shared" si="165"/>
        <v xml:space="preserve"> </v>
      </c>
      <c r="I7563" s="11">
        <v>43.204868154158</v>
      </c>
      <c r="J7563" s="3">
        <v>27.079107505071001</v>
      </c>
      <c r="K7563" s="3">
        <v>42.494929006085002</v>
      </c>
      <c r="L7563" s="3">
        <v>25.456389452332999</v>
      </c>
      <c r="M7563" s="3">
        <v>27.484787018256</v>
      </c>
      <c r="N7563" s="3">
        <v>19.979716024340998</v>
      </c>
      <c r="O7563" s="3">
        <v>7.2008113590259999</v>
      </c>
      <c r="P7563" s="3">
        <v>0.81135902636900004</v>
      </c>
      <c r="Q7563" s="3">
        <v>15.720081135902999</v>
      </c>
      <c r="R7563" s="8">
        <v>5.476673427992</v>
      </c>
    </row>
    <row r="7564" spans="3:18" ht="24" x14ac:dyDescent="0.2">
      <c r="C7564" s="90"/>
      <c r="D7564" s="87"/>
      <c r="E7564" s="1" t="s">
        <v>115</v>
      </c>
      <c r="F7564" s="2"/>
      <c r="G7564" s="59">
        <v>938</v>
      </c>
      <c r="H7564" s="71" t="str">
        <f t="shared" si="165"/>
        <v xml:space="preserve"> </v>
      </c>
      <c r="I7564" s="11">
        <v>45.522388059701001</v>
      </c>
      <c r="J7564" s="3">
        <v>28.358208955224001</v>
      </c>
      <c r="K7564" s="3">
        <v>45.202558635393999</v>
      </c>
      <c r="L7564" s="3">
        <v>28.678038379530999</v>
      </c>
      <c r="M7564" s="3">
        <v>27.185501066097999</v>
      </c>
      <c r="N7564" s="3">
        <v>19.189765458421999</v>
      </c>
      <c r="O7564" s="3">
        <v>7.1428571428570002</v>
      </c>
      <c r="P7564" s="3">
        <v>1.279317697228</v>
      </c>
      <c r="Q7564" s="3">
        <v>13.539445628997999</v>
      </c>
      <c r="R7564" s="8">
        <v>6.8230277185499997</v>
      </c>
    </row>
    <row r="7565" spans="3:18" ht="24" x14ac:dyDescent="0.2">
      <c r="C7565" s="90"/>
      <c r="D7565" s="87"/>
      <c r="E7565" s="1" t="s">
        <v>116</v>
      </c>
      <c r="F7565" s="2"/>
      <c r="G7565" s="59">
        <v>771</v>
      </c>
      <c r="H7565" s="71" t="str">
        <f t="shared" si="165"/>
        <v xml:space="preserve"> </v>
      </c>
      <c r="I7565" s="11">
        <v>40.985732814526997</v>
      </c>
      <c r="J7565" s="3">
        <v>23.735408560311001</v>
      </c>
      <c r="K7565" s="3">
        <v>43.579766536965003</v>
      </c>
      <c r="L7565" s="3">
        <v>26.848249027236999</v>
      </c>
      <c r="M7565" s="3">
        <v>24.773022049287</v>
      </c>
      <c r="N7565" s="3">
        <v>20.103761348898001</v>
      </c>
      <c r="O7565" s="3">
        <v>7.5226977950710001</v>
      </c>
      <c r="P7565" s="3">
        <v>1.0376134889749999</v>
      </c>
      <c r="Q7565" s="3">
        <v>20.492866407263001</v>
      </c>
      <c r="R7565" s="8">
        <v>7.1335927367060004</v>
      </c>
    </row>
    <row r="7566" spans="3:18" ht="24" x14ac:dyDescent="0.2">
      <c r="C7566" s="90"/>
      <c r="D7566" s="87"/>
      <c r="E7566" s="1" t="s">
        <v>117</v>
      </c>
      <c r="F7566" s="2"/>
      <c r="G7566" s="59">
        <v>223</v>
      </c>
      <c r="H7566" s="71" t="str">
        <f t="shared" si="165"/>
        <v xml:space="preserve"> </v>
      </c>
      <c r="I7566" s="11">
        <v>43.497757847533997</v>
      </c>
      <c r="J7566" s="3">
        <v>35.874439461883</v>
      </c>
      <c r="K7566" s="3">
        <v>49.327354260089997</v>
      </c>
      <c r="L7566" s="3">
        <v>36.322869955157003</v>
      </c>
      <c r="M7566" s="3">
        <v>40.807174887892003</v>
      </c>
      <c r="N7566" s="3">
        <v>27.80269058296</v>
      </c>
      <c r="O7566" s="3">
        <v>7.6233183856500002</v>
      </c>
      <c r="P7566" s="3">
        <v>2.690582959641</v>
      </c>
      <c r="Q7566" s="3">
        <v>8.5201793721969992</v>
      </c>
      <c r="R7566" s="8">
        <v>4.4843049327350002</v>
      </c>
    </row>
    <row r="7567" spans="3:18" x14ac:dyDescent="0.2">
      <c r="C7567" s="90"/>
      <c r="D7567" s="87"/>
      <c r="E7567" s="1" t="s">
        <v>118</v>
      </c>
      <c r="F7567" s="2"/>
      <c r="G7567" s="59">
        <v>710</v>
      </c>
      <c r="H7567" s="71" t="str">
        <f t="shared" si="165"/>
        <v xml:space="preserve"> </v>
      </c>
      <c r="I7567" s="11">
        <v>45.492957746479</v>
      </c>
      <c r="J7567" s="3">
        <v>25.352112676055999</v>
      </c>
      <c r="K7567" s="3">
        <v>43.802816901408001</v>
      </c>
      <c r="L7567" s="3">
        <v>28.450704225351998</v>
      </c>
      <c r="M7567" s="3">
        <v>27.464788732393998</v>
      </c>
      <c r="N7567" s="3">
        <v>22.394366197183</v>
      </c>
      <c r="O7567" s="3">
        <v>8.1690140845069994</v>
      </c>
      <c r="P7567" s="3">
        <v>1.4084507042250001</v>
      </c>
      <c r="Q7567" s="3">
        <v>14.929577464789</v>
      </c>
      <c r="R7567" s="8">
        <v>5.6338028169010004</v>
      </c>
    </row>
    <row r="7568" spans="3:18" x14ac:dyDescent="0.2">
      <c r="C7568" s="90"/>
      <c r="D7568" s="87"/>
      <c r="E7568" s="1" t="s">
        <v>119</v>
      </c>
      <c r="F7568" s="2"/>
      <c r="G7568" s="59">
        <v>565</v>
      </c>
      <c r="H7568" s="71" t="str">
        <f t="shared" si="165"/>
        <v xml:space="preserve"> </v>
      </c>
      <c r="I7568" s="11">
        <v>45.840707964601997</v>
      </c>
      <c r="J7568" s="3">
        <v>34.513274336282997</v>
      </c>
      <c r="K7568" s="3">
        <v>49.026548672566001</v>
      </c>
      <c r="L7568" s="3">
        <v>28.495575221239001</v>
      </c>
      <c r="M7568" s="3">
        <v>34.513274336282997</v>
      </c>
      <c r="N7568" s="3">
        <v>25.840707964602</v>
      </c>
      <c r="O7568" s="3">
        <v>11.858407079646</v>
      </c>
      <c r="P7568" s="3">
        <v>2.1238938053099998</v>
      </c>
      <c r="Q7568" s="3">
        <v>10.973451327434001</v>
      </c>
      <c r="R7568" s="8">
        <v>5.6637168141589997</v>
      </c>
    </row>
    <row r="7569" spans="3:18" x14ac:dyDescent="0.2">
      <c r="C7569" s="90"/>
      <c r="D7569" s="87"/>
      <c r="E7569" s="1" t="s">
        <v>120</v>
      </c>
      <c r="F7569" s="2"/>
      <c r="G7569" s="59">
        <v>443</v>
      </c>
      <c r="H7569" s="71" t="str">
        <f t="shared" si="165"/>
        <v xml:space="preserve"> </v>
      </c>
      <c r="I7569" s="11">
        <v>45.823927765237002</v>
      </c>
      <c r="J7569" s="3">
        <v>28.442437923250999</v>
      </c>
      <c r="K7569" s="3">
        <v>48.081264108352002</v>
      </c>
      <c r="L7569" s="3">
        <v>27.539503386004998</v>
      </c>
      <c r="M7569" s="3">
        <v>36.794582392777002</v>
      </c>
      <c r="N7569" s="3">
        <v>31.3769751693</v>
      </c>
      <c r="O7569" s="3">
        <v>14.446952595937001</v>
      </c>
      <c r="P7569" s="3">
        <v>1.5801354401809999</v>
      </c>
      <c r="Q7569" s="3">
        <v>14.898419864559999</v>
      </c>
      <c r="R7569" s="8">
        <v>5.643340857788</v>
      </c>
    </row>
    <row r="7570" spans="3:18" x14ac:dyDescent="0.2">
      <c r="C7570" s="90"/>
      <c r="D7570" s="87"/>
      <c r="E7570" s="1" t="s">
        <v>121</v>
      </c>
      <c r="F7570" s="2"/>
      <c r="G7570" s="59">
        <v>977</v>
      </c>
      <c r="H7570" s="71" t="str">
        <f t="shared" si="165"/>
        <v xml:space="preserve"> </v>
      </c>
      <c r="I7570" s="11">
        <v>43.705220061412</v>
      </c>
      <c r="J7570" s="3">
        <v>25.793244626406999</v>
      </c>
      <c r="K7570" s="3">
        <v>44.524053224155999</v>
      </c>
      <c r="L7570" s="3">
        <v>26.919140225179</v>
      </c>
      <c r="M7570" s="3">
        <v>25.690890481063999</v>
      </c>
      <c r="N7570" s="3">
        <v>21.494370522006001</v>
      </c>
      <c r="O7570" s="3">
        <v>8.3930399181169992</v>
      </c>
      <c r="P7570" s="3">
        <v>1.4329580347999999</v>
      </c>
      <c r="Q7570" s="3">
        <v>16.888433981576</v>
      </c>
      <c r="R7570" s="8">
        <v>7.1647901740020004</v>
      </c>
    </row>
    <row r="7571" spans="3:18" x14ac:dyDescent="0.2">
      <c r="C7571" s="90"/>
      <c r="D7571" s="87"/>
      <c r="E7571" s="1" t="s">
        <v>122</v>
      </c>
      <c r="F7571" s="2"/>
      <c r="G7571" s="59">
        <v>179</v>
      </c>
      <c r="H7571" s="71" t="str">
        <f t="shared" si="165"/>
        <v xml:space="preserve"> </v>
      </c>
      <c r="I7571" s="11">
        <v>51.396648044693002</v>
      </c>
      <c r="J7571" s="3">
        <v>32.960893854749003</v>
      </c>
      <c r="K7571" s="3">
        <v>52.513966480447003</v>
      </c>
      <c r="L7571" s="3">
        <v>31.843575418994</v>
      </c>
      <c r="M7571" s="3">
        <v>37.988826815642</v>
      </c>
      <c r="N7571" s="3">
        <v>31.843575418994</v>
      </c>
      <c r="O7571" s="3">
        <v>13.966480446926999</v>
      </c>
      <c r="P7571" s="3">
        <v>1.117318435754</v>
      </c>
      <c r="Q7571" s="3">
        <v>15.083798882682</v>
      </c>
      <c r="R7571" s="8">
        <v>6.7039106145250003</v>
      </c>
    </row>
    <row r="7572" spans="3:18" x14ac:dyDescent="0.2">
      <c r="C7572" s="90"/>
      <c r="D7572" s="87"/>
      <c r="E7572" s="1" t="s">
        <v>32</v>
      </c>
      <c r="F7572" s="2"/>
      <c r="G7572" s="59">
        <v>22</v>
      </c>
      <c r="H7572" s="71" t="str">
        <f t="shared" si="165"/>
        <v>*</v>
      </c>
      <c r="I7572" s="11">
        <v>59.090909090909001</v>
      </c>
      <c r="J7572" s="3">
        <v>31.818181818182001</v>
      </c>
      <c r="K7572" s="3">
        <v>40.909090909090999</v>
      </c>
      <c r="L7572" s="3">
        <v>45.454545454544999</v>
      </c>
      <c r="M7572" s="3">
        <v>40.909090909090999</v>
      </c>
      <c r="N7572" s="3">
        <v>40.909090909090999</v>
      </c>
      <c r="O7572" s="3">
        <v>9.0909090909089993</v>
      </c>
      <c r="P7572" s="3">
        <v>9.0909090909089993</v>
      </c>
      <c r="Q7572" s="3">
        <v>13.636363636364001</v>
      </c>
      <c r="R7572" s="8">
        <v>4.5454545454549997</v>
      </c>
    </row>
    <row r="7573" spans="3:18" x14ac:dyDescent="0.2">
      <c r="C7573" s="90"/>
      <c r="D7573" s="87"/>
      <c r="E7573" s="1" t="s">
        <v>22</v>
      </c>
      <c r="F7573" s="2"/>
      <c r="G7573" s="59">
        <v>13</v>
      </c>
      <c r="H7573" s="71" t="str">
        <f t="shared" si="165"/>
        <v>*</v>
      </c>
      <c r="I7573" s="11">
        <v>30.769230769231001</v>
      </c>
      <c r="J7573" s="3">
        <v>23.076923076922998</v>
      </c>
      <c r="K7573" s="3">
        <v>30.769230769231001</v>
      </c>
      <c r="L7573" s="3">
        <v>23.076923076922998</v>
      </c>
      <c r="M7573" s="3">
        <v>15.384615384615</v>
      </c>
      <c r="N7573" s="3">
        <v>30.769230769231001</v>
      </c>
      <c r="O7573" s="3">
        <v>7.6923076923079998</v>
      </c>
      <c r="P7573" s="7">
        <v>0</v>
      </c>
      <c r="Q7573" s="3">
        <v>23.076923076922998</v>
      </c>
      <c r="R7573" s="8">
        <v>23.076923076922998</v>
      </c>
    </row>
    <row r="7574" spans="3:18" ht="24" x14ac:dyDescent="0.2">
      <c r="C7574" s="91" t="s">
        <v>123</v>
      </c>
      <c r="D7574" s="86" t="s">
        <v>17</v>
      </c>
      <c r="E7574" s="6" t="s">
        <v>124</v>
      </c>
      <c r="F7574" s="5"/>
      <c r="G7574" s="58">
        <v>55</v>
      </c>
      <c r="H7574" s="70" t="str">
        <f t="shared" si="165"/>
        <v xml:space="preserve"> </v>
      </c>
      <c r="I7574" s="12">
        <v>47.272727272727003</v>
      </c>
      <c r="J7574" s="4">
        <v>25.454545454544999</v>
      </c>
      <c r="K7574" s="4">
        <v>32.727272727272997</v>
      </c>
      <c r="L7574" s="4">
        <v>30.909090909090999</v>
      </c>
      <c r="M7574" s="4">
        <v>32.727272727272997</v>
      </c>
      <c r="N7574" s="4">
        <v>41.818181818181998</v>
      </c>
      <c r="O7574" s="4">
        <v>20</v>
      </c>
      <c r="P7574" s="4">
        <v>3.636363636364</v>
      </c>
      <c r="Q7574" s="4">
        <v>12.727272727273</v>
      </c>
      <c r="R7574" s="13">
        <v>5.4545454545450003</v>
      </c>
    </row>
    <row r="7575" spans="3:18" ht="24" x14ac:dyDescent="0.2">
      <c r="C7575" s="92"/>
      <c r="D7575" s="87"/>
      <c r="E7575" s="1" t="s">
        <v>125</v>
      </c>
      <c r="F7575" s="2"/>
      <c r="G7575" s="59">
        <v>205</v>
      </c>
      <c r="H7575" s="71" t="str">
        <f t="shared" si="165"/>
        <v xml:space="preserve"> </v>
      </c>
      <c r="I7575" s="11">
        <v>39.512195121951002</v>
      </c>
      <c r="J7575" s="3">
        <v>23.902439024389999</v>
      </c>
      <c r="K7575" s="3">
        <v>37.560975609755999</v>
      </c>
      <c r="L7575" s="3">
        <v>22.439024390244001</v>
      </c>
      <c r="M7575" s="3">
        <v>24.878048780488001</v>
      </c>
      <c r="N7575" s="3">
        <v>31.219512195122</v>
      </c>
      <c r="O7575" s="3">
        <v>16.097560975610001</v>
      </c>
      <c r="P7575" s="3">
        <v>0.97560975609800005</v>
      </c>
      <c r="Q7575" s="3">
        <v>16.585365853658999</v>
      </c>
      <c r="R7575" s="8">
        <v>6.8292682926830004</v>
      </c>
    </row>
    <row r="7576" spans="3:18" ht="24" x14ac:dyDescent="0.2">
      <c r="C7576" s="92"/>
      <c r="D7576" s="87"/>
      <c r="E7576" s="1" t="s">
        <v>126</v>
      </c>
      <c r="F7576" s="2"/>
      <c r="G7576" s="59">
        <v>114</v>
      </c>
      <c r="H7576" s="71" t="str">
        <f t="shared" si="165"/>
        <v xml:space="preserve"> </v>
      </c>
      <c r="I7576" s="11">
        <v>45.614035087719003</v>
      </c>
      <c r="J7576" s="3">
        <v>33.333333333333002</v>
      </c>
      <c r="K7576" s="3">
        <v>55.263157894736999</v>
      </c>
      <c r="L7576" s="3">
        <v>38.596491228070001</v>
      </c>
      <c r="M7576" s="3">
        <v>42.982456140350997</v>
      </c>
      <c r="N7576" s="3">
        <v>25.438596491228001</v>
      </c>
      <c r="O7576" s="3">
        <v>9.6491228070179993</v>
      </c>
      <c r="P7576" s="3">
        <v>3.508771929825</v>
      </c>
      <c r="Q7576" s="3">
        <v>5.2631578947369997</v>
      </c>
      <c r="R7576" s="8">
        <v>4.3859649122809996</v>
      </c>
    </row>
    <row r="7577" spans="3:18" ht="24" x14ac:dyDescent="0.2">
      <c r="C7577" s="92"/>
      <c r="D7577" s="87"/>
      <c r="E7577" s="1" t="s">
        <v>127</v>
      </c>
      <c r="F7577" s="2"/>
      <c r="G7577" s="59">
        <v>187</v>
      </c>
      <c r="H7577" s="71" t="str">
        <f t="shared" si="165"/>
        <v xml:space="preserve"> </v>
      </c>
      <c r="I7577" s="11">
        <v>45.989304812834</v>
      </c>
      <c r="J7577" s="3">
        <v>39.572192513368996</v>
      </c>
      <c r="K7577" s="3">
        <v>56.149732620320997</v>
      </c>
      <c r="L7577" s="3">
        <v>42.780748663102003</v>
      </c>
      <c r="M7577" s="3">
        <v>41.711229946524</v>
      </c>
      <c r="N7577" s="3">
        <v>28.877005347594</v>
      </c>
      <c r="O7577" s="3">
        <v>11.229946524063999</v>
      </c>
      <c r="P7577" s="3">
        <v>1.6042780748659999</v>
      </c>
      <c r="Q7577" s="3">
        <v>6.4171122994649998</v>
      </c>
      <c r="R7577" s="8">
        <v>1.6042780748659999</v>
      </c>
    </row>
    <row r="7578" spans="3:18" ht="24" x14ac:dyDescent="0.2">
      <c r="C7578" s="92"/>
      <c r="D7578" s="87"/>
      <c r="E7578" s="1" t="s">
        <v>128</v>
      </c>
      <c r="F7578" s="2"/>
      <c r="G7578" s="59">
        <v>1599</v>
      </c>
      <c r="H7578" s="71" t="str">
        <f t="shared" si="165"/>
        <v xml:space="preserve"> </v>
      </c>
      <c r="I7578" s="11">
        <v>44.340212632895998</v>
      </c>
      <c r="J7578" s="3">
        <v>26.141338336459999</v>
      </c>
      <c r="K7578" s="3">
        <v>43.339587242025999</v>
      </c>
      <c r="L7578" s="3">
        <v>27.204502814259001</v>
      </c>
      <c r="M7578" s="3">
        <v>24.953095684802999</v>
      </c>
      <c r="N7578" s="3">
        <v>20.762976860538</v>
      </c>
      <c r="O7578" s="3">
        <v>7.8799249530960003</v>
      </c>
      <c r="P7578" s="3">
        <v>0.93808630394000003</v>
      </c>
      <c r="Q7578" s="3">
        <v>15.759849906191</v>
      </c>
      <c r="R7578" s="8">
        <v>6.5666041275799998</v>
      </c>
    </row>
    <row r="7579" spans="3:18" ht="24" x14ac:dyDescent="0.2">
      <c r="C7579" s="92"/>
      <c r="D7579" s="87"/>
      <c r="E7579" s="1" t="s">
        <v>129</v>
      </c>
      <c r="F7579" s="2"/>
      <c r="G7579" s="59">
        <v>1199</v>
      </c>
      <c r="H7579" s="71" t="str">
        <f t="shared" si="165"/>
        <v xml:space="preserve"> </v>
      </c>
      <c r="I7579" s="11">
        <v>45.204336947456</v>
      </c>
      <c r="J7579" s="3">
        <v>27.022518765638001</v>
      </c>
      <c r="K7579" s="3">
        <v>44.787322768974001</v>
      </c>
      <c r="L7579" s="3">
        <v>28.523769808173</v>
      </c>
      <c r="M7579" s="3">
        <v>26.688907422852001</v>
      </c>
      <c r="N7579" s="3">
        <v>22.351959966639001</v>
      </c>
      <c r="O7579" s="3">
        <v>8.5904920767309996</v>
      </c>
      <c r="P7579" s="3">
        <v>1.16763969975</v>
      </c>
      <c r="Q7579" s="3">
        <v>13.928273561300999</v>
      </c>
      <c r="R7579" s="8">
        <v>7.0058381984990001</v>
      </c>
    </row>
    <row r="7580" spans="3:18" ht="24" x14ac:dyDescent="0.2">
      <c r="C7580" s="92"/>
      <c r="D7580" s="87"/>
      <c r="E7580" s="1" t="s">
        <v>130</v>
      </c>
      <c r="F7580" s="2"/>
      <c r="G7580" s="59">
        <v>950</v>
      </c>
      <c r="H7580" s="71" t="str">
        <f t="shared" si="165"/>
        <v xml:space="preserve"> </v>
      </c>
      <c r="I7580" s="11">
        <v>45.368421052632002</v>
      </c>
      <c r="J7580" s="3">
        <v>27.473684210525999</v>
      </c>
      <c r="K7580" s="3">
        <v>44.526315789473998</v>
      </c>
      <c r="L7580" s="3">
        <v>27.473684210525999</v>
      </c>
      <c r="M7580" s="3">
        <v>27.368421052632002</v>
      </c>
      <c r="N7580" s="3">
        <v>20.842105263158</v>
      </c>
      <c r="O7580" s="3">
        <v>7.4736842105259997</v>
      </c>
      <c r="P7580" s="3">
        <v>1.2631578947369999</v>
      </c>
      <c r="Q7580" s="3">
        <v>14.842105263158</v>
      </c>
      <c r="R7580" s="8">
        <v>6.3157894736840001</v>
      </c>
    </row>
    <row r="7581" spans="3:18" x14ac:dyDescent="0.2">
      <c r="C7581" s="92"/>
      <c r="D7581" s="87"/>
      <c r="E7581" s="1" t="s">
        <v>131</v>
      </c>
      <c r="F7581" s="2"/>
      <c r="G7581" s="59">
        <v>424</v>
      </c>
      <c r="H7581" s="71" t="str">
        <f t="shared" si="165"/>
        <v xml:space="preserve"> </v>
      </c>
      <c r="I7581" s="11">
        <v>47.169811320755002</v>
      </c>
      <c r="J7581" s="3">
        <v>29.481132075472001</v>
      </c>
      <c r="K7581" s="3">
        <v>49.764150943395997</v>
      </c>
      <c r="L7581" s="3">
        <v>31.367924528302002</v>
      </c>
      <c r="M7581" s="3">
        <v>30.188679245283002</v>
      </c>
      <c r="N7581" s="3">
        <v>27.594339622642</v>
      </c>
      <c r="O7581" s="3">
        <v>10.613207547169999</v>
      </c>
      <c r="P7581" s="3">
        <v>0.70754716981099997</v>
      </c>
      <c r="Q7581" s="3">
        <v>14.150943396225999</v>
      </c>
      <c r="R7581" s="8">
        <v>4.2452830188680002</v>
      </c>
    </row>
    <row r="7582" spans="3:18" ht="24" x14ac:dyDescent="0.2">
      <c r="C7582" s="92"/>
      <c r="D7582" s="87"/>
      <c r="E7582" s="1" t="s">
        <v>132</v>
      </c>
      <c r="F7582" s="2"/>
      <c r="G7582" s="59">
        <v>213</v>
      </c>
      <c r="H7582" s="71" t="str">
        <f t="shared" si="165"/>
        <v xml:space="preserve"> </v>
      </c>
      <c r="I7582" s="11">
        <v>45.070422535211002</v>
      </c>
      <c r="J7582" s="3">
        <v>31.455399061032999</v>
      </c>
      <c r="K7582" s="3">
        <v>46.009389671362001</v>
      </c>
      <c r="L7582" s="3">
        <v>31.924882629108001</v>
      </c>
      <c r="M7582" s="3">
        <v>32.863849765258003</v>
      </c>
      <c r="N7582" s="3">
        <v>27.230046948357</v>
      </c>
      <c r="O7582" s="3">
        <v>8.9201877934270009</v>
      </c>
      <c r="P7582" s="3">
        <v>1.4084507042250001</v>
      </c>
      <c r="Q7582" s="3">
        <v>13.615023474178001</v>
      </c>
      <c r="R7582" s="8">
        <v>7.9812206572770004</v>
      </c>
    </row>
    <row r="7583" spans="3:18" ht="24" x14ac:dyDescent="0.2">
      <c r="C7583" s="92"/>
      <c r="D7583" s="87"/>
      <c r="E7583" s="1" t="s">
        <v>133</v>
      </c>
      <c r="F7583" s="2"/>
      <c r="G7583" s="59">
        <v>214</v>
      </c>
      <c r="H7583" s="71" t="str">
        <f t="shared" si="165"/>
        <v xml:space="preserve"> </v>
      </c>
      <c r="I7583" s="11">
        <v>43.92523364486</v>
      </c>
      <c r="J7583" s="3">
        <v>21.96261682243</v>
      </c>
      <c r="K7583" s="3">
        <v>45.327102803738001</v>
      </c>
      <c r="L7583" s="3">
        <v>25.700934579439</v>
      </c>
      <c r="M7583" s="3">
        <v>24.299065420561</v>
      </c>
      <c r="N7583" s="3">
        <v>27.570093457944001</v>
      </c>
      <c r="O7583" s="3">
        <v>13.084112149533</v>
      </c>
      <c r="P7583" s="3">
        <v>1.401869158879</v>
      </c>
      <c r="Q7583" s="3">
        <v>16.822429906541998</v>
      </c>
      <c r="R7583" s="8">
        <v>9.8130841121499994</v>
      </c>
    </row>
    <row r="7584" spans="3:18" ht="24" x14ac:dyDescent="0.2">
      <c r="C7584" s="92"/>
      <c r="D7584" s="87"/>
      <c r="E7584" s="1" t="s">
        <v>134</v>
      </c>
      <c r="F7584" s="2"/>
      <c r="G7584" s="59">
        <v>15</v>
      </c>
      <c r="H7584" s="71" t="str">
        <f t="shared" si="165"/>
        <v>*</v>
      </c>
      <c r="I7584" s="11">
        <v>20</v>
      </c>
      <c r="J7584" s="3">
        <v>13.333333333333</v>
      </c>
      <c r="K7584" s="3">
        <v>40</v>
      </c>
      <c r="L7584" s="3">
        <v>20</v>
      </c>
      <c r="M7584" s="3">
        <v>40</v>
      </c>
      <c r="N7584" s="3">
        <v>26.666666666666998</v>
      </c>
      <c r="O7584" s="3">
        <v>26.666666666666998</v>
      </c>
      <c r="P7584" s="3">
        <v>6.666666666667</v>
      </c>
      <c r="Q7584" s="3">
        <v>33.333333333333002</v>
      </c>
      <c r="R7584" s="8">
        <v>6.666666666667</v>
      </c>
    </row>
    <row r="7585" spans="2:18" ht="24" x14ac:dyDescent="0.2">
      <c r="C7585" s="92"/>
      <c r="D7585" s="87"/>
      <c r="E7585" s="1" t="s">
        <v>135</v>
      </c>
      <c r="F7585" s="2"/>
      <c r="G7585" s="59">
        <v>587</v>
      </c>
      <c r="H7585" s="71" t="str">
        <f t="shared" si="165"/>
        <v xml:space="preserve"> </v>
      </c>
      <c r="I7585" s="11">
        <v>50.596252129471999</v>
      </c>
      <c r="J7585" s="3">
        <v>31.005110732538</v>
      </c>
      <c r="K7585" s="3">
        <v>47.700170357750999</v>
      </c>
      <c r="L7585" s="3">
        <v>30.664395229983</v>
      </c>
      <c r="M7585" s="3">
        <v>32.197614991481998</v>
      </c>
      <c r="N7585" s="3">
        <v>25.724020442930001</v>
      </c>
      <c r="O7585" s="3">
        <v>11.073253833049</v>
      </c>
      <c r="P7585" s="3">
        <v>1.192504258944</v>
      </c>
      <c r="Q7585" s="3">
        <v>10.902896081772001</v>
      </c>
      <c r="R7585" s="8">
        <v>4.770017035775</v>
      </c>
    </row>
    <row r="7586" spans="2:18" x14ac:dyDescent="0.2">
      <c r="C7586" s="92"/>
      <c r="D7586" s="87"/>
      <c r="E7586" s="1" t="s">
        <v>136</v>
      </c>
      <c r="F7586" s="2"/>
      <c r="G7586" s="59">
        <v>63</v>
      </c>
      <c r="H7586" s="71" t="str">
        <f t="shared" si="165"/>
        <v xml:space="preserve"> </v>
      </c>
      <c r="I7586" s="11">
        <v>41.269841269841002</v>
      </c>
      <c r="J7586" s="3">
        <v>28.571428571428999</v>
      </c>
      <c r="K7586" s="3">
        <v>41.269841269841002</v>
      </c>
      <c r="L7586" s="3">
        <v>23.809523809523998</v>
      </c>
      <c r="M7586" s="3">
        <v>39.682539682540003</v>
      </c>
      <c r="N7586" s="3">
        <v>30.158730158729998</v>
      </c>
      <c r="O7586" s="3">
        <v>19.047619047619001</v>
      </c>
      <c r="P7586" s="3">
        <v>7.9365079365079998</v>
      </c>
      <c r="Q7586" s="3">
        <v>17.460317460317</v>
      </c>
      <c r="R7586" s="8">
        <v>9.5238095238099998</v>
      </c>
    </row>
    <row r="7587" spans="2:18" x14ac:dyDescent="0.2">
      <c r="C7587" s="92"/>
      <c r="D7587" s="87"/>
      <c r="E7587" s="1" t="s">
        <v>137</v>
      </c>
      <c r="F7587" s="2"/>
      <c r="G7587" s="59">
        <v>290</v>
      </c>
      <c r="H7587" s="71" t="str">
        <f t="shared" si="165"/>
        <v xml:space="preserve"> </v>
      </c>
      <c r="I7587" s="11">
        <v>18.965517241379001</v>
      </c>
      <c r="J7587" s="3">
        <v>11.379310344827999</v>
      </c>
      <c r="K7587" s="3">
        <v>22.413793103448</v>
      </c>
      <c r="L7587" s="3">
        <v>11.724137931034001</v>
      </c>
      <c r="M7587" s="3">
        <v>12.068965517241001</v>
      </c>
      <c r="N7587" s="3">
        <v>17.241379310345</v>
      </c>
      <c r="O7587" s="3">
        <v>6.8965517241379999</v>
      </c>
      <c r="P7587" s="3">
        <v>1.7241379310339999</v>
      </c>
      <c r="Q7587" s="3">
        <v>42.068965517240997</v>
      </c>
      <c r="R7587" s="8">
        <v>8.6206896551720007</v>
      </c>
    </row>
    <row r="7588" spans="2:18" x14ac:dyDescent="0.2">
      <c r="C7588" s="92"/>
      <c r="D7588" s="87"/>
      <c r="E7588" s="1" t="s">
        <v>22</v>
      </c>
      <c r="F7588" s="2"/>
      <c r="G7588" s="59">
        <v>42</v>
      </c>
      <c r="H7588" s="71" t="str">
        <f t="shared" si="165"/>
        <v>*</v>
      </c>
      <c r="I7588" s="11">
        <v>14.285714285714</v>
      </c>
      <c r="J7588" s="3">
        <v>4.7619047619049999</v>
      </c>
      <c r="K7588" s="3">
        <v>11.904761904761999</v>
      </c>
      <c r="L7588" s="7">
        <v>0</v>
      </c>
      <c r="M7588" s="3">
        <v>11.904761904761999</v>
      </c>
      <c r="N7588" s="3">
        <v>4.7619047619049999</v>
      </c>
      <c r="O7588" s="7">
        <v>0</v>
      </c>
      <c r="P7588" s="7">
        <v>0</v>
      </c>
      <c r="Q7588" s="3">
        <v>14.285714285714</v>
      </c>
      <c r="R7588" s="8">
        <v>64.285714285713993</v>
      </c>
    </row>
    <row r="7589" spans="2:18" ht="24" x14ac:dyDescent="0.2">
      <c r="C7589" s="92"/>
      <c r="D7589" s="87"/>
      <c r="E7589" s="1" t="s">
        <v>138</v>
      </c>
      <c r="F7589" s="2"/>
      <c r="G7589" s="59">
        <v>246</v>
      </c>
      <c r="H7589" s="71" t="str">
        <f t="shared" si="165"/>
        <v xml:space="preserve"> </v>
      </c>
      <c r="I7589" s="11">
        <v>39.837398373984001</v>
      </c>
      <c r="J7589" s="3">
        <v>23.577235772358001</v>
      </c>
      <c r="K7589" s="3">
        <v>35.772357723577002</v>
      </c>
      <c r="L7589" s="3">
        <v>23.170731707317</v>
      </c>
      <c r="M7589" s="3">
        <v>26.016260162601998</v>
      </c>
      <c r="N7589" s="3">
        <v>32.520325203252</v>
      </c>
      <c r="O7589" s="3">
        <v>16.666666666666998</v>
      </c>
      <c r="P7589" s="3">
        <v>1.219512195122</v>
      </c>
      <c r="Q7589" s="3">
        <v>16.666666666666998</v>
      </c>
      <c r="R7589" s="8">
        <v>6.5040650406499996</v>
      </c>
    </row>
    <row r="7590" spans="2:18" ht="24" x14ac:dyDescent="0.2">
      <c r="C7590" s="92"/>
      <c r="D7590" s="87"/>
      <c r="E7590" s="1" t="s">
        <v>139</v>
      </c>
      <c r="F7590" s="2"/>
      <c r="G7590" s="59">
        <v>248</v>
      </c>
      <c r="H7590" s="71" t="str">
        <f t="shared" ref="H7590:H7592" si="166">IF(G7590&lt;49,"*"," ")</f>
        <v xml:space="preserve"> </v>
      </c>
      <c r="I7590" s="11">
        <v>44.758064516128997</v>
      </c>
      <c r="J7590" s="3">
        <v>37.096774193548001</v>
      </c>
      <c r="K7590" s="3">
        <v>54.838709677418997</v>
      </c>
      <c r="L7590" s="3">
        <v>40.725806451613003</v>
      </c>
      <c r="M7590" s="3">
        <v>41.935483870968</v>
      </c>
      <c r="N7590" s="3">
        <v>28.225806451613</v>
      </c>
      <c r="O7590" s="3">
        <v>10.483870967742</v>
      </c>
      <c r="P7590" s="3">
        <v>2.4193548387099999</v>
      </c>
      <c r="Q7590" s="3">
        <v>5.6451612903230002</v>
      </c>
      <c r="R7590" s="8">
        <v>2.822580645161</v>
      </c>
    </row>
    <row r="7591" spans="2:18" ht="24" x14ac:dyDescent="0.2">
      <c r="C7591" s="92"/>
      <c r="D7591" s="87"/>
      <c r="E7591" s="1" t="s">
        <v>140</v>
      </c>
      <c r="F7591" s="2"/>
      <c r="G7591" s="59">
        <v>1582</v>
      </c>
      <c r="H7591" s="71" t="str">
        <f t="shared" si="166"/>
        <v xml:space="preserve"> </v>
      </c>
      <c r="I7591" s="11">
        <v>43.742098609354997</v>
      </c>
      <c r="J7591" s="3">
        <v>26.359039190897999</v>
      </c>
      <c r="K7591" s="3">
        <v>43.489254108723003</v>
      </c>
      <c r="L7591" s="3">
        <v>27.433628318583999</v>
      </c>
      <c r="M7591" s="3">
        <v>26.106194690264999</v>
      </c>
      <c r="N7591" s="3">
        <v>21.365360303412999</v>
      </c>
      <c r="O7591" s="3">
        <v>7.9013906447529996</v>
      </c>
      <c r="P7591" s="3">
        <v>1.0113780025279999</v>
      </c>
      <c r="Q7591" s="3">
        <v>15.486725663716999</v>
      </c>
      <c r="R7591" s="8">
        <v>6.8900126422249999</v>
      </c>
    </row>
    <row r="7592" spans="2:18" ht="24" x14ac:dyDescent="0.2">
      <c r="C7592" s="93"/>
      <c r="D7592" s="88"/>
      <c r="E7592" s="27" t="s">
        <v>141</v>
      </c>
      <c r="F7592" s="30"/>
      <c r="G7592" s="60">
        <v>414</v>
      </c>
      <c r="H7592" s="72" t="str">
        <f t="shared" si="166"/>
        <v xml:space="preserve"> </v>
      </c>
      <c r="I7592" s="35">
        <v>42.512077294686001</v>
      </c>
      <c r="J7592" s="16">
        <v>25.6038647343</v>
      </c>
      <c r="K7592" s="16">
        <v>45.169082125604</v>
      </c>
      <c r="L7592" s="16">
        <v>28.502415458937001</v>
      </c>
      <c r="M7592" s="16">
        <v>28.019323671498</v>
      </c>
      <c r="N7592" s="16">
        <v>26.811594202898998</v>
      </c>
      <c r="O7592" s="16">
        <v>10.869565217390999</v>
      </c>
      <c r="P7592" s="16">
        <v>0.96618357487899997</v>
      </c>
      <c r="Q7592" s="16">
        <v>16.425120772947</v>
      </c>
      <c r="R7592" s="36">
        <v>8.6956521739130004</v>
      </c>
    </row>
    <row r="7593" spans="2:18" x14ac:dyDescent="0.2">
      <c r="G7593" s="61"/>
      <c r="H7593" s="73"/>
    </row>
    <row r="7594" spans="2:18" x14ac:dyDescent="0.2">
      <c r="B7594" s="22" t="str">
        <f xml:space="preserve"> HYPERLINK("#'目次'!B62", "[56]")</f>
        <v>[56]</v>
      </c>
      <c r="C7594" s="17" t="s">
        <v>574</v>
      </c>
      <c r="G7594" s="61"/>
      <c r="H7594" s="73"/>
    </row>
    <row r="7595" spans="2:18" x14ac:dyDescent="0.2">
      <c r="G7595" s="61"/>
      <c r="H7595" s="73"/>
    </row>
    <row r="7596" spans="2:18" x14ac:dyDescent="0.2">
      <c r="G7596" s="61"/>
      <c r="H7596" s="73"/>
    </row>
    <row r="7597" spans="2:18" x14ac:dyDescent="0.2">
      <c r="C7597" s="17" t="s">
        <v>12</v>
      </c>
      <c r="G7597" s="61"/>
      <c r="H7597" s="73"/>
    </row>
    <row r="7598" spans="2:18" ht="24" x14ac:dyDescent="0.2">
      <c r="C7598" s="82"/>
      <c r="D7598" s="83"/>
      <c r="E7598" s="83"/>
      <c r="F7598" s="83"/>
      <c r="G7598" s="55" t="s">
        <v>13</v>
      </c>
      <c r="H7598" s="68"/>
      <c r="I7598" s="20" t="s">
        <v>98</v>
      </c>
      <c r="J7598" s="10" t="s">
        <v>99</v>
      </c>
      <c r="K7598" s="10" t="s">
        <v>100</v>
      </c>
      <c r="L7598" s="10" t="s">
        <v>101</v>
      </c>
      <c r="M7598" s="23" t="s">
        <v>22</v>
      </c>
    </row>
    <row r="7599" spans="2:18" x14ac:dyDescent="0.2">
      <c r="C7599" s="84"/>
      <c r="D7599" s="85"/>
      <c r="E7599" s="85"/>
      <c r="F7599" s="85"/>
      <c r="G7599" s="56"/>
      <c r="H7599" s="69"/>
      <c r="I7599" s="24"/>
      <c r="J7599" s="9"/>
      <c r="K7599" s="9"/>
      <c r="L7599" s="9"/>
      <c r="M7599" s="21"/>
    </row>
    <row r="7600" spans="2:18" x14ac:dyDescent="0.2">
      <c r="C7600" s="28"/>
      <c r="D7600" s="29"/>
      <c r="E7600" s="32" t="s">
        <v>13</v>
      </c>
      <c r="F7600" s="31"/>
      <c r="G7600" s="57">
        <v>2435</v>
      </c>
      <c r="H7600" s="66" t="str">
        <f t="shared" ref="H7600:H7663" si="167">IF(G7600&lt;49,"*"," ")</f>
        <v xml:space="preserve"> </v>
      </c>
      <c r="I7600" s="15">
        <v>3.4086242299789999</v>
      </c>
      <c r="J7600" s="15">
        <v>16.4681724846</v>
      </c>
      <c r="K7600" s="15">
        <v>28.172484599589001</v>
      </c>
      <c r="L7600" s="15">
        <v>45.913757700204997</v>
      </c>
      <c r="M7600" s="34">
        <v>6.036960985626</v>
      </c>
    </row>
    <row r="7601" spans="3:13" x14ac:dyDescent="0.2">
      <c r="C7601" s="89" t="s">
        <v>16</v>
      </c>
      <c r="D7601" s="86" t="s">
        <v>17</v>
      </c>
      <c r="E7601" s="6" t="s">
        <v>18</v>
      </c>
      <c r="F7601" s="5"/>
      <c r="G7601" s="58">
        <v>344</v>
      </c>
      <c r="H7601" s="70" t="str">
        <f t="shared" si="167"/>
        <v xml:space="preserve"> </v>
      </c>
      <c r="I7601" s="12">
        <v>7.2674418604650004</v>
      </c>
      <c r="J7601" s="4">
        <v>22.383720930233</v>
      </c>
      <c r="K7601" s="4">
        <v>26.744186046511999</v>
      </c>
      <c r="L7601" s="4">
        <v>37.209302325581</v>
      </c>
      <c r="M7601" s="13">
        <v>6.3953488372090002</v>
      </c>
    </row>
    <row r="7602" spans="3:13" x14ac:dyDescent="0.2">
      <c r="C7602" s="90"/>
      <c r="D7602" s="87"/>
      <c r="E7602" s="1" t="s">
        <v>19</v>
      </c>
      <c r="F7602" s="2"/>
      <c r="G7602" s="59">
        <v>1502</v>
      </c>
      <c r="H7602" s="71" t="str">
        <f t="shared" si="167"/>
        <v xml:space="preserve"> </v>
      </c>
      <c r="I7602" s="11">
        <v>3.0625832223699998</v>
      </c>
      <c r="J7602" s="3">
        <v>17.376830892144</v>
      </c>
      <c r="K7602" s="3">
        <v>30.292942743009</v>
      </c>
      <c r="L7602" s="3">
        <v>44.141145139814</v>
      </c>
      <c r="M7602" s="8">
        <v>5.1264980026630003</v>
      </c>
    </row>
    <row r="7603" spans="3:13" x14ac:dyDescent="0.2">
      <c r="C7603" s="90"/>
      <c r="D7603" s="87"/>
      <c r="E7603" s="1" t="s">
        <v>20</v>
      </c>
      <c r="F7603" s="2"/>
      <c r="G7603" s="59">
        <v>465</v>
      </c>
      <c r="H7603" s="71" t="str">
        <f t="shared" si="167"/>
        <v xml:space="preserve"> </v>
      </c>
      <c r="I7603" s="11">
        <v>1.935483870968</v>
      </c>
      <c r="J7603" s="3">
        <v>10.967741935484</v>
      </c>
      <c r="K7603" s="3">
        <v>26.021505376343999</v>
      </c>
      <c r="L7603" s="3">
        <v>53.763440860214999</v>
      </c>
      <c r="M7603" s="8">
        <v>7.3118279569890001</v>
      </c>
    </row>
    <row r="7604" spans="3:13" x14ac:dyDescent="0.2">
      <c r="C7604" s="90"/>
      <c r="D7604" s="87"/>
      <c r="E7604" s="1" t="s">
        <v>21</v>
      </c>
      <c r="F7604" s="2"/>
      <c r="G7604" s="59">
        <v>107</v>
      </c>
      <c r="H7604" s="71" t="str">
        <f t="shared" si="167"/>
        <v xml:space="preserve"> </v>
      </c>
      <c r="I7604" s="11">
        <v>1.869158878505</v>
      </c>
      <c r="J7604" s="3">
        <v>10.280373831776</v>
      </c>
      <c r="K7604" s="3">
        <v>14.018691588785</v>
      </c>
      <c r="L7604" s="3">
        <v>64.485981308410999</v>
      </c>
      <c r="M7604" s="8">
        <v>9.3457943925230005</v>
      </c>
    </row>
    <row r="7605" spans="3:13" x14ac:dyDescent="0.2">
      <c r="C7605" s="90"/>
      <c r="D7605" s="87"/>
      <c r="E7605" s="1" t="s">
        <v>22</v>
      </c>
      <c r="F7605" s="2"/>
      <c r="G7605" s="59">
        <v>17</v>
      </c>
      <c r="H7605" s="71" t="str">
        <f t="shared" si="167"/>
        <v>*</v>
      </c>
      <c r="I7605" s="11">
        <v>5.8823529411760003</v>
      </c>
      <c r="J7605" s="3">
        <v>5.8823529411760003</v>
      </c>
      <c r="K7605" s="3">
        <v>17.647058823529001</v>
      </c>
      <c r="L7605" s="3">
        <v>47.058823529412003</v>
      </c>
      <c r="M7605" s="8">
        <v>23.529411764706001</v>
      </c>
    </row>
    <row r="7606" spans="3:13" x14ac:dyDescent="0.2">
      <c r="C7606" s="91" t="s">
        <v>23</v>
      </c>
      <c r="D7606" s="86" t="s">
        <v>17</v>
      </c>
      <c r="E7606" s="6" t="s">
        <v>24</v>
      </c>
      <c r="F7606" s="5"/>
      <c r="G7606" s="58">
        <v>383</v>
      </c>
      <c r="H7606" s="70" t="str">
        <f t="shared" si="167"/>
        <v xml:space="preserve"> </v>
      </c>
      <c r="I7606" s="12">
        <v>6.005221932115</v>
      </c>
      <c r="J7606" s="4">
        <v>25.326370757180001</v>
      </c>
      <c r="K7606" s="4">
        <v>35.770234986944999</v>
      </c>
      <c r="L7606" s="4">
        <v>26.370757180157</v>
      </c>
      <c r="M7606" s="13">
        <v>6.5274151436030001</v>
      </c>
    </row>
    <row r="7607" spans="3:13" x14ac:dyDescent="0.2">
      <c r="C7607" s="90"/>
      <c r="D7607" s="87"/>
      <c r="E7607" s="1" t="s">
        <v>25</v>
      </c>
      <c r="F7607" s="2"/>
      <c r="G7607" s="59">
        <v>333</v>
      </c>
      <c r="H7607" s="71" t="str">
        <f t="shared" si="167"/>
        <v xml:space="preserve"> </v>
      </c>
      <c r="I7607" s="11">
        <v>7.2072072072070004</v>
      </c>
      <c r="J7607" s="3">
        <v>30.030030030030002</v>
      </c>
      <c r="K7607" s="3">
        <v>38.738738738739002</v>
      </c>
      <c r="L7607" s="3">
        <v>19.219219219218999</v>
      </c>
      <c r="M7607" s="8">
        <v>4.8048048048050003</v>
      </c>
    </row>
    <row r="7608" spans="3:13" ht="24" x14ac:dyDescent="0.2">
      <c r="C7608" s="90"/>
      <c r="D7608" s="87"/>
      <c r="E7608" s="1" t="s">
        <v>26</v>
      </c>
      <c r="F7608" s="2"/>
      <c r="G7608" s="59">
        <v>464</v>
      </c>
      <c r="H7608" s="71" t="str">
        <f t="shared" si="167"/>
        <v xml:space="preserve"> </v>
      </c>
      <c r="I7608" s="11">
        <v>7.5431034482759998</v>
      </c>
      <c r="J7608" s="3">
        <v>30.387931034483</v>
      </c>
      <c r="K7608" s="3">
        <v>32.327586206897003</v>
      </c>
      <c r="L7608" s="3">
        <v>23.922413793103001</v>
      </c>
      <c r="M7608" s="8">
        <v>5.8189655172409998</v>
      </c>
    </row>
    <row r="7609" spans="3:13" ht="24" x14ac:dyDescent="0.2">
      <c r="C7609" s="90"/>
      <c r="D7609" s="87"/>
      <c r="E7609" s="1" t="s">
        <v>27</v>
      </c>
      <c r="F7609" s="2"/>
      <c r="G7609" s="59">
        <v>163</v>
      </c>
      <c r="H7609" s="71" t="str">
        <f t="shared" si="167"/>
        <v xml:space="preserve"> </v>
      </c>
      <c r="I7609" s="11">
        <v>6.1349693251530004</v>
      </c>
      <c r="J7609" s="3">
        <v>28.220858895706002</v>
      </c>
      <c r="K7609" s="3">
        <v>36.196319018404999</v>
      </c>
      <c r="L7609" s="3">
        <v>22.699386503067</v>
      </c>
      <c r="M7609" s="8">
        <v>6.7484662576690004</v>
      </c>
    </row>
    <row r="7610" spans="3:13" x14ac:dyDescent="0.2">
      <c r="C7610" s="90"/>
      <c r="D7610" s="87"/>
      <c r="E7610" s="1" t="s">
        <v>28</v>
      </c>
      <c r="F7610" s="2"/>
      <c r="G7610" s="59">
        <v>161</v>
      </c>
      <c r="H7610" s="71" t="str">
        <f t="shared" si="167"/>
        <v xml:space="preserve"> </v>
      </c>
      <c r="I7610" s="11">
        <v>5.5900621118010001</v>
      </c>
      <c r="J7610" s="3">
        <v>29.192546583851001</v>
      </c>
      <c r="K7610" s="3">
        <v>35.403726708074998</v>
      </c>
      <c r="L7610" s="3">
        <v>22.360248447204999</v>
      </c>
      <c r="M7610" s="8">
        <v>7.4534161490680004</v>
      </c>
    </row>
    <row r="7611" spans="3:13" x14ac:dyDescent="0.2">
      <c r="C7611" s="90"/>
      <c r="D7611" s="87"/>
      <c r="E7611" s="1" t="s">
        <v>29</v>
      </c>
      <c r="F7611" s="2"/>
      <c r="G7611" s="59">
        <v>1174</v>
      </c>
      <c r="H7611" s="71" t="str">
        <f t="shared" si="167"/>
        <v xml:space="preserve"> </v>
      </c>
      <c r="I7611" s="11">
        <v>4.770017035775</v>
      </c>
      <c r="J7611" s="3">
        <v>20.6132879046</v>
      </c>
      <c r="K7611" s="3">
        <v>32.793867120953998</v>
      </c>
      <c r="L7611" s="3">
        <v>35.860306643952001</v>
      </c>
      <c r="M7611" s="8">
        <v>5.9625212947190001</v>
      </c>
    </row>
    <row r="7612" spans="3:13" x14ac:dyDescent="0.2">
      <c r="C7612" s="90"/>
      <c r="D7612" s="87"/>
      <c r="E7612" s="1" t="s">
        <v>30</v>
      </c>
      <c r="F7612" s="2"/>
      <c r="G7612" s="59">
        <v>1349</v>
      </c>
      <c r="H7612" s="71" t="str">
        <f t="shared" si="167"/>
        <v xml:space="preserve"> </v>
      </c>
      <c r="I7612" s="11">
        <v>3.7805782060789999</v>
      </c>
      <c r="J7612" s="3">
        <v>18.828762045960001</v>
      </c>
      <c r="K7612" s="3">
        <v>32.542624166049002</v>
      </c>
      <c r="L7612" s="3">
        <v>39.362490733877003</v>
      </c>
      <c r="M7612" s="8">
        <v>5.4855448480359996</v>
      </c>
    </row>
    <row r="7613" spans="3:13" x14ac:dyDescent="0.2">
      <c r="C7613" s="90"/>
      <c r="D7613" s="87"/>
      <c r="E7613" s="1" t="s">
        <v>31</v>
      </c>
      <c r="F7613" s="2"/>
      <c r="G7613" s="59">
        <v>2034</v>
      </c>
      <c r="H7613" s="71" t="str">
        <f t="shared" si="167"/>
        <v xml:space="preserve"> </v>
      </c>
      <c r="I7613" s="11">
        <v>3.3923303834810001</v>
      </c>
      <c r="J7613" s="3">
        <v>16.666666666666998</v>
      </c>
      <c r="K7613" s="3">
        <v>29.400196656834002</v>
      </c>
      <c r="L7613" s="3">
        <v>45.083579154375997</v>
      </c>
      <c r="M7613" s="8">
        <v>5.4572271386429998</v>
      </c>
    </row>
    <row r="7614" spans="3:13" x14ac:dyDescent="0.2">
      <c r="C7614" s="90"/>
      <c r="D7614" s="87"/>
      <c r="E7614" s="1" t="s">
        <v>32</v>
      </c>
      <c r="F7614" s="2"/>
      <c r="G7614" s="59">
        <v>68</v>
      </c>
      <c r="H7614" s="71" t="str">
        <f t="shared" si="167"/>
        <v xml:space="preserve"> </v>
      </c>
      <c r="I7614" s="11">
        <v>4.4117647058819998</v>
      </c>
      <c r="J7614" s="3">
        <v>5.8823529411760003</v>
      </c>
      <c r="K7614" s="3">
        <v>14.705882352941</v>
      </c>
      <c r="L7614" s="3">
        <v>67.647058823528994</v>
      </c>
      <c r="M7614" s="8">
        <v>7.352941176471</v>
      </c>
    </row>
    <row r="7615" spans="3:13" x14ac:dyDescent="0.2">
      <c r="C7615" s="90"/>
      <c r="D7615" s="87"/>
      <c r="E7615" s="1" t="s">
        <v>22</v>
      </c>
      <c r="F7615" s="2"/>
      <c r="G7615" s="59">
        <v>17</v>
      </c>
      <c r="H7615" s="71" t="str">
        <f t="shared" si="167"/>
        <v>*</v>
      </c>
      <c r="I7615" s="26">
        <v>0</v>
      </c>
      <c r="J7615" s="3">
        <v>11.764705882353001</v>
      </c>
      <c r="K7615" s="3">
        <v>23.529411764706001</v>
      </c>
      <c r="L7615" s="3">
        <v>47.058823529412003</v>
      </c>
      <c r="M7615" s="8">
        <v>17.647058823529001</v>
      </c>
    </row>
    <row r="7616" spans="3:13" x14ac:dyDescent="0.2">
      <c r="C7616" s="91" t="s">
        <v>33</v>
      </c>
      <c r="D7616" s="86" t="s">
        <v>17</v>
      </c>
      <c r="E7616" s="6" t="s">
        <v>34</v>
      </c>
      <c r="F7616" s="5"/>
      <c r="G7616" s="58">
        <v>120</v>
      </c>
      <c r="H7616" s="70" t="str">
        <f t="shared" si="167"/>
        <v xml:space="preserve"> </v>
      </c>
      <c r="I7616" s="12">
        <v>17.5</v>
      </c>
      <c r="J7616" s="4">
        <v>35.833333333333002</v>
      </c>
      <c r="K7616" s="4">
        <v>25.833333333333002</v>
      </c>
      <c r="L7616" s="4">
        <v>15.833333333333</v>
      </c>
      <c r="M7616" s="13">
        <v>5</v>
      </c>
    </row>
    <row r="7617" spans="3:13" x14ac:dyDescent="0.2">
      <c r="C7617" s="90"/>
      <c r="D7617" s="87"/>
      <c r="E7617" s="1" t="s">
        <v>35</v>
      </c>
      <c r="F7617" s="2"/>
      <c r="G7617" s="59">
        <v>932</v>
      </c>
      <c r="H7617" s="71" t="str">
        <f t="shared" si="167"/>
        <v xml:space="preserve"> </v>
      </c>
      <c r="I7617" s="11">
        <v>5.0429184549360002</v>
      </c>
      <c r="J7617" s="3">
        <v>26.287553648069</v>
      </c>
      <c r="K7617" s="3">
        <v>30.793991416309002</v>
      </c>
      <c r="L7617" s="3">
        <v>31.223175965665</v>
      </c>
      <c r="M7617" s="8">
        <v>6.6523605150209999</v>
      </c>
    </row>
    <row r="7618" spans="3:13" x14ac:dyDescent="0.2">
      <c r="C7618" s="90"/>
      <c r="D7618" s="87"/>
      <c r="E7618" s="1" t="s">
        <v>36</v>
      </c>
      <c r="F7618" s="2"/>
      <c r="G7618" s="59">
        <v>854</v>
      </c>
      <c r="H7618" s="71" t="str">
        <f t="shared" si="167"/>
        <v xml:space="preserve"> </v>
      </c>
      <c r="I7618" s="11">
        <v>1.405152224824</v>
      </c>
      <c r="J7618" s="3">
        <v>10.538641686183</v>
      </c>
      <c r="K7618" s="3">
        <v>33.138173302108001</v>
      </c>
      <c r="L7618" s="3">
        <v>49.414519906323001</v>
      </c>
      <c r="M7618" s="8">
        <v>5.5035128805619999</v>
      </c>
    </row>
    <row r="7619" spans="3:13" ht="24" x14ac:dyDescent="0.2">
      <c r="C7619" s="90"/>
      <c r="D7619" s="87"/>
      <c r="E7619" s="1" t="s">
        <v>37</v>
      </c>
      <c r="F7619" s="2"/>
      <c r="G7619" s="59">
        <v>356</v>
      </c>
      <c r="H7619" s="71" t="str">
        <f t="shared" si="167"/>
        <v xml:space="preserve"> </v>
      </c>
      <c r="I7619" s="26">
        <v>0</v>
      </c>
      <c r="J7619" s="3">
        <v>4.4943820224720001</v>
      </c>
      <c r="K7619" s="3">
        <v>19.662921348314999</v>
      </c>
      <c r="L7619" s="3">
        <v>71.348314606741994</v>
      </c>
      <c r="M7619" s="8">
        <v>4.4943820224720001</v>
      </c>
    </row>
    <row r="7620" spans="3:13" x14ac:dyDescent="0.2">
      <c r="C7620" s="90"/>
      <c r="D7620" s="87"/>
      <c r="E7620" s="1" t="s">
        <v>38</v>
      </c>
      <c r="F7620" s="2"/>
      <c r="G7620" s="59">
        <v>157</v>
      </c>
      <c r="H7620" s="71" t="str">
        <f t="shared" si="167"/>
        <v xml:space="preserve"> </v>
      </c>
      <c r="I7620" s="11">
        <v>1.9108280254779999</v>
      </c>
      <c r="J7620" s="3">
        <v>3.184713375796</v>
      </c>
      <c r="K7620" s="3">
        <v>7.6433121019110004</v>
      </c>
      <c r="L7620" s="3">
        <v>79.617834394903994</v>
      </c>
      <c r="M7620" s="8">
        <v>7.6433121019110004</v>
      </c>
    </row>
    <row r="7621" spans="3:13" x14ac:dyDescent="0.2">
      <c r="C7621" s="90"/>
      <c r="D7621" s="87"/>
      <c r="E7621" s="1" t="s">
        <v>22</v>
      </c>
      <c r="F7621" s="2"/>
      <c r="G7621" s="59">
        <v>16</v>
      </c>
      <c r="H7621" s="71" t="str">
        <f t="shared" si="167"/>
        <v>*</v>
      </c>
      <c r="I7621" s="26">
        <v>0</v>
      </c>
      <c r="J7621" s="3">
        <v>12.5</v>
      </c>
      <c r="K7621" s="3">
        <v>18.75</v>
      </c>
      <c r="L7621" s="3">
        <v>43.75</v>
      </c>
      <c r="M7621" s="8">
        <v>25</v>
      </c>
    </row>
    <row r="7622" spans="3:13" x14ac:dyDescent="0.2">
      <c r="C7622" s="91" t="s">
        <v>39</v>
      </c>
      <c r="D7622" s="86" t="s">
        <v>17</v>
      </c>
      <c r="E7622" s="6" t="s">
        <v>40</v>
      </c>
      <c r="F7622" s="5"/>
      <c r="G7622" s="58">
        <v>350</v>
      </c>
      <c r="H7622" s="70" t="str">
        <f t="shared" si="167"/>
        <v xml:space="preserve"> </v>
      </c>
      <c r="I7622" s="12">
        <v>10</v>
      </c>
      <c r="J7622" s="4">
        <v>27.714285714286</v>
      </c>
      <c r="K7622" s="4">
        <v>26.857142857143</v>
      </c>
      <c r="L7622" s="4">
        <v>29.428571428571001</v>
      </c>
      <c r="M7622" s="13">
        <v>6</v>
      </c>
    </row>
    <row r="7623" spans="3:13" ht="24" x14ac:dyDescent="0.2">
      <c r="C7623" s="90"/>
      <c r="D7623" s="87"/>
      <c r="E7623" s="1" t="s">
        <v>41</v>
      </c>
      <c r="F7623" s="2"/>
      <c r="G7623" s="59">
        <v>1147</v>
      </c>
      <c r="H7623" s="71" t="str">
        <f t="shared" si="167"/>
        <v xml:space="preserve"> </v>
      </c>
      <c r="I7623" s="11">
        <v>2.877070619006</v>
      </c>
      <c r="J7623" s="3">
        <v>19.877942458587999</v>
      </c>
      <c r="K7623" s="3">
        <v>31.473408892763999</v>
      </c>
      <c r="L7623" s="3">
        <v>40.104620749782001</v>
      </c>
      <c r="M7623" s="8">
        <v>5.6669572798610002</v>
      </c>
    </row>
    <row r="7624" spans="3:13" x14ac:dyDescent="0.2">
      <c r="C7624" s="90"/>
      <c r="D7624" s="87"/>
      <c r="E7624" s="1" t="s">
        <v>42</v>
      </c>
      <c r="F7624" s="2"/>
      <c r="G7624" s="59">
        <v>816</v>
      </c>
      <c r="H7624" s="71" t="str">
        <f t="shared" si="167"/>
        <v xml:space="preserve"> </v>
      </c>
      <c r="I7624" s="11">
        <v>1.4705882352940001</v>
      </c>
      <c r="J7624" s="3">
        <v>7.352941176471</v>
      </c>
      <c r="K7624" s="3">
        <v>25.122549019608002</v>
      </c>
      <c r="L7624" s="3">
        <v>59.803921568626997</v>
      </c>
      <c r="M7624" s="8">
        <v>6.25</v>
      </c>
    </row>
    <row r="7625" spans="3:13" x14ac:dyDescent="0.2">
      <c r="C7625" s="90"/>
      <c r="D7625" s="87"/>
      <c r="E7625" s="1" t="s">
        <v>43</v>
      </c>
      <c r="F7625" s="2"/>
      <c r="G7625" s="59">
        <v>78</v>
      </c>
      <c r="H7625" s="71" t="str">
        <f t="shared" si="167"/>
        <v xml:space="preserve"> </v>
      </c>
      <c r="I7625" s="26">
        <v>0</v>
      </c>
      <c r="J7625" s="3">
        <v>14.102564102563999</v>
      </c>
      <c r="K7625" s="3">
        <v>17.948717948717999</v>
      </c>
      <c r="L7625" s="3">
        <v>64.102564102564003</v>
      </c>
      <c r="M7625" s="8">
        <v>3.8461538461539999</v>
      </c>
    </row>
    <row r="7626" spans="3:13" x14ac:dyDescent="0.2">
      <c r="C7626" s="90"/>
      <c r="D7626" s="87"/>
      <c r="E7626" s="1" t="s">
        <v>22</v>
      </c>
      <c r="F7626" s="2"/>
      <c r="G7626" s="59">
        <v>44</v>
      </c>
      <c r="H7626" s="71" t="str">
        <f t="shared" si="167"/>
        <v>*</v>
      </c>
      <c r="I7626" s="11">
        <v>6.8181818181820004</v>
      </c>
      <c r="J7626" s="3">
        <v>11.363636363635999</v>
      </c>
      <c r="K7626" s="3">
        <v>27.272727272727</v>
      </c>
      <c r="L7626" s="3">
        <v>38.636363636364003</v>
      </c>
      <c r="M7626" s="8">
        <v>15.909090909091001</v>
      </c>
    </row>
    <row r="7627" spans="3:13" x14ac:dyDescent="0.2">
      <c r="C7627" s="91" t="s">
        <v>44</v>
      </c>
      <c r="D7627" s="86" t="s">
        <v>17</v>
      </c>
      <c r="E7627" s="6" t="s">
        <v>45</v>
      </c>
      <c r="F7627" s="5"/>
      <c r="G7627" s="58">
        <v>1358</v>
      </c>
      <c r="H7627" s="70" t="str">
        <f t="shared" si="167"/>
        <v xml:space="preserve"> </v>
      </c>
      <c r="I7627" s="12">
        <v>5.1546391752579996</v>
      </c>
      <c r="J7627" s="4">
        <v>21.354933726068001</v>
      </c>
      <c r="K7627" s="4">
        <v>29.455081001473001</v>
      </c>
      <c r="L7627" s="4">
        <v>38.438880706921999</v>
      </c>
      <c r="M7627" s="13">
        <v>5.5964653902799997</v>
      </c>
    </row>
    <row r="7628" spans="3:13" x14ac:dyDescent="0.2">
      <c r="C7628" s="90"/>
      <c r="D7628" s="87"/>
      <c r="E7628" s="1" t="s">
        <v>46</v>
      </c>
      <c r="F7628" s="2"/>
      <c r="G7628" s="59">
        <v>735</v>
      </c>
      <c r="H7628" s="71" t="str">
        <f t="shared" si="167"/>
        <v xml:space="preserve"> </v>
      </c>
      <c r="I7628" s="11">
        <v>1.0884353741499999</v>
      </c>
      <c r="J7628" s="3">
        <v>12.925170068027001</v>
      </c>
      <c r="K7628" s="3">
        <v>30.884353741497002</v>
      </c>
      <c r="L7628" s="3">
        <v>49.659863945578003</v>
      </c>
      <c r="M7628" s="8">
        <v>5.4421768707479998</v>
      </c>
    </row>
    <row r="7629" spans="3:13" x14ac:dyDescent="0.2">
      <c r="C7629" s="90"/>
      <c r="D7629" s="87"/>
      <c r="E7629" s="1" t="s">
        <v>47</v>
      </c>
      <c r="F7629" s="2"/>
      <c r="G7629" s="59">
        <v>177</v>
      </c>
      <c r="H7629" s="71" t="str">
        <f t="shared" si="167"/>
        <v xml:space="preserve"> </v>
      </c>
      <c r="I7629" s="11">
        <v>1.6949152542370001</v>
      </c>
      <c r="J7629" s="3">
        <v>6.7796610169490004</v>
      </c>
      <c r="K7629" s="3">
        <v>20.338983050846998</v>
      </c>
      <c r="L7629" s="3">
        <v>67.231638418079001</v>
      </c>
      <c r="M7629" s="8">
        <v>3.9548022598869998</v>
      </c>
    </row>
    <row r="7630" spans="3:13" x14ac:dyDescent="0.2">
      <c r="C7630" s="90"/>
      <c r="D7630" s="87"/>
      <c r="E7630" s="1" t="s">
        <v>48</v>
      </c>
      <c r="F7630" s="2"/>
      <c r="G7630" s="59">
        <v>128</v>
      </c>
      <c r="H7630" s="71" t="str">
        <f t="shared" si="167"/>
        <v xml:space="preserve"> </v>
      </c>
      <c r="I7630" s="11">
        <v>0.78125</v>
      </c>
      <c r="J7630" s="3">
        <v>3.125</v>
      </c>
      <c r="K7630" s="3">
        <v>13.28125</v>
      </c>
      <c r="L7630" s="3">
        <v>72.65625</v>
      </c>
      <c r="M7630" s="8">
        <v>10.15625</v>
      </c>
    </row>
    <row r="7631" spans="3:13" x14ac:dyDescent="0.2">
      <c r="C7631" s="90"/>
      <c r="D7631" s="87"/>
      <c r="E7631" s="1" t="s">
        <v>22</v>
      </c>
      <c r="F7631" s="2"/>
      <c r="G7631" s="59">
        <v>37</v>
      </c>
      <c r="H7631" s="71" t="str">
        <f t="shared" si="167"/>
        <v>*</v>
      </c>
      <c r="I7631" s="11">
        <v>2.7027027027030002</v>
      </c>
      <c r="J7631" s="7">
        <v>0</v>
      </c>
      <c r="K7631" s="3">
        <v>16.216216216216001</v>
      </c>
      <c r="L7631" s="3">
        <v>51.351351351350999</v>
      </c>
      <c r="M7631" s="8">
        <v>29.72972972973</v>
      </c>
    </row>
    <row r="7632" spans="3:13" ht="24" x14ac:dyDescent="0.2">
      <c r="C7632" s="91" t="s">
        <v>49</v>
      </c>
      <c r="D7632" s="86" t="s">
        <v>17</v>
      </c>
      <c r="E7632" s="6" t="s">
        <v>50</v>
      </c>
      <c r="F7632" s="5"/>
      <c r="G7632" s="58">
        <v>141</v>
      </c>
      <c r="H7632" s="70" t="str">
        <f t="shared" si="167"/>
        <v xml:space="preserve"> </v>
      </c>
      <c r="I7632" s="12">
        <v>11.347517730496</v>
      </c>
      <c r="J7632" s="4">
        <v>26.950354609929001</v>
      </c>
      <c r="K7632" s="4">
        <v>29.078014184396999</v>
      </c>
      <c r="L7632" s="4">
        <v>29.078014184396999</v>
      </c>
      <c r="M7632" s="13">
        <v>3.54609929078</v>
      </c>
    </row>
    <row r="7633" spans="3:13" ht="36" x14ac:dyDescent="0.2">
      <c r="C7633" s="90"/>
      <c r="D7633" s="87"/>
      <c r="E7633" s="1" t="s">
        <v>51</v>
      </c>
      <c r="F7633" s="2"/>
      <c r="G7633" s="59">
        <v>349</v>
      </c>
      <c r="H7633" s="71" t="str">
        <f t="shared" si="167"/>
        <v xml:space="preserve"> </v>
      </c>
      <c r="I7633" s="11">
        <v>9.1690544412610002</v>
      </c>
      <c r="J7633" s="3">
        <v>23.495702005731001</v>
      </c>
      <c r="K7633" s="3">
        <v>29.512893982807999</v>
      </c>
      <c r="L7633" s="3">
        <v>34.957020057306998</v>
      </c>
      <c r="M7633" s="8">
        <v>2.8653295128940002</v>
      </c>
    </row>
    <row r="7634" spans="3:13" ht="48" x14ac:dyDescent="0.2">
      <c r="C7634" s="90"/>
      <c r="D7634" s="87"/>
      <c r="E7634" s="1" t="s">
        <v>52</v>
      </c>
      <c r="F7634" s="2"/>
      <c r="G7634" s="59">
        <v>1860</v>
      </c>
      <c r="H7634" s="71" t="str">
        <f t="shared" si="167"/>
        <v xml:space="preserve"> </v>
      </c>
      <c r="I7634" s="11">
        <v>3.9247311827960001</v>
      </c>
      <c r="J7634" s="3">
        <v>18.763440860214999</v>
      </c>
      <c r="K7634" s="3">
        <v>30.591397849461998</v>
      </c>
      <c r="L7634" s="3">
        <v>42.043010752687998</v>
      </c>
      <c r="M7634" s="8">
        <v>4.6774193548390004</v>
      </c>
    </row>
    <row r="7635" spans="3:13" ht="24" x14ac:dyDescent="0.2">
      <c r="C7635" s="90"/>
      <c r="D7635" s="87"/>
      <c r="E7635" s="1" t="s">
        <v>53</v>
      </c>
      <c r="F7635" s="2"/>
      <c r="G7635" s="59">
        <v>719</v>
      </c>
      <c r="H7635" s="71" t="str">
        <f t="shared" si="167"/>
        <v xml:space="preserve"> </v>
      </c>
      <c r="I7635" s="11">
        <v>5.4242002781640002</v>
      </c>
      <c r="J7635" s="3">
        <v>21.974965229485001</v>
      </c>
      <c r="K7635" s="3">
        <v>28.650904033380002</v>
      </c>
      <c r="L7635" s="3">
        <v>40.890125173853001</v>
      </c>
      <c r="M7635" s="8">
        <v>3.0598052851180002</v>
      </c>
    </row>
    <row r="7636" spans="3:13" ht="48" x14ac:dyDescent="0.2">
      <c r="C7636" s="90"/>
      <c r="D7636" s="87"/>
      <c r="E7636" s="1" t="s">
        <v>54</v>
      </c>
      <c r="F7636" s="2"/>
      <c r="G7636" s="59">
        <v>404</v>
      </c>
      <c r="H7636" s="71" t="str">
        <f t="shared" si="167"/>
        <v xml:space="preserve"> </v>
      </c>
      <c r="I7636" s="11">
        <v>6.9306930693069999</v>
      </c>
      <c r="J7636" s="3">
        <v>24.50495049505</v>
      </c>
      <c r="K7636" s="3">
        <v>27.722772277228</v>
      </c>
      <c r="L7636" s="3">
        <v>37.376237623762002</v>
      </c>
      <c r="M7636" s="8">
        <v>3.4653465346529999</v>
      </c>
    </row>
    <row r="7637" spans="3:13" ht="36" x14ac:dyDescent="0.2">
      <c r="C7637" s="90"/>
      <c r="D7637" s="87"/>
      <c r="E7637" s="1" t="s">
        <v>55</v>
      </c>
      <c r="F7637" s="2"/>
      <c r="G7637" s="59">
        <v>41</v>
      </c>
      <c r="H7637" s="71" t="str">
        <f t="shared" si="167"/>
        <v>*</v>
      </c>
      <c r="I7637" s="11">
        <v>26.829268292683</v>
      </c>
      <c r="J7637" s="3">
        <v>24.390243902439</v>
      </c>
      <c r="K7637" s="3">
        <v>9.7560975609760003</v>
      </c>
      <c r="L7637" s="3">
        <v>34.146341463414998</v>
      </c>
      <c r="M7637" s="8">
        <v>4.8780487804880002</v>
      </c>
    </row>
    <row r="7638" spans="3:13" ht="36" x14ac:dyDescent="0.2">
      <c r="C7638" s="90"/>
      <c r="D7638" s="87"/>
      <c r="E7638" s="1" t="s">
        <v>56</v>
      </c>
      <c r="F7638" s="2"/>
      <c r="G7638" s="59">
        <v>168</v>
      </c>
      <c r="H7638" s="71" t="str">
        <f t="shared" si="167"/>
        <v xml:space="preserve"> </v>
      </c>
      <c r="I7638" s="11">
        <v>5.9523809523809996</v>
      </c>
      <c r="J7638" s="3">
        <v>19.047619047619001</v>
      </c>
      <c r="K7638" s="3">
        <v>26.190476190476002</v>
      </c>
      <c r="L7638" s="3">
        <v>43.452380952380999</v>
      </c>
      <c r="M7638" s="8">
        <v>5.3571428571429998</v>
      </c>
    </row>
    <row r="7639" spans="3:13" ht="36" x14ac:dyDescent="0.2">
      <c r="C7639" s="90"/>
      <c r="D7639" s="87"/>
      <c r="E7639" s="1" t="s">
        <v>57</v>
      </c>
      <c r="F7639" s="2"/>
      <c r="G7639" s="59">
        <v>146</v>
      </c>
      <c r="H7639" s="71" t="str">
        <f t="shared" si="167"/>
        <v xml:space="preserve"> </v>
      </c>
      <c r="I7639" s="11">
        <v>7.5342465753420003</v>
      </c>
      <c r="J7639" s="3">
        <v>26.712328767123001</v>
      </c>
      <c r="K7639" s="3">
        <v>27.397260273973</v>
      </c>
      <c r="L7639" s="3">
        <v>32.876712328766999</v>
      </c>
      <c r="M7639" s="8">
        <v>5.4794520547949999</v>
      </c>
    </row>
    <row r="7640" spans="3:13" x14ac:dyDescent="0.2">
      <c r="C7640" s="90"/>
      <c r="D7640" s="87"/>
      <c r="E7640" s="1" t="s">
        <v>58</v>
      </c>
      <c r="F7640" s="2"/>
      <c r="G7640" s="59">
        <v>364</v>
      </c>
      <c r="H7640" s="71" t="str">
        <f t="shared" si="167"/>
        <v xml:space="preserve"> </v>
      </c>
      <c r="I7640" s="11">
        <v>1.098901098901</v>
      </c>
      <c r="J7640" s="3">
        <v>8.7912087912089998</v>
      </c>
      <c r="K7640" s="3">
        <v>16.758241758242001</v>
      </c>
      <c r="L7640" s="3">
        <v>65.934065934065998</v>
      </c>
      <c r="M7640" s="8">
        <v>7.4175824175820004</v>
      </c>
    </row>
    <row r="7641" spans="3:13" x14ac:dyDescent="0.2">
      <c r="C7641" s="90"/>
      <c r="D7641" s="87"/>
      <c r="E7641" s="1" t="s">
        <v>22</v>
      </c>
      <c r="F7641" s="2"/>
      <c r="G7641" s="59">
        <v>134</v>
      </c>
      <c r="H7641" s="71" t="str">
        <f t="shared" si="167"/>
        <v xml:space="preserve"> </v>
      </c>
      <c r="I7641" s="11">
        <v>2.238805970149</v>
      </c>
      <c r="J7641" s="3">
        <v>8.9552238805969999</v>
      </c>
      <c r="K7641" s="3">
        <v>20.895522388060002</v>
      </c>
      <c r="L7641" s="3">
        <v>46.268656716418</v>
      </c>
      <c r="M7641" s="8">
        <v>21.641791044775999</v>
      </c>
    </row>
    <row r="7642" spans="3:13" ht="24" x14ac:dyDescent="0.2">
      <c r="C7642" s="90"/>
      <c r="D7642" s="87"/>
      <c r="E7642" s="1" t="s">
        <v>59</v>
      </c>
      <c r="F7642" s="2"/>
      <c r="G7642" s="59">
        <v>1920</v>
      </c>
      <c r="H7642" s="71" t="str">
        <f t="shared" si="167"/>
        <v xml:space="preserve"> </v>
      </c>
      <c r="I7642" s="11">
        <v>3.90625</v>
      </c>
      <c r="J7642" s="3">
        <v>18.489583333333002</v>
      </c>
      <c r="K7642" s="3">
        <v>30.729166666666998</v>
      </c>
      <c r="L7642" s="3">
        <v>42.239583333333002</v>
      </c>
      <c r="M7642" s="8">
        <v>4.635416666667</v>
      </c>
    </row>
    <row r="7643" spans="3:13" ht="24" x14ac:dyDescent="0.2">
      <c r="C7643" s="90"/>
      <c r="D7643" s="87"/>
      <c r="E7643" s="1" t="s">
        <v>60</v>
      </c>
      <c r="F7643" s="2"/>
      <c r="G7643" s="59">
        <v>479</v>
      </c>
      <c r="H7643" s="71" t="str">
        <f t="shared" si="167"/>
        <v xml:space="preserve"> </v>
      </c>
      <c r="I7643" s="11">
        <v>6.8893528183720001</v>
      </c>
      <c r="J7643" s="3">
        <v>22.964509394572001</v>
      </c>
      <c r="K7643" s="3">
        <v>27.557411273486</v>
      </c>
      <c r="L7643" s="3">
        <v>38.830897703548999</v>
      </c>
      <c r="M7643" s="8">
        <v>3.757828810021</v>
      </c>
    </row>
    <row r="7644" spans="3:13" ht="24" x14ac:dyDescent="0.2">
      <c r="C7644" s="91" t="s">
        <v>61</v>
      </c>
      <c r="D7644" s="86" t="s">
        <v>17</v>
      </c>
      <c r="E7644" s="6" t="s">
        <v>62</v>
      </c>
      <c r="F7644" s="5"/>
      <c r="G7644" s="58">
        <v>354</v>
      </c>
      <c r="H7644" s="70" t="str">
        <f t="shared" si="167"/>
        <v xml:space="preserve"> </v>
      </c>
      <c r="I7644" s="12">
        <v>6.4971751412429999</v>
      </c>
      <c r="J7644" s="4">
        <v>25.706214689266002</v>
      </c>
      <c r="K7644" s="4">
        <v>32.203389830508002</v>
      </c>
      <c r="L7644" s="4">
        <v>31.920903954802</v>
      </c>
      <c r="M7644" s="13">
        <v>3.6723163841809998</v>
      </c>
    </row>
    <row r="7645" spans="3:13" ht="24" x14ac:dyDescent="0.2">
      <c r="C7645" s="90"/>
      <c r="D7645" s="87"/>
      <c r="E7645" s="1" t="s">
        <v>63</v>
      </c>
      <c r="F7645" s="2"/>
      <c r="G7645" s="59">
        <v>645</v>
      </c>
      <c r="H7645" s="71" t="str">
        <f t="shared" si="167"/>
        <v xml:space="preserve"> </v>
      </c>
      <c r="I7645" s="11">
        <v>5.5813953488369998</v>
      </c>
      <c r="J7645" s="3">
        <v>26.046511627907002</v>
      </c>
      <c r="K7645" s="3">
        <v>36.124031007752002</v>
      </c>
      <c r="L7645" s="3">
        <v>27.286821705426</v>
      </c>
      <c r="M7645" s="8">
        <v>4.9612403100779998</v>
      </c>
    </row>
    <row r="7646" spans="3:13" ht="36" x14ac:dyDescent="0.2">
      <c r="C7646" s="90"/>
      <c r="D7646" s="87"/>
      <c r="E7646" s="1" t="s">
        <v>64</v>
      </c>
      <c r="F7646" s="2"/>
      <c r="G7646" s="59">
        <v>166</v>
      </c>
      <c r="H7646" s="71" t="str">
        <f t="shared" si="167"/>
        <v xml:space="preserve"> </v>
      </c>
      <c r="I7646" s="11">
        <v>7.8313253012050001</v>
      </c>
      <c r="J7646" s="3">
        <v>31.325301204818999</v>
      </c>
      <c r="K7646" s="3">
        <v>27.10843373494</v>
      </c>
      <c r="L7646" s="3">
        <v>28.313253012048001</v>
      </c>
      <c r="M7646" s="8">
        <v>5.4216867469879997</v>
      </c>
    </row>
    <row r="7647" spans="3:13" ht="36" x14ac:dyDescent="0.2">
      <c r="C7647" s="90"/>
      <c r="D7647" s="87"/>
      <c r="E7647" s="1" t="s">
        <v>65</v>
      </c>
      <c r="F7647" s="2"/>
      <c r="G7647" s="59">
        <v>110</v>
      </c>
      <c r="H7647" s="71" t="str">
        <f t="shared" si="167"/>
        <v xml:space="preserve"> </v>
      </c>
      <c r="I7647" s="11">
        <v>19.090909090909001</v>
      </c>
      <c r="J7647" s="3">
        <v>30.909090909090999</v>
      </c>
      <c r="K7647" s="3">
        <v>34.545454545455001</v>
      </c>
      <c r="L7647" s="3">
        <v>11.818181818182</v>
      </c>
      <c r="M7647" s="8">
        <v>3.636363636364</v>
      </c>
    </row>
    <row r="7648" spans="3:13" ht="36" x14ac:dyDescent="0.2">
      <c r="C7648" s="90"/>
      <c r="D7648" s="87"/>
      <c r="E7648" s="1" t="s">
        <v>66</v>
      </c>
      <c r="F7648" s="2"/>
      <c r="G7648" s="59">
        <v>239</v>
      </c>
      <c r="H7648" s="71" t="str">
        <f t="shared" si="167"/>
        <v xml:space="preserve"> </v>
      </c>
      <c r="I7648" s="11">
        <v>7.5313807531380004</v>
      </c>
      <c r="J7648" s="3">
        <v>30.962343096234001</v>
      </c>
      <c r="K7648" s="3">
        <v>37.238493723848997</v>
      </c>
      <c r="L7648" s="3">
        <v>21.338912133891</v>
      </c>
      <c r="M7648" s="8">
        <v>2.9288702928869998</v>
      </c>
    </row>
    <row r="7649" spans="3:13" ht="24" x14ac:dyDescent="0.2">
      <c r="C7649" s="90"/>
      <c r="D7649" s="87"/>
      <c r="E7649" s="1" t="s">
        <v>67</v>
      </c>
      <c r="F7649" s="2"/>
      <c r="G7649" s="59">
        <v>143</v>
      </c>
      <c r="H7649" s="71" t="str">
        <f t="shared" si="167"/>
        <v xml:space="preserve"> </v>
      </c>
      <c r="I7649" s="11">
        <v>10.48951048951</v>
      </c>
      <c r="J7649" s="3">
        <v>29.370629370629</v>
      </c>
      <c r="K7649" s="3">
        <v>36.363636363635997</v>
      </c>
      <c r="L7649" s="3">
        <v>21.678321678322</v>
      </c>
      <c r="M7649" s="8">
        <v>2.0979020979020002</v>
      </c>
    </row>
    <row r="7650" spans="3:13" ht="24" x14ac:dyDescent="0.2">
      <c r="C7650" s="90"/>
      <c r="D7650" s="87"/>
      <c r="E7650" s="1" t="s">
        <v>68</v>
      </c>
      <c r="F7650" s="2"/>
      <c r="G7650" s="59">
        <v>56</v>
      </c>
      <c r="H7650" s="71" t="str">
        <f t="shared" si="167"/>
        <v xml:space="preserve"> </v>
      </c>
      <c r="I7650" s="11">
        <v>14.285714285714</v>
      </c>
      <c r="J7650" s="3">
        <v>26.785714285714</v>
      </c>
      <c r="K7650" s="3">
        <v>32.142857142856997</v>
      </c>
      <c r="L7650" s="3">
        <v>19.642857142857</v>
      </c>
      <c r="M7650" s="8">
        <v>7.1428571428570002</v>
      </c>
    </row>
    <row r="7651" spans="3:13" ht="24" x14ac:dyDescent="0.2">
      <c r="C7651" s="90"/>
      <c r="D7651" s="87"/>
      <c r="E7651" s="1" t="s">
        <v>69</v>
      </c>
      <c r="F7651" s="2"/>
      <c r="G7651" s="59">
        <v>51</v>
      </c>
      <c r="H7651" s="71" t="str">
        <f t="shared" si="167"/>
        <v xml:space="preserve"> </v>
      </c>
      <c r="I7651" s="11">
        <v>11.764705882353001</v>
      </c>
      <c r="J7651" s="3">
        <v>29.411764705882</v>
      </c>
      <c r="K7651" s="3">
        <v>31.372549019608002</v>
      </c>
      <c r="L7651" s="3">
        <v>23.529411764706001</v>
      </c>
      <c r="M7651" s="8">
        <v>3.9215686274510002</v>
      </c>
    </row>
    <row r="7652" spans="3:13" ht="24" x14ac:dyDescent="0.2">
      <c r="C7652" s="90"/>
      <c r="D7652" s="87"/>
      <c r="E7652" s="1" t="s">
        <v>70</v>
      </c>
      <c r="F7652" s="2"/>
      <c r="G7652" s="59">
        <v>312</v>
      </c>
      <c r="H7652" s="71" t="str">
        <f t="shared" si="167"/>
        <v xml:space="preserve"> </v>
      </c>
      <c r="I7652" s="11">
        <v>8.9743589743589993</v>
      </c>
      <c r="J7652" s="3">
        <v>34.615384615384997</v>
      </c>
      <c r="K7652" s="3">
        <v>32.371794871794997</v>
      </c>
      <c r="L7652" s="3">
        <v>18.589743589744</v>
      </c>
      <c r="M7652" s="8">
        <v>5.4487179487180004</v>
      </c>
    </row>
    <row r="7653" spans="3:13" x14ac:dyDescent="0.2">
      <c r="C7653" s="90"/>
      <c r="D7653" s="87"/>
      <c r="E7653" s="1" t="s">
        <v>32</v>
      </c>
      <c r="F7653" s="2"/>
      <c r="G7653" s="59">
        <v>51</v>
      </c>
      <c r="H7653" s="71" t="str">
        <f t="shared" si="167"/>
        <v xml:space="preserve"> </v>
      </c>
      <c r="I7653" s="11">
        <v>3.9215686274510002</v>
      </c>
      <c r="J7653" s="3">
        <v>29.411764705882</v>
      </c>
      <c r="K7653" s="3">
        <v>29.411764705882</v>
      </c>
      <c r="L7653" s="3">
        <v>35.294117647058997</v>
      </c>
      <c r="M7653" s="8">
        <v>1.9607843137250001</v>
      </c>
    </row>
    <row r="7654" spans="3:13" ht="24" x14ac:dyDescent="0.2">
      <c r="C7654" s="90"/>
      <c r="D7654" s="87"/>
      <c r="E7654" s="1" t="s">
        <v>71</v>
      </c>
      <c r="F7654" s="2"/>
      <c r="G7654" s="59">
        <v>1237</v>
      </c>
      <c r="H7654" s="71" t="str">
        <f t="shared" si="167"/>
        <v xml:space="preserve"> </v>
      </c>
      <c r="I7654" s="11">
        <v>5.497170573969</v>
      </c>
      <c r="J7654" s="3">
        <v>24.737267582862</v>
      </c>
      <c r="K7654" s="3">
        <v>33.872271624899</v>
      </c>
      <c r="L7654" s="3">
        <v>31.285367825384</v>
      </c>
      <c r="M7654" s="8">
        <v>4.6079223928859996</v>
      </c>
    </row>
    <row r="7655" spans="3:13" ht="24" x14ac:dyDescent="0.2">
      <c r="C7655" s="90"/>
      <c r="D7655" s="87"/>
      <c r="E7655" s="1" t="s">
        <v>72</v>
      </c>
      <c r="F7655" s="2"/>
      <c r="G7655" s="59">
        <v>1015</v>
      </c>
      <c r="H7655" s="71" t="str">
        <f t="shared" si="167"/>
        <v xml:space="preserve"> </v>
      </c>
      <c r="I7655" s="11">
        <v>1.2807881773400001</v>
      </c>
      <c r="J7655" s="3">
        <v>7.5862068965520004</v>
      </c>
      <c r="K7655" s="3">
        <v>22.56157635468</v>
      </c>
      <c r="L7655" s="3">
        <v>64.433497536946007</v>
      </c>
      <c r="M7655" s="8">
        <v>4.1379310344829996</v>
      </c>
    </row>
    <row r="7656" spans="3:13" x14ac:dyDescent="0.2">
      <c r="C7656" s="90"/>
      <c r="D7656" s="87"/>
      <c r="E7656" s="1" t="s">
        <v>22</v>
      </c>
      <c r="F7656" s="2"/>
      <c r="G7656" s="59">
        <v>183</v>
      </c>
      <c r="H7656" s="71" t="str">
        <f t="shared" si="167"/>
        <v xml:space="preserve"> </v>
      </c>
      <c r="I7656" s="11">
        <v>1.0928961748629999</v>
      </c>
      <c r="J7656" s="3">
        <v>9.83606557377</v>
      </c>
      <c r="K7656" s="3">
        <v>20.765027322403999</v>
      </c>
      <c r="L7656" s="3">
        <v>42.076502732240002</v>
      </c>
      <c r="M7656" s="8">
        <v>26.229508196721</v>
      </c>
    </row>
    <row r="7657" spans="3:13" x14ac:dyDescent="0.2">
      <c r="C7657" s="91" t="s">
        <v>73</v>
      </c>
      <c r="D7657" s="86" t="s">
        <v>17</v>
      </c>
      <c r="E7657" s="6" t="s">
        <v>74</v>
      </c>
      <c r="F7657" s="5"/>
      <c r="G7657" s="58">
        <v>247</v>
      </c>
      <c r="H7657" s="70" t="str">
        <f t="shared" si="167"/>
        <v xml:space="preserve"> </v>
      </c>
      <c r="I7657" s="12">
        <v>4.0485829959509996</v>
      </c>
      <c r="J7657" s="4">
        <v>30.364372469635999</v>
      </c>
      <c r="K7657" s="4">
        <v>34.412955465586997</v>
      </c>
      <c r="L7657" s="4">
        <v>24.696356275304002</v>
      </c>
      <c r="M7657" s="13">
        <v>6.4777327935219997</v>
      </c>
    </row>
    <row r="7658" spans="3:13" x14ac:dyDescent="0.2">
      <c r="C7658" s="90"/>
      <c r="D7658" s="87"/>
      <c r="E7658" s="1" t="s">
        <v>75</v>
      </c>
      <c r="F7658" s="2"/>
      <c r="G7658" s="59">
        <v>531</v>
      </c>
      <c r="H7658" s="71" t="str">
        <f t="shared" si="167"/>
        <v xml:space="preserve"> </v>
      </c>
      <c r="I7658" s="11">
        <v>4.8964218455740003</v>
      </c>
      <c r="J7658" s="3">
        <v>28.248587570621002</v>
      </c>
      <c r="K7658" s="3">
        <v>37.853107344633003</v>
      </c>
      <c r="L7658" s="3">
        <v>24.293785310733998</v>
      </c>
      <c r="M7658" s="8">
        <v>4.7080979284369997</v>
      </c>
    </row>
    <row r="7659" spans="3:13" x14ac:dyDescent="0.2">
      <c r="C7659" s="90"/>
      <c r="D7659" s="87"/>
      <c r="E7659" s="1" t="s">
        <v>76</v>
      </c>
      <c r="F7659" s="2"/>
      <c r="G7659" s="59">
        <v>58</v>
      </c>
      <c r="H7659" s="71" t="str">
        <f t="shared" si="167"/>
        <v xml:space="preserve"> </v>
      </c>
      <c r="I7659" s="11">
        <v>6.8965517241379999</v>
      </c>
      <c r="J7659" s="3">
        <v>32.758620689654997</v>
      </c>
      <c r="K7659" s="3">
        <v>41.379310344827999</v>
      </c>
      <c r="L7659" s="3">
        <v>13.793103448276</v>
      </c>
      <c r="M7659" s="8">
        <v>5.1724137931029999</v>
      </c>
    </row>
    <row r="7660" spans="3:13" x14ac:dyDescent="0.2">
      <c r="C7660" s="90"/>
      <c r="D7660" s="87"/>
      <c r="E7660" s="1" t="s">
        <v>77</v>
      </c>
      <c r="F7660" s="2"/>
      <c r="G7660" s="59">
        <v>400</v>
      </c>
      <c r="H7660" s="71" t="str">
        <f t="shared" si="167"/>
        <v xml:space="preserve"> </v>
      </c>
      <c r="I7660" s="11">
        <v>5.75</v>
      </c>
      <c r="J7660" s="3">
        <v>25.25</v>
      </c>
      <c r="K7660" s="3">
        <v>34.75</v>
      </c>
      <c r="L7660" s="3">
        <v>28.75</v>
      </c>
      <c r="M7660" s="8">
        <v>5.5</v>
      </c>
    </row>
    <row r="7661" spans="3:13" ht="24" x14ac:dyDescent="0.2">
      <c r="C7661" s="90"/>
      <c r="D7661" s="87"/>
      <c r="E7661" s="1" t="s">
        <v>78</v>
      </c>
      <c r="F7661" s="2"/>
      <c r="G7661" s="59">
        <v>422</v>
      </c>
      <c r="H7661" s="71" t="str">
        <f t="shared" si="167"/>
        <v xml:space="preserve"> </v>
      </c>
      <c r="I7661" s="11">
        <v>6.398104265403</v>
      </c>
      <c r="J7661" s="3">
        <v>25.592417061610998</v>
      </c>
      <c r="K7661" s="3">
        <v>36.966824644550002</v>
      </c>
      <c r="L7661" s="3">
        <v>25.592417061610998</v>
      </c>
      <c r="M7661" s="8">
        <v>5.4502369668249999</v>
      </c>
    </row>
    <row r="7662" spans="3:13" ht="24" x14ac:dyDescent="0.2">
      <c r="C7662" s="90"/>
      <c r="D7662" s="87"/>
      <c r="E7662" s="1" t="s">
        <v>79</v>
      </c>
      <c r="F7662" s="2"/>
      <c r="G7662" s="59">
        <v>102</v>
      </c>
      <c r="H7662" s="71" t="str">
        <f t="shared" si="167"/>
        <v xml:space="preserve"> </v>
      </c>
      <c r="I7662" s="11">
        <v>17.647058823529001</v>
      </c>
      <c r="J7662" s="3">
        <v>32.352941176470999</v>
      </c>
      <c r="K7662" s="3">
        <v>30.392156862745001</v>
      </c>
      <c r="L7662" s="3">
        <v>14.705882352941</v>
      </c>
      <c r="M7662" s="8">
        <v>4.9019607843140003</v>
      </c>
    </row>
    <row r="7663" spans="3:13" ht="24" x14ac:dyDescent="0.2">
      <c r="C7663" s="90"/>
      <c r="D7663" s="87"/>
      <c r="E7663" s="1" t="s">
        <v>80</v>
      </c>
      <c r="F7663" s="2"/>
      <c r="G7663" s="59">
        <v>44</v>
      </c>
      <c r="H7663" s="71" t="str">
        <f t="shared" si="167"/>
        <v>*</v>
      </c>
      <c r="I7663" s="11">
        <v>13.636363636364001</v>
      </c>
      <c r="J7663" s="3">
        <v>34.090909090909001</v>
      </c>
      <c r="K7663" s="3">
        <v>31.818181818182001</v>
      </c>
      <c r="L7663" s="3">
        <v>15.909090909091001</v>
      </c>
      <c r="M7663" s="8">
        <v>4.5454545454549997</v>
      </c>
    </row>
    <row r="7664" spans="3:13" ht="24" x14ac:dyDescent="0.2">
      <c r="C7664" s="90"/>
      <c r="D7664" s="87"/>
      <c r="E7664" s="1" t="s">
        <v>81</v>
      </c>
      <c r="F7664" s="2"/>
      <c r="G7664" s="59">
        <v>99</v>
      </c>
      <c r="H7664" s="71" t="str">
        <f t="shared" ref="H7664:H7727" si="168">IF(G7664&lt;49,"*"," ")</f>
        <v xml:space="preserve"> </v>
      </c>
      <c r="I7664" s="11">
        <v>7.0707070707069999</v>
      </c>
      <c r="J7664" s="3">
        <v>29.292929292928999</v>
      </c>
      <c r="K7664" s="3">
        <v>37.373737373737001</v>
      </c>
      <c r="L7664" s="3">
        <v>23.232323232323001</v>
      </c>
      <c r="M7664" s="8">
        <v>3.0303030303030001</v>
      </c>
    </row>
    <row r="7665" spans="3:13" ht="24" x14ac:dyDescent="0.2">
      <c r="C7665" s="90"/>
      <c r="D7665" s="87"/>
      <c r="E7665" s="1" t="s">
        <v>82</v>
      </c>
      <c r="F7665" s="2"/>
      <c r="G7665" s="59">
        <v>128</v>
      </c>
      <c r="H7665" s="71" t="str">
        <f t="shared" si="168"/>
        <v xml:space="preserve"> </v>
      </c>
      <c r="I7665" s="11">
        <v>14.0625</v>
      </c>
      <c r="J7665" s="3">
        <v>43.75</v>
      </c>
      <c r="K7665" s="3">
        <v>25.78125</v>
      </c>
      <c r="L7665" s="3">
        <v>12.5</v>
      </c>
      <c r="M7665" s="8">
        <v>3.90625</v>
      </c>
    </row>
    <row r="7666" spans="3:13" x14ac:dyDescent="0.2">
      <c r="C7666" s="90"/>
      <c r="D7666" s="87"/>
      <c r="E7666" s="1" t="s">
        <v>83</v>
      </c>
      <c r="F7666" s="2"/>
      <c r="G7666" s="59">
        <v>47</v>
      </c>
      <c r="H7666" s="71" t="str">
        <f t="shared" si="168"/>
        <v>*</v>
      </c>
      <c r="I7666" s="11">
        <v>12.765957446809001</v>
      </c>
      <c r="J7666" s="3">
        <v>31.914893617021001</v>
      </c>
      <c r="K7666" s="3">
        <v>29.787234042552999</v>
      </c>
      <c r="L7666" s="3">
        <v>19.148936170212998</v>
      </c>
      <c r="M7666" s="8">
        <v>6.3829787234040003</v>
      </c>
    </row>
    <row r="7667" spans="3:13" ht="24" x14ac:dyDescent="0.2">
      <c r="C7667" s="90"/>
      <c r="D7667" s="87"/>
      <c r="E7667" s="1" t="s">
        <v>84</v>
      </c>
      <c r="F7667" s="2"/>
      <c r="G7667" s="59">
        <v>151</v>
      </c>
      <c r="H7667" s="71" t="str">
        <f t="shared" si="168"/>
        <v xml:space="preserve"> </v>
      </c>
      <c r="I7667" s="11">
        <v>8.6092715231790002</v>
      </c>
      <c r="J7667" s="3">
        <v>30.46357615894</v>
      </c>
      <c r="K7667" s="3">
        <v>35.099337748343999</v>
      </c>
      <c r="L7667" s="3">
        <v>22.516556291391002</v>
      </c>
      <c r="M7667" s="8">
        <v>3.311258278146</v>
      </c>
    </row>
    <row r="7668" spans="3:13" ht="24" x14ac:dyDescent="0.2">
      <c r="C7668" s="90"/>
      <c r="D7668" s="87"/>
      <c r="E7668" s="1" t="s">
        <v>85</v>
      </c>
      <c r="F7668" s="2"/>
      <c r="G7668" s="59">
        <v>60</v>
      </c>
      <c r="H7668" s="71" t="str">
        <f t="shared" si="168"/>
        <v xml:space="preserve"> </v>
      </c>
      <c r="I7668" s="11">
        <v>3.333333333333</v>
      </c>
      <c r="J7668" s="3">
        <v>21.666666666666998</v>
      </c>
      <c r="K7668" s="3">
        <v>25</v>
      </c>
      <c r="L7668" s="3">
        <v>43.333333333333002</v>
      </c>
      <c r="M7668" s="8">
        <v>6.666666666667</v>
      </c>
    </row>
    <row r="7669" spans="3:13" x14ac:dyDescent="0.2">
      <c r="C7669" s="90"/>
      <c r="D7669" s="87"/>
      <c r="E7669" s="1" t="s">
        <v>32</v>
      </c>
      <c r="F7669" s="2"/>
      <c r="G7669" s="59">
        <v>49</v>
      </c>
      <c r="H7669" s="71" t="s">
        <v>674</v>
      </c>
      <c r="I7669" s="11">
        <v>2.040816326531</v>
      </c>
      <c r="J7669" s="3">
        <v>22.448979591836999</v>
      </c>
      <c r="K7669" s="3">
        <v>20.408163265306001</v>
      </c>
      <c r="L7669" s="3">
        <v>40.816326530612002</v>
      </c>
      <c r="M7669" s="8">
        <v>14.285714285714</v>
      </c>
    </row>
    <row r="7670" spans="3:13" ht="24" x14ac:dyDescent="0.2">
      <c r="C7670" s="90"/>
      <c r="D7670" s="87"/>
      <c r="E7670" s="1" t="s">
        <v>86</v>
      </c>
      <c r="F7670" s="2"/>
      <c r="G7670" s="59">
        <v>1336</v>
      </c>
      <c r="H7670" s="71" t="str">
        <f t="shared" si="168"/>
        <v xml:space="preserve"> </v>
      </c>
      <c r="I7670" s="11">
        <v>5.2395209580840003</v>
      </c>
      <c r="J7670" s="3">
        <v>24.476047904192001</v>
      </c>
      <c r="K7670" s="3">
        <v>35.404191616765999</v>
      </c>
      <c r="L7670" s="3">
        <v>29.715568862274999</v>
      </c>
      <c r="M7670" s="8">
        <v>5.1646706586829998</v>
      </c>
    </row>
    <row r="7671" spans="3:13" ht="24" x14ac:dyDescent="0.2">
      <c r="C7671" s="90"/>
      <c r="D7671" s="87"/>
      <c r="E7671" s="1" t="s">
        <v>87</v>
      </c>
      <c r="F7671" s="2"/>
      <c r="G7671" s="59">
        <v>311</v>
      </c>
      <c r="H7671" s="71" t="str">
        <f t="shared" si="168"/>
        <v xml:space="preserve"> </v>
      </c>
      <c r="I7671" s="11">
        <v>0.64308681672000001</v>
      </c>
      <c r="J7671" s="3">
        <v>12.540192926045</v>
      </c>
      <c r="K7671" s="3">
        <v>30.225080385851999</v>
      </c>
      <c r="L7671" s="3">
        <v>54.340836012861999</v>
      </c>
      <c r="M7671" s="8">
        <v>2.250803858521</v>
      </c>
    </row>
    <row r="7672" spans="3:13" ht="24" x14ac:dyDescent="0.2">
      <c r="C7672" s="90"/>
      <c r="D7672" s="87"/>
      <c r="E7672" s="1" t="s">
        <v>88</v>
      </c>
      <c r="F7672" s="2"/>
      <c r="G7672" s="59">
        <v>620</v>
      </c>
      <c r="H7672" s="71" t="str">
        <f t="shared" si="168"/>
        <v xml:space="preserve"> </v>
      </c>
      <c r="I7672" s="11">
        <v>1.1290322580650001</v>
      </c>
      <c r="J7672" s="3">
        <v>4.1935483870969996</v>
      </c>
      <c r="K7672" s="3">
        <v>14.677419354839</v>
      </c>
      <c r="L7672" s="3">
        <v>77.096774193548001</v>
      </c>
      <c r="M7672" s="8">
        <v>2.9032258064519998</v>
      </c>
    </row>
    <row r="7673" spans="3:13" x14ac:dyDescent="0.2">
      <c r="C7673" s="90"/>
      <c r="D7673" s="87"/>
      <c r="E7673" s="1" t="s">
        <v>22</v>
      </c>
      <c r="F7673" s="2"/>
      <c r="G7673" s="59">
        <v>168</v>
      </c>
      <c r="H7673" s="71" t="str">
        <f t="shared" si="168"/>
        <v xml:space="preserve"> </v>
      </c>
      <c r="I7673" s="11">
        <v>2.3809523809519999</v>
      </c>
      <c r="J7673" s="3">
        <v>5.3571428571429998</v>
      </c>
      <c r="K7673" s="3">
        <v>16.666666666666998</v>
      </c>
      <c r="L7673" s="3">
        <v>44.047619047619001</v>
      </c>
      <c r="M7673" s="8">
        <v>31.547619047619001</v>
      </c>
    </row>
    <row r="7674" spans="3:13" ht="24" x14ac:dyDescent="0.2">
      <c r="C7674" s="91" t="s">
        <v>89</v>
      </c>
      <c r="D7674" s="86" t="s">
        <v>17</v>
      </c>
      <c r="E7674" s="6" t="s">
        <v>90</v>
      </c>
      <c r="F7674" s="5"/>
      <c r="G7674" s="58">
        <v>166</v>
      </c>
      <c r="H7674" s="70" t="str">
        <f t="shared" si="168"/>
        <v xml:space="preserve"> </v>
      </c>
      <c r="I7674" s="12">
        <v>11.44578313253</v>
      </c>
      <c r="J7674" s="4">
        <v>31.927710843372999</v>
      </c>
      <c r="K7674" s="4">
        <v>35.542168674698999</v>
      </c>
      <c r="L7674" s="4">
        <v>21.084337349398002</v>
      </c>
      <c r="M7674" s="33">
        <v>0</v>
      </c>
    </row>
    <row r="7675" spans="3:13" ht="48" x14ac:dyDescent="0.2">
      <c r="C7675" s="90"/>
      <c r="D7675" s="87"/>
      <c r="E7675" s="1" t="s">
        <v>91</v>
      </c>
      <c r="F7675" s="2"/>
      <c r="G7675" s="59">
        <v>97</v>
      </c>
      <c r="H7675" s="71" t="str">
        <f t="shared" si="168"/>
        <v xml:space="preserve"> </v>
      </c>
      <c r="I7675" s="11">
        <v>13.40206185567</v>
      </c>
      <c r="J7675" s="3">
        <v>35.051546391753</v>
      </c>
      <c r="K7675" s="3">
        <v>36.082474226804003</v>
      </c>
      <c r="L7675" s="3">
        <v>14.432989690722</v>
      </c>
      <c r="M7675" s="8">
        <v>1.0309278350519999</v>
      </c>
    </row>
    <row r="7676" spans="3:13" ht="36" x14ac:dyDescent="0.2">
      <c r="C7676" s="90"/>
      <c r="D7676" s="87"/>
      <c r="E7676" s="1" t="s">
        <v>92</v>
      </c>
      <c r="F7676" s="2"/>
      <c r="G7676" s="59">
        <v>88</v>
      </c>
      <c r="H7676" s="71" t="str">
        <f t="shared" si="168"/>
        <v xml:space="preserve"> </v>
      </c>
      <c r="I7676" s="11">
        <v>14.772727272727</v>
      </c>
      <c r="J7676" s="3">
        <v>25</v>
      </c>
      <c r="K7676" s="3">
        <v>38.636363636364003</v>
      </c>
      <c r="L7676" s="3">
        <v>21.590909090909001</v>
      </c>
      <c r="M7676" s="14">
        <v>0</v>
      </c>
    </row>
    <row r="7677" spans="3:13" ht="48" x14ac:dyDescent="0.2">
      <c r="C7677" s="90"/>
      <c r="D7677" s="87"/>
      <c r="E7677" s="1" t="s">
        <v>93</v>
      </c>
      <c r="F7677" s="2"/>
      <c r="G7677" s="59">
        <v>157</v>
      </c>
      <c r="H7677" s="71" t="str">
        <f t="shared" si="168"/>
        <v xml:space="preserve"> </v>
      </c>
      <c r="I7677" s="11">
        <v>6.369426751592</v>
      </c>
      <c r="J7677" s="3">
        <v>25.477707006368998</v>
      </c>
      <c r="K7677" s="3">
        <v>32.484076433120997</v>
      </c>
      <c r="L7677" s="3">
        <v>33.121019108280002</v>
      </c>
      <c r="M7677" s="8">
        <v>2.5477707006369998</v>
      </c>
    </row>
    <row r="7678" spans="3:13" x14ac:dyDescent="0.2">
      <c r="C7678" s="90"/>
      <c r="D7678" s="87"/>
      <c r="E7678" s="1" t="s">
        <v>94</v>
      </c>
      <c r="F7678" s="2"/>
      <c r="G7678" s="59">
        <v>9</v>
      </c>
      <c r="H7678" s="71" t="str">
        <f t="shared" si="168"/>
        <v>*</v>
      </c>
      <c r="I7678" s="11">
        <v>22.222222222222001</v>
      </c>
      <c r="J7678" s="3">
        <v>22.222222222222001</v>
      </c>
      <c r="K7678" s="3">
        <v>11.111111111111001</v>
      </c>
      <c r="L7678" s="3">
        <v>44.444444444444002</v>
      </c>
      <c r="M7678" s="14">
        <v>0</v>
      </c>
    </row>
    <row r="7679" spans="3:13" x14ac:dyDescent="0.2">
      <c r="C7679" s="90"/>
      <c r="D7679" s="87"/>
      <c r="E7679" s="1" t="s">
        <v>95</v>
      </c>
      <c r="F7679" s="2"/>
      <c r="G7679" s="59">
        <v>5</v>
      </c>
      <c r="H7679" s="71" t="str">
        <f t="shared" si="168"/>
        <v>*</v>
      </c>
      <c r="I7679" s="26">
        <v>0</v>
      </c>
      <c r="J7679" s="3">
        <v>40</v>
      </c>
      <c r="K7679" s="3">
        <v>40</v>
      </c>
      <c r="L7679" s="3">
        <v>20</v>
      </c>
      <c r="M7679" s="14">
        <v>0</v>
      </c>
    </row>
    <row r="7680" spans="3:13" x14ac:dyDescent="0.2">
      <c r="C7680" s="90"/>
      <c r="D7680" s="87"/>
      <c r="E7680" s="1" t="s">
        <v>32</v>
      </c>
      <c r="F7680" s="2"/>
      <c r="G7680" s="59">
        <v>41</v>
      </c>
      <c r="H7680" s="71" t="str">
        <f t="shared" si="168"/>
        <v>*</v>
      </c>
      <c r="I7680" s="11">
        <v>7.3170731707319998</v>
      </c>
      <c r="J7680" s="3">
        <v>31.707317073171001</v>
      </c>
      <c r="K7680" s="3">
        <v>29.268292682927001</v>
      </c>
      <c r="L7680" s="3">
        <v>29.268292682927001</v>
      </c>
      <c r="M7680" s="8">
        <v>2.4390243902440001</v>
      </c>
    </row>
    <row r="7681" spans="3:13" ht="24" x14ac:dyDescent="0.2">
      <c r="C7681" s="90"/>
      <c r="D7681" s="87"/>
      <c r="E7681" s="1" t="s">
        <v>96</v>
      </c>
      <c r="F7681" s="2"/>
      <c r="G7681" s="59">
        <v>455</v>
      </c>
      <c r="H7681" s="71" t="str">
        <f t="shared" si="168"/>
        <v xml:space="preserve"> </v>
      </c>
      <c r="I7681" s="11">
        <v>8.5714285714289993</v>
      </c>
      <c r="J7681" s="3">
        <v>27.912087912088001</v>
      </c>
      <c r="K7681" s="3">
        <v>36.263736263736</v>
      </c>
      <c r="L7681" s="3">
        <v>25.934065934065998</v>
      </c>
      <c r="M7681" s="8">
        <v>1.318681318681</v>
      </c>
    </row>
    <row r="7682" spans="3:13" ht="24" x14ac:dyDescent="0.2">
      <c r="C7682" s="90"/>
      <c r="D7682" s="87"/>
      <c r="E7682" s="1" t="s">
        <v>87</v>
      </c>
      <c r="F7682" s="2"/>
      <c r="G7682" s="59">
        <v>623</v>
      </c>
      <c r="H7682" s="71" t="str">
        <f t="shared" si="168"/>
        <v xml:space="preserve"> </v>
      </c>
      <c r="I7682" s="11">
        <v>3.3707865168539999</v>
      </c>
      <c r="J7682" s="3">
        <v>23.595505617977999</v>
      </c>
      <c r="K7682" s="3">
        <v>34.831460674157</v>
      </c>
      <c r="L7682" s="3">
        <v>37.239165329053002</v>
      </c>
      <c r="M7682" s="8">
        <v>0.96308186195800005</v>
      </c>
    </row>
    <row r="7683" spans="3:13" ht="24" x14ac:dyDescent="0.2">
      <c r="C7683" s="90"/>
      <c r="D7683" s="87"/>
      <c r="E7683" s="1" t="s">
        <v>88</v>
      </c>
      <c r="F7683" s="2"/>
      <c r="G7683" s="59">
        <v>1112</v>
      </c>
      <c r="H7683" s="71" t="str">
        <f t="shared" si="168"/>
        <v xml:space="preserve"> </v>
      </c>
      <c r="I7683" s="11">
        <v>1.1690647482009999</v>
      </c>
      <c r="J7683" s="3">
        <v>8.8129496402880001</v>
      </c>
      <c r="K7683" s="3">
        <v>24.460431654676</v>
      </c>
      <c r="L7683" s="3">
        <v>64.208633093524995</v>
      </c>
      <c r="M7683" s="8">
        <v>1.348920863309</v>
      </c>
    </row>
    <row r="7684" spans="3:13" x14ac:dyDescent="0.2">
      <c r="C7684" s="90"/>
      <c r="D7684" s="87"/>
      <c r="E7684" s="1" t="s">
        <v>22</v>
      </c>
      <c r="F7684" s="2"/>
      <c r="G7684" s="59">
        <v>245</v>
      </c>
      <c r="H7684" s="71" t="str">
        <f t="shared" si="168"/>
        <v xml:space="preserve"> </v>
      </c>
      <c r="I7684" s="11">
        <v>4.0816326530609999</v>
      </c>
      <c r="J7684" s="3">
        <v>11.836734693878</v>
      </c>
      <c r="K7684" s="3">
        <v>13.061224489796</v>
      </c>
      <c r="L7684" s="3">
        <v>22.040816326531001</v>
      </c>
      <c r="M7684" s="8">
        <v>48.979591836734997</v>
      </c>
    </row>
    <row r="7685" spans="3:13" x14ac:dyDescent="0.2">
      <c r="C7685" s="91" t="s">
        <v>97</v>
      </c>
      <c r="D7685" s="86" t="s">
        <v>17</v>
      </c>
      <c r="E7685" s="6" t="s">
        <v>98</v>
      </c>
      <c r="F7685" s="5"/>
      <c r="G7685" s="58">
        <v>83</v>
      </c>
      <c r="H7685" s="70" t="str">
        <f t="shared" si="168"/>
        <v xml:space="preserve"> </v>
      </c>
      <c r="I7685" s="12">
        <v>100</v>
      </c>
      <c r="J7685" s="25">
        <v>0</v>
      </c>
      <c r="K7685" s="25">
        <v>0</v>
      </c>
      <c r="L7685" s="25">
        <v>0</v>
      </c>
      <c r="M7685" s="33">
        <v>0</v>
      </c>
    </row>
    <row r="7686" spans="3:13" x14ac:dyDescent="0.2">
      <c r="C7686" s="90"/>
      <c r="D7686" s="87"/>
      <c r="E7686" s="1" t="s">
        <v>99</v>
      </c>
      <c r="F7686" s="2"/>
      <c r="G7686" s="59">
        <v>401</v>
      </c>
      <c r="H7686" s="71" t="str">
        <f t="shared" si="168"/>
        <v xml:space="preserve"> </v>
      </c>
      <c r="I7686" s="26">
        <v>0</v>
      </c>
      <c r="J7686" s="3">
        <v>100</v>
      </c>
      <c r="K7686" s="7">
        <v>0</v>
      </c>
      <c r="L7686" s="7">
        <v>0</v>
      </c>
      <c r="M7686" s="14">
        <v>0</v>
      </c>
    </row>
    <row r="7687" spans="3:13" x14ac:dyDescent="0.2">
      <c r="C7687" s="90"/>
      <c r="D7687" s="87"/>
      <c r="E7687" s="1" t="s">
        <v>100</v>
      </c>
      <c r="F7687" s="2"/>
      <c r="G7687" s="59">
        <v>686</v>
      </c>
      <c r="H7687" s="71" t="str">
        <f t="shared" si="168"/>
        <v xml:space="preserve"> </v>
      </c>
      <c r="I7687" s="26">
        <v>0</v>
      </c>
      <c r="J7687" s="7">
        <v>0</v>
      </c>
      <c r="K7687" s="3">
        <v>100</v>
      </c>
      <c r="L7687" s="7">
        <v>0</v>
      </c>
      <c r="M7687" s="14">
        <v>0</v>
      </c>
    </row>
    <row r="7688" spans="3:13" x14ac:dyDescent="0.2">
      <c r="C7688" s="90"/>
      <c r="D7688" s="87"/>
      <c r="E7688" s="1" t="s">
        <v>101</v>
      </c>
      <c r="F7688" s="2"/>
      <c r="G7688" s="59">
        <v>1118</v>
      </c>
      <c r="H7688" s="71" t="str">
        <f t="shared" si="168"/>
        <v xml:space="preserve"> </v>
      </c>
      <c r="I7688" s="26">
        <v>0</v>
      </c>
      <c r="J7688" s="7">
        <v>0</v>
      </c>
      <c r="K7688" s="7">
        <v>0</v>
      </c>
      <c r="L7688" s="3">
        <v>100</v>
      </c>
      <c r="M7688" s="14">
        <v>0</v>
      </c>
    </row>
    <row r="7689" spans="3:13" x14ac:dyDescent="0.2">
      <c r="C7689" s="90"/>
      <c r="D7689" s="87"/>
      <c r="E7689" s="1" t="s">
        <v>22</v>
      </c>
      <c r="F7689" s="2"/>
      <c r="G7689" s="59">
        <v>147</v>
      </c>
      <c r="H7689" s="71" t="str">
        <f t="shared" si="168"/>
        <v xml:space="preserve"> </v>
      </c>
      <c r="I7689" s="26">
        <v>0</v>
      </c>
      <c r="J7689" s="7">
        <v>0</v>
      </c>
      <c r="K7689" s="7">
        <v>0</v>
      </c>
      <c r="L7689" s="7">
        <v>0</v>
      </c>
      <c r="M7689" s="8">
        <v>100</v>
      </c>
    </row>
    <row r="7690" spans="3:13" x14ac:dyDescent="0.2">
      <c r="C7690" s="91" t="s">
        <v>102</v>
      </c>
      <c r="D7690" s="86" t="s">
        <v>17</v>
      </c>
      <c r="E7690" s="6" t="s">
        <v>103</v>
      </c>
      <c r="F7690" s="5"/>
      <c r="G7690" s="58">
        <v>562</v>
      </c>
      <c r="H7690" s="70" t="str">
        <f t="shared" si="168"/>
        <v xml:space="preserve"> </v>
      </c>
      <c r="I7690" s="12">
        <v>8.8967971530250001</v>
      </c>
      <c r="J7690" s="4">
        <v>24.021352313167</v>
      </c>
      <c r="K7690" s="4">
        <v>26.512455516014001</v>
      </c>
      <c r="L7690" s="4">
        <v>35.76512455516</v>
      </c>
      <c r="M7690" s="13">
        <v>4.8042704626330002</v>
      </c>
    </row>
    <row r="7691" spans="3:13" x14ac:dyDescent="0.2">
      <c r="C7691" s="90"/>
      <c r="D7691" s="87"/>
      <c r="E7691" s="1" t="s">
        <v>104</v>
      </c>
      <c r="F7691" s="2"/>
      <c r="G7691" s="59">
        <v>1221</v>
      </c>
      <c r="H7691" s="71" t="str">
        <f t="shared" si="168"/>
        <v xml:space="preserve"> </v>
      </c>
      <c r="I7691" s="11">
        <v>2.2113022113020002</v>
      </c>
      <c r="J7691" s="3">
        <v>17.608517608518</v>
      </c>
      <c r="K7691" s="3">
        <v>33.742833742834001</v>
      </c>
      <c r="L7691" s="3">
        <v>42.260442260441998</v>
      </c>
      <c r="M7691" s="8">
        <v>4.1769041769040003</v>
      </c>
    </row>
    <row r="7692" spans="3:13" x14ac:dyDescent="0.2">
      <c r="C7692" s="90"/>
      <c r="D7692" s="87"/>
      <c r="E7692" s="1" t="s">
        <v>105</v>
      </c>
      <c r="F7692" s="2"/>
      <c r="G7692" s="59">
        <v>430</v>
      </c>
      <c r="H7692" s="71" t="str">
        <f t="shared" si="168"/>
        <v xml:space="preserve"> </v>
      </c>
      <c r="I7692" s="11">
        <v>0.69767441860500001</v>
      </c>
      <c r="J7692" s="3">
        <v>7.2093023255809996</v>
      </c>
      <c r="K7692" s="3">
        <v>20.697674418605001</v>
      </c>
      <c r="L7692" s="3">
        <v>68.837209302326002</v>
      </c>
      <c r="M7692" s="8">
        <v>2.5581395348839999</v>
      </c>
    </row>
    <row r="7693" spans="3:13" x14ac:dyDescent="0.2">
      <c r="C7693" s="90"/>
      <c r="D7693" s="87"/>
      <c r="E7693" s="1" t="s">
        <v>106</v>
      </c>
      <c r="F7693" s="2"/>
      <c r="G7693" s="59">
        <v>63</v>
      </c>
      <c r="H7693" s="71" t="str">
        <f t="shared" si="168"/>
        <v xml:space="preserve"> </v>
      </c>
      <c r="I7693" s="26">
        <v>0</v>
      </c>
      <c r="J7693" s="3">
        <v>3.1746031746029999</v>
      </c>
      <c r="K7693" s="3">
        <v>6.3492063492059998</v>
      </c>
      <c r="L7693" s="3">
        <v>87.301587301587006</v>
      </c>
      <c r="M7693" s="8">
        <v>3.1746031746029999</v>
      </c>
    </row>
    <row r="7694" spans="3:13" x14ac:dyDescent="0.2">
      <c r="C7694" s="90"/>
      <c r="D7694" s="87"/>
      <c r="E7694" s="1" t="s">
        <v>22</v>
      </c>
      <c r="F7694" s="2"/>
      <c r="G7694" s="59">
        <v>159</v>
      </c>
      <c r="H7694" s="71" t="str">
        <f t="shared" si="168"/>
        <v xml:space="preserve"> </v>
      </c>
      <c r="I7694" s="11">
        <v>1.88679245283</v>
      </c>
      <c r="J7694" s="3">
        <v>11.320754716981</v>
      </c>
      <c r="K7694" s="3">
        <v>20.125786163522001</v>
      </c>
      <c r="L7694" s="3">
        <v>31.446540880503001</v>
      </c>
      <c r="M7694" s="8">
        <v>35.220125786163997</v>
      </c>
    </row>
    <row r="7695" spans="3:13" x14ac:dyDescent="0.2">
      <c r="C7695" s="90"/>
      <c r="D7695" s="87"/>
      <c r="E7695" s="1" t="s">
        <v>107</v>
      </c>
      <c r="F7695" s="2"/>
      <c r="G7695" s="59">
        <v>1783</v>
      </c>
      <c r="H7695" s="71" t="str">
        <f t="shared" si="168"/>
        <v xml:space="preserve"> </v>
      </c>
      <c r="I7695" s="11">
        <v>4.3185642176109997</v>
      </c>
      <c r="J7695" s="3">
        <v>19.629837352776001</v>
      </c>
      <c r="K7695" s="3">
        <v>31.463825014021001</v>
      </c>
      <c r="L7695" s="3">
        <v>40.213123948402</v>
      </c>
      <c r="M7695" s="8">
        <v>4.3746494671900003</v>
      </c>
    </row>
    <row r="7696" spans="3:13" x14ac:dyDescent="0.2">
      <c r="C7696" s="90"/>
      <c r="D7696" s="87"/>
      <c r="E7696" s="1" t="s">
        <v>108</v>
      </c>
      <c r="F7696" s="2"/>
      <c r="G7696" s="59">
        <v>493</v>
      </c>
      <c r="H7696" s="71" t="str">
        <f t="shared" si="168"/>
        <v xml:space="preserve"> </v>
      </c>
      <c r="I7696" s="11">
        <v>0.60851926977699999</v>
      </c>
      <c r="J7696" s="3">
        <v>6.6937119675460002</v>
      </c>
      <c r="K7696" s="3">
        <v>18.864097363083001</v>
      </c>
      <c r="L7696" s="3">
        <v>71.196754563894999</v>
      </c>
      <c r="M7696" s="8">
        <v>2.6369168357000001</v>
      </c>
    </row>
    <row r="7697" spans="3:13" x14ac:dyDescent="0.2">
      <c r="C7697" s="91" t="s">
        <v>109</v>
      </c>
      <c r="D7697" s="86" t="s">
        <v>17</v>
      </c>
      <c r="E7697" s="6" t="s">
        <v>110</v>
      </c>
      <c r="F7697" s="5"/>
      <c r="G7697" s="58">
        <v>551</v>
      </c>
      <c r="H7697" s="70" t="str">
        <f t="shared" si="168"/>
        <v xml:space="preserve"> </v>
      </c>
      <c r="I7697" s="12">
        <v>7.4410163339380002</v>
      </c>
      <c r="J7697" s="4">
        <v>24.682395644283002</v>
      </c>
      <c r="K7697" s="4">
        <v>26.678765880217998</v>
      </c>
      <c r="L7697" s="4">
        <v>36.660617059891003</v>
      </c>
      <c r="M7697" s="13">
        <v>4.5372050816699998</v>
      </c>
    </row>
    <row r="7698" spans="3:13" ht="24" x14ac:dyDescent="0.2">
      <c r="C7698" s="90"/>
      <c r="D7698" s="87"/>
      <c r="E7698" s="1" t="s">
        <v>111</v>
      </c>
      <c r="F7698" s="2"/>
      <c r="G7698" s="59">
        <v>298</v>
      </c>
      <c r="H7698" s="71" t="str">
        <f t="shared" si="168"/>
        <v xml:space="preserve"> </v>
      </c>
      <c r="I7698" s="11">
        <v>9.3959731543620002</v>
      </c>
      <c r="J7698" s="3">
        <v>24.832214765101</v>
      </c>
      <c r="K7698" s="3">
        <v>28.187919463086999</v>
      </c>
      <c r="L7698" s="3">
        <v>33.557046979866001</v>
      </c>
      <c r="M7698" s="8">
        <v>4.0268456375839996</v>
      </c>
    </row>
    <row r="7699" spans="3:13" ht="24" x14ac:dyDescent="0.2">
      <c r="C7699" s="90"/>
      <c r="D7699" s="87"/>
      <c r="E7699" s="1" t="s">
        <v>112</v>
      </c>
      <c r="F7699" s="2"/>
      <c r="G7699" s="59">
        <v>954</v>
      </c>
      <c r="H7699" s="71" t="str">
        <f t="shared" si="168"/>
        <v xml:space="preserve"> </v>
      </c>
      <c r="I7699" s="11">
        <v>5.1362683438159999</v>
      </c>
      <c r="J7699" s="3">
        <v>22.746331236896999</v>
      </c>
      <c r="K7699" s="3">
        <v>33.333333333333002</v>
      </c>
      <c r="L7699" s="3">
        <v>34.067085953877999</v>
      </c>
      <c r="M7699" s="8">
        <v>4.7169811320750004</v>
      </c>
    </row>
    <row r="7700" spans="3:13" x14ac:dyDescent="0.2">
      <c r="C7700" s="90"/>
      <c r="D7700" s="87"/>
      <c r="E7700" s="1" t="s">
        <v>113</v>
      </c>
      <c r="F7700" s="2"/>
      <c r="G7700" s="59">
        <v>616</v>
      </c>
      <c r="H7700" s="71" t="str">
        <f t="shared" si="168"/>
        <v xml:space="preserve"> </v>
      </c>
      <c r="I7700" s="11">
        <v>4.707792207792</v>
      </c>
      <c r="J7700" s="3">
        <v>20.454545454544999</v>
      </c>
      <c r="K7700" s="3">
        <v>32.142857142856997</v>
      </c>
      <c r="L7700" s="3">
        <v>39.448051948051997</v>
      </c>
      <c r="M7700" s="8">
        <v>3.2467532467529998</v>
      </c>
    </row>
    <row r="7701" spans="3:13" x14ac:dyDescent="0.2">
      <c r="C7701" s="90"/>
      <c r="D7701" s="87"/>
      <c r="E7701" s="1" t="s">
        <v>114</v>
      </c>
      <c r="F7701" s="2"/>
      <c r="G7701" s="59">
        <v>986</v>
      </c>
      <c r="H7701" s="71" t="str">
        <f t="shared" si="168"/>
        <v xml:space="preserve"> </v>
      </c>
      <c r="I7701" s="11">
        <v>4.1582150101420003</v>
      </c>
      <c r="J7701" s="3">
        <v>20.385395537525</v>
      </c>
      <c r="K7701" s="3">
        <v>31.643002028398001</v>
      </c>
      <c r="L7701" s="3">
        <v>40.466531440162001</v>
      </c>
      <c r="M7701" s="8">
        <v>3.3468559837730001</v>
      </c>
    </row>
    <row r="7702" spans="3:13" ht="24" x14ac:dyDescent="0.2">
      <c r="C7702" s="90"/>
      <c r="D7702" s="87"/>
      <c r="E7702" s="1" t="s">
        <v>115</v>
      </c>
      <c r="F7702" s="2"/>
      <c r="G7702" s="59">
        <v>938</v>
      </c>
      <c r="H7702" s="71" t="str">
        <f t="shared" si="168"/>
        <v xml:space="preserve"> </v>
      </c>
      <c r="I7702" s="11">
        <v>5.1172707889130002</v>
      </c>
      <c r="J7702" s="3">
        <v>24.09381663113</v>
      </c>
      <c r="K7702" s="3">
        <v>32.515991471215003</v>
      </c>
      <c r="L7702" s="3">
        <v>34.008528784648</v>
      </c>
      <c r="M7702" s="8">
        <v>4.2643923240939996</v>
      </c>
    </row>
    <row r="7703" spans="3:13" ht="24" x14ac:dyDescent="0.2">
      <c r="C7703" s="90"/>
      <c r="D7703" s="87"/>
      <c r="E7703" s="1" t="s">
        <v>116</v>
      </c>
      <c r="F7703" s="2"/>
      <c r="G7703" s="59">
        <v>771</v>
      </c>
      <c r="H7703" s="71" t="str">
        <f t="shared" si="168"/>
        <v xml:space="preserve"> </v>
      </c>
      <c r="I7703" s="11">
        <v>2.983138780804</v>
      </c>
      <c r="J7703" s="3">
        <v>16.731517509728</v>
      </c>
      <c r="K7703" s="3">
        <v>31.647211413748</v>
      </c>
      <c r="L7703" s="3">
        <v>43.709468223087001</v>
      </c>
      <c r="M7703" s="8">
        <v>4.9286640726330004</v>
      </c>
    </row>
    <row r="7704" spans="3:13" ht="24" x14ac:dyDescent="0.2">
      <c r="C7704" s="90"/>
      <c r="D7704" s="87"/>
      <c r="E7704" s="1" t="s">
        <v>117</v>
      </c>
      <c r="F7704" s="2"/>
      <c r="G7704" s="59">
        <v>223</v>
      </c>
      <c r="H7704" s="71" t="str">
        <f t="shared" si="168"/>
        <v xml:space="preserve"> </v>
      </c>
      <c r="I7704" s="11">
        <v>13.90134529148</v>
      </c>
      <c r="J7704" s="3">
        <v>42.600896860987</v>
      </c>
      <c r="K7704" s="3">
        <v>26.457399103139</v>
      </c>
      <c r="L7704" s="3">
        <v>12.556053811659</v>
      </c>
      <c r="M7704" s="8">
        <v>4.4843049327350002</v>
      </c>
    </row>
    <row r="7705" spans="3:13" x14ac:dyDescent="0.2">
      <c r="C7705" s="90"/>
      <c r="D7705" s="87"/>
      <c r="E7705" s="1" t="s">
        <v>118</v>
      </c>
      <c r="F7705" s="2"/>
      <c r="G7705" s="59">
        <v>710</v>
      </c>
      <c r="H7705" s="71" t="str">
        <f t="shared" si="168"/>
        <v xml:space="preserve"> </v>
      </c>
      <c r="I7705" s="11">
        <v>4.7887323943659998</v>
      </c>
      <c r="J7705" s="3">
        <v>20.845070422534999</v>
      </c>
      <c r="K7705" s="3">
        <v>31.690140845070001</v>
      </c>
      <c r="L7705" s="3">
        <v>37.887323943661997</v>
      </c>
      <c r="M7705" s="8">
        <v>4.7887323943659998</v>
      </c>
    </row>
    <row r="7706" spans="3:13" x14ac:dyDescent="0.2">
      <c r="C7706" s="90"/>
      <c r="D7706" s="87"/>
      <c r="E7706" s="1" t="s">
        <v>119</v>
      </c>
      <c r="F7706" s="2"/>
      <c r="G7706" s="59">
        <v>565</v>
      </c>
      <c r="H7706" s="71" t="str">
        <f t="shared" si="168"/>
        <v xml:space="preserve"> </v>
      </c>
      <c r="I7706" s="11">
        <v>6.7256637168140001</v>
      </c>
      <c r="J7706" s="3">
        <v>26.371681415929</v>
      </c>
      <c r="K7706" s="3">
        <v>30.088495575221</v>
      </c>
      <c r="L7706" s="3">
        <v>31.681415929204</v>
      </c>
      <c r="M7706" s="8">
        <v>5.1327433628319996</v>
      </c>
    </row>
    <row r="7707" spans="3:13" x14ac:dyDescent="0.2">
      <c r="C7707" s="90"/>
      <c r="D7707" s="87"/>
      <c r="E7707" s="1" t="s">
        <v>120</v>
      </c>
      <c r="F7707" s="2"/>
      <c r="G7707" s="59">
        <v>443</v>
      </c>
      <c r="H7707" s="71" t="str">
        <f t="shared" si="168"/>
        <v xml:space="preserve"> </v>
      </c>
      <c r="I7707" s="11">
        <v>4.7404063205420002</v>
      </c>
      <c r="J7707" s="3">
        <v>21.444695259593999</v>
      </c>
      <c r="K7707" s="3">
        <v>27.990970654628001</v>
      </c>
      <c r="L7707" s="3">
        <v>41.760722347630001</v>
      </c>
      <c r="M7707" s="8">
        <v>4.0632054176069996</v>
      </c>
    </row>
    <row r="7708" spans="3:13" x14ac:dyDescent="0.2">
      <c r="C7708" s="90"/>
      <c r="D7708" s="87"/>
      <c r="E7708" s="1" t="s">
        <v>121</v>
      </c>
      <c r="F7708" s="2"/>
      <c r="G7708" s="59">
        <v>977</v>
      </c>
      <c r="H7708" s="71" t="str">
        <f t="shared" si="168"/>
        <v xml:space="preserve"> </v>
      </c>
      <c r="I7708" s="11">
        <v>4.5035823950870002</v>
      </c>
      <c r="J7708" s="3">
        <v>19.856704196519999</v>
      </c>
      <c r="K7708" s="3">
        <v>30.706243602866</v>
      </c>
      <c r="L7708" s="3">
        <v>39.918116683725998</v>
      </c>
      <c r="M7708" s="8">
        <v>5.0153531218009997</v>
      </c>
    </row>
    <row r="7709" spans="3:13" x14ac:dyDescent="0.2">
      <c r="C7709" s="90"/>
      <c r="D7709" s="87"/>
      <c r="E7709" s="1" t="s">
        <v>122</v>
      </c>
      <c r="F7709" s="2"/>
      <c r="G7709" s="59">
        <v>179</v>
      </c>
      <c r="H7709" s="71" t="str">
        <f t="shared" si="168"/>
        <v xml:space="preserve"> </v>
      </c>
      <c r="I7709" s="11">
        <v>19.553072625698</v>
      </c>
      <c r="J7709" s="3">
        <v>35.195530726256997</v>
      </c>
      <c r="K7709" s="3">
        <v>22.905027932961001</v>
      </c>
      <c r="L7709" s="3">
        <v>18.435754189943999</v>
      </c>
      <c r="M7709" s="8">
        <v>3.9106145251400002</v>
      </c>
    </row>
    <row r="7710" spans="3:13" x14ac:dyDescent="0.2">
      <c r="C7710" s="90"/>
      <c r="D7710" s="87"/>
      <c r="E7710" s="1" t="s">
        <v>32</v>
      </c>
      <c r="F7710" s="2"/>
      <c r="G7710" s="59">
        <v>22</v>
      </c>
      <c r="H7710" s="71" t="str">
        <f t="shared" si="168"/>
        <v>*</v>
      </c>
      <c r="I7710" s="11">
        <v>4.5454545454549997</v>
      </c>
      <c r="J7710" s="3">
        <v>18.181818181817999</v>
      </c>
      <c r="K7710" s="3">
        <v>22.727272727273</v>
      </c>
      <c r="L7710" s="3">
        <v>45.454545454544999</v>
      </c>
      <c r="M7710" s="8">
        <v>9.0909090909089993</v>
      </c>
    </row>
    <row r="7711" spans="3:13" x14ac:dyDescent="0.2">
      <c r="C7711" s="90"/>
      <c r="D7711" s="87"/>
      <c r="E7711" s="1" t="s">
        <v>22</v>
      </c>
      <c r="F7711" s="2"/>
      <c r="G7711" s="59">
        <v>13</v>
      </c>
      <c r="H7711" s="71" t="str">
        <f t="shared" si="168"/>
        <v>*</v>
      </c>
      <c r="I7711" s="26">
        <v>0</v>
      </c>
      <c r="J7711" s="3">
        <v>7.6923076923079998</v>
      </c>
      <c r="K7711" s="3">
        <v>30.769230769231001</v>
      </c>
      <c r="L7711" s="3">
        <v>38.461538461537998</v>
      </c>
      <c r="M7711" s="8">
        <v>23.076923076922998</v>
      </c>
    </row>
    <row r="7712" spans="3:13" ht="24" x14ac:dyDescent="0.2">
      <c r="C7712" s="91" t="s">
        <v>123</v>
      </c>
      <c r="D7712" s="86" t="s">
        <v>17</v>
      </c>
      <c r="E7712" s="6" t="s">
        <v>124</v>
      </c>
      <c r="F7712" s="5"/>
      <c r="G7712" s="58">
        <v>55</v>
      </c>
      <c r="H7712" s="70" t="str">
        <f t="shared" si="168"/>
        <v xml:space="preserve"> </v>
      </c>
      <c r="I7712" s="12">
        <v>3.636363636364</v>
      </c>
      <c r="J7712" s="4">
        <v>21.818181818182001</v>
      </c>
      <c r="K7712" s="4">
        <v>21.818181818182001</v>
      </c>
      <c r="L7712" s="4">
        <v>49.090909090909001</v>
      </c>
      <c r="M7712" s="13">
        <v>3.636363636364</v>
      </c>
    </row>
    <row r="7713" spans="3:13" ht="24" x14ac:dyDescent="0.2">
      <c r="C7713" s="92"/>
      <c r="D7713" s="87"/>
      <c r="E7713" s="1" t="s">
        <v>125</v>
      </c>
      <c r="F7713" s="2"/>
      <c r="G7713" s="59">
        <v>205</v>
      </c>
      <c r="H7713" s="71" t="str">
        <f t="shared" si="168"/>
        <v xml:space="preserve"> </v>
      </c>
      <c r="I7713" s="11">
        <v>4.3902439024389999</v>
      </c>
      <c r="J7713" s="3">
        <v>21.463414634146002</v>
      </c>
      <c r="K7713" s="3">
        <v>27.317073170732002</v>
      </c>
      <c r="L7713" s="3">
        <v>41.463414634145998</v>
      </c>
      <c r="M7713" s="8">
        <v>5.3658536585369996</v>
      </c>
    </row>
    <row r="7714" spans="3:13" ht="24" x14ac:dyDescent="0.2">
      <c r="C7714" s="92"/>
      <c r="D7714" s="87"/>
      <c r="E7714" s="1" t="s">
        <v>126</v>
      </c>
      <c r="F7714" s="2"/>
      <c r="G7714" s="59">
        <v>114</v>
      </c>
      <c r="H7714" s="71" t="str">
        <f t="shared" si="168"/>
        <v xml:space="preserve"> </v>
      </c>
      <c r="I7714" s="11">
        <v>9.6491228070179993</v>
      </c>
      <c r="J7714" s="3">
        <v>34.210526315788996</v>
      </c>
      <c r="K7714" s="3">
        <v>34.210526315788996</v>
      </c>
      <c r="L7714" s="3">
        <v>16.666666666666998</v>
      </c>
      <c r="M7714" s="8">
        <v>5.2631578947369997</v>
      </c>
    </row>
    <row r="7715" spans="3:13" ht="24" x14ac:dyDescent="0.2">
      <c r="C7715" s="92"/>
      <c r="D7715" s="87"/>
      <c r="E7715" s="1" t="s">
        <v>127</v>
      </c>
      <c r="F7715" s="2"/>
      <c r="G7715" s="59">
        <v>187</v>
      </c>
      <c r="H7715" s="71" t="str">
        <f t="shared" si="168"/>
        <v xml:space="preserve"> </v>
      </c>
      <c r="I7715" s="11">
        <v>11.764705882353001</v>
      </c>
      <c r="J7715" s="3">
        <v>42.245989304813001</v>
      </c>
      <c r="K7715" s="3">
        <v>32.620320855614999</v>
      </c>
      <c r="L7715" s="3">
        <v>11.764705882353001</v>
      </c>
      <c r="M7715" s="8">
        <v>1.6042780748659999</v>
      </c>
    </row>
    <row r="7716" spans="3:13" ht="24" x14ac:dyDescent="0.2">
      <c r="C7716" s="92"/>
      <c r="D7716" s="87"/>
      <c r="E7716" s="1" t="s">
        <v>128</v>
      </c>
      <c r="F7716" s="2"/>
      <c r="G7716" s="59">
        <v>1599</v>
      </c>
      <c r="H7716" s="71" t="str">
        <f t="shared" si="168"/>
        <v xml:space="preserve"> </v>
      </c>
      <c r="I7716" s="11">
        <v>3.5647279549720001</v>
      </c>
      <c r="J7716" s="3">
        <v>17.385866166353999</v>
      </c>
      <c r="K7716" s="3">
        <v>31.019387116948</v>
      </c>
      <c r="L7716" s="3">
        <v>43.089430894308997</v>
      </c>
      <c r="M7716" s="8">
        <v>4.9405878674170003</v>
      </c>
    </row>
    <row r="7717" spans="3:13" ht="24" x14ac:dyDescent="0.2">
      <c r="C7717" s="92"/>
      <c r="D7717" s="87"/>
      <c r="E7717" s="1" t="s">
        <v>129</v>
      </c>
      <c r="F7717" s="2"/>
      <c r="G7717" s="59">
        <v>1199</v>
      </c>
      <c r="H7717" s="71" t="str">
        <f t="shared" si="168"/>
        <v xml:space="preserve"> </v>
      </c>
      <c r="I7717" s="11">
        <v>4.0033361134280003</v>
      </c>
      <c r="J7717" s="3">
        <v>19.849874895746002</v>
      </c>
      <c r="K7717" s="3">
        <v>31.276063386154998</v>
      </c>
      <c r="L7717" s="3">
        <v>39.866555462885998</v>
      </c>
      <c r="M7717" s="8">
        <v>5.004170141785</v>
      </c>
    </row>
    <row r="7718" spans="3:13" ht="24" x14ac:dyDescent="0.2">
      <c r="C7718" s="92"/>
      <c r="D7718" s="87"/>
      <c r="E7718" s="1" t="s">
        <v>130</v>
      </c>
      <c r="F7718" s="2"/>
      <c r="G7718" s="59">
        <v>950</v>
      </c>
      <c r="H7718" s="71" t="str">
        <f t="shared" si="168"/>
        <v xml:space="preserve"> </v>
      </c>
      <c r="I7718" s="11">
        <v>3.2631578947370001</v>
      </c>
      <c r="J7718" s="3">
        <v>18.631578947367998</v>
      </c>
      <c r="K7718" s="3">
        <v>29.894736842105001</v>
      </c>
      <c r="L7718" s="3">
        <v>44.631578947367998</v>
      </c>
      <c r="M7718" s="8">
        <v>3.5789473684209998</v>
      </c>
    </row>
    <row r="7719" spans="3:13" x14ac:dyDescent="0.2">
      <c r="C7719" s="92"/>
      <c r="D7719" s="87"/>
      <c r="E7719" s="1" t="s">
        <v>131</v>
      </c>
      <c r="F7719" s="2"/>
      <c r="G7719" s="59">
        <v>424</v>
      </c>
      <c r="H7719" s="71" t="str">
        <f t="shared" si="168"/>
        <v xml:space="preserve"> </v>
      </c>
      <c r="I7719" s="11">
        <v>4.2452830188680002</v>
      </c>
      <c r="J7719" s="3">
        <v>21.933962264150999</v>
      </c>
      <c r="K7719" s="3">
        <v>32.075471698112999</v>
      </c>
      <c r="L7719" s="3">
        <v>38.679245283019</v>
      </c>
      <c r="M7719" s="8">
        <v>3.0660377358490001</v>
      </c>
    </row>
    <row r="7720" spans="3:13" ht="24" x14ac:dyDescent="0.2">
      <c r="C7720" s="92"/>
      <c r="D7720" s="87"/>
      <c r="E7720" s="1" t="s">
        <v>132</v>
      </c>
      <c r="F7720" s="2"/>
      <c r="G7720" s="59">
        <v>213</v>
      </c>
      <c r="H7720" s="71" t="str">
        <f t="shared" si="168"/>
        <v xml:space="preserve"> </v>
      </c>
      <c r="I7720" s="11">
        <v>1.8779342723000001</v>
      </c>
      <c r="J7720" s="3">
        <v>14.553990610329</v>
      </c>
      <c r="K7720" s="3">
        <v>28.169014084507001</v>
      </c>
      <c r="L7720" s="3">
        <v>49.295774647887001</v>
      </c>
      <c r="M7720" s="8">
        <v>6.1032863849770003</v>
      </c>
    </row>
    <row r="7721" spans="3:13" ht="24" x14ac:dyDescent="0.2">
      <c r="C7721" s="92"/>
      <c r="D7721" s="87"/>
      <c r="E7721" s="1" t="s">
        <v>133</v>
      </c>
      <c r="F7721" s="2"/>
      <c r="G7721" s="59">
        <v>214</v>
      </c>
      <c r="H7721" s="71" t="str">
        <f t="shared" si="168"/>
        <v xml:space="preserve"> </v>
      </c>
      <c r="I7721" s="11">
        <v>2.3364485981310001</v>
      </c>
      <c r="J7721" s="3">
        <v>15.887850467290001</v>
      </c>
      <c r="K7721" s="3">
        <v>29.906542056075001</v>
      </c>
      <c r="L7721" s="3">
        <v>44.859813084111998</v>
      </c>
      <c r="M7721" s="8">
        <v>7.009345794393</v>
      </c>
    </row>
    <row r="7722" spans="3:13" ht="24" x14ac:dyDescent="0.2">
      <c r="C7722" s="92"/>
      <c r="D7722" s="87"/>
      <c r="E7722" s="1" t="s">
        <v>134</v>
      </c>
      <c r="F7722" s="2"/>
      <c r="G7722" s="59">
        <v>15</v>
      </c>
      <c r="H7722" s="71" t="str">
        <f t="shared" si="168"/>
        <v>*</v>
      </c>
      <c r="I7722" s="11">
        <v>6.666666666667</v>
      </c>
      <c r="J7722" s="3">
        <v>6.666666666667</v>
      </c>
      <c r="K7722" s="3">
        <v>20</v>
      </c>
      <c r="L7722" s="3">
        <v>66.666666666666998</v>
      </c>
      <c r="M7722" s="14">
        <v>0</v>
      </c>
    </row>
    <row r="7723" spans="3:13" ht="24" x14ac:dyDescent="0.2">
      <c r="C7723" s="92"/>
      <c r="D7723" s="87"/>
      <c r="E7723" s="1" t="s">
        <v>135</v>
      </c>
      <c r="F7723" s="2"/>
      <c r="G7723" s="59">
        <v>587</v>
      </c>
      <c r="H7723" s="71" t="str">
        <f t="shared" si="168"/>
        <v xml:space="preserve"> </v>
      </c>
      <c r="I7723" s="11">
        <v>6.3032367972739998</v>
      </c>
      <c r="J7723" s="3">
        <v>23.850085178876</v>
      </c>
      <c r="K7723" s="3">
        <v>29.812606473595</v>
      </c>
      <c r="L7723" s="3">
        <v>36.967632027256997</v>
      </c>
      <c r="M7723" s="8">
        <v>3.0664395229979999</v>
      </c>
    </row>
    <row r="7724" spans="3:13" x14ac:dyDescent="0.2">
      <c r="C7724" s="92"/>
      <c r="D7724" s="87"/>
      <c r="E7724" s="1" t="s">
        <v>136</v>
      </c>
      <c r="F7724" s="2"/>
      <c r="G7724" s="59">
        <v>63</v>
      </c>
      <c r="H7724" s="71" t="str">
        <f t="shared" si="168"/>
        <v xml:space="preserve"> </v>
      </c>
      <c r="I7724" s="11">
        <v>4.7619047619049999</v>
      </c>
      <c r="J7724" s="3">
        <v>12.698412698413</v>
      </c>
      <c r="K7724" s="3">
        <v>26.984126984126998</v>
      </c>
      <c r="L7724" s="3">
        <v>46.031746031746003</v>
      </c>
      <c r="M7724" s="8">
        <v>9.5238095238099998</v>
      </c>
    </row>
    <row r="7725" spans="3:13" x14ac:dyDescent="0.2">
      <c r="C7725" s="92"/>
      <c r="D7725" s="87"/>
      <c r="E7725" s="1" t="s">
        <v>137</v>
      </c>
      <c r="F7725" s="2"/>
      <c r="G7725" s="59">
        <v>290</v>
      </c>
      <c r="H7725" s="71" t="str">
        <f t="shared" si="168"/>
        <v xml:space="preserve"> </v>
      </c>
      <c r="I7725" s="11">
        <v>3.1034482758620001</v>
      </c>
      <c r="J7725" s="3">
        <v>6.8965517241379999</v>
      </c>
      <c r="K7725" s="3">
        <v>18.965517241379001</v>
      </c>
      <c r="L7725" s="3">
        <v>64.827586206896996</v>
      </c>
      <c r="M7725" s="8">
        <v>6.2068965517240002</v>
      </c>
    </row>
    <row r="7726" spans="3:13" x14ac:dyDescent="0.2">
      <c r="C7726" s="92"/>
      <c r="D7726" s="87"/>
      <c r="E7726" s="1" t="s">
        <v>22</v>
      </c>
      <c r="F7726" s="2"/>
      <c r="G7726" s="59">
        <v>42</v>
      </c>
      <c r="H7726" s="71" t="str">
        <f t="shared" si="168"/>
        <v>*</v>
      </c>
      <c r="I7726" s="26">
        <v>0</v>
      </c>
      <c r="J7726" s="3">
        <v>4.7619047619049999</v>
      </c>
      <c r="K7726" s="3">
        <v>11.904761904761999</v>
      </c>
      <c r="L7726" s="3">
        <v>26.190476190476002</v>
      </c>
      <c r="M7726" s="8">
        <v>57.142857142856997</v>
      </c>
    </row>
    <row r="7727" spans="3:13" ht="24" x14ac:dyDescent="0.2">
      <c r="C7727" s="92"/>
      <c r="D7727" s="87"/>
      <c r="E7727" s="1" t="s">
        <v>138</v>
      </c>
      <c r="F7727" s="2"/>
      <c r="G7727" s="59">
        <v>246</v>
      </c>
      <c r="H7727" s="71" t="str">
        <f t="shared" si="168"/>
        <v xml:space="preserve"> </v>
      </c>
      <c r="I7727" s="11">
        <v>4.4715447154470001</v>
      </c>
      <c r="J7727" s="3">
        <v>21.138211382114001</v>
      </c>
      <c r="K7727" s="3">
        <v>25.609756097561</v>
      </c>
      <c r="L7727" s="3">
        <v>43.902439024389999</v>
      </c>
      <c r="M7727" s="8">
        <v>4.8780487804880002</v>
      </c>
    </row>
    <row r="7728" spans="3:13" ht="24" x14ac:dyDescent="0.2">
      <c r="C7728" s="92"/>
      <c r="D7728" s="87"/>
      <c r="E7728" s="1" t="s">
        <v>139</v>
      </c>
      <c r="F7728" s="2"/>
      <c r="G7728" s="59">
        <v>248</v>
      </c>
      <c r="H7728" s="71" t="str">
        <f t="shared" ref="H7728:H7730" si="169">IF(G7728&lt;49,"*"," ")</f>
        <v xml:space="preserve"> </v>
      </c>
      <c r="I7728" s="11">
        <v>10.887096774193999</v>
      </c>
      <c r="J7728" s="3">
        <v>38.709677419355003</v>
      </c>
      <c r="K7728" s="3">
        <v>33.467741935484</v>
      </c>
      <c r="L7728" s="3">
        <v>13.709677419355</v>
      </c>
      <c r="M7728" s="8">
        <v>3.2258064516129998</v>
      </c>
    </row>
    <row r="7729" spans="2:13" ht="24" x14ac:dyDescent="0.2">
      <c r="C7729" s="92"/>
      <c r="D7729" s="87"/>
      <c r="E7729" s="1" t="s">
        <v>140</v>
      </c>
      <c r="F7729" s="2"/>
      <c r="G7729" s="59">
        <v>1582</v>
      </c>
      <c r="H7729" s="71" t="str">
        <f t="shared" si="169"/>
        <v xml:space="preserve"> </v>
      </c>
      <c r="I7729" s="11">
        <v>3.7926675094819999</v>
      </c>
      <c r="J7729" s="3">
        <v>18.773704171934</v>
      </c>
      <c r="K7729" s="3">
        <v>30.088495575221</v>
      </c>
      <c r="L7729" s="3">
        <v>42.604298356511002</v>
      </c>
      <c r="M7729" s="8">
        <v>4.7408343868519998</v>
      </c>
    </row>
    <row r="7730" spans="2:13" ht="24" x14ac:dyDescent="0.2">
      <c r="C7730" s="93"/>
      <c r="D7730" s="88"/>
      <c r="E7730" s="27" t="s">
        <v>141</v>
      </c>
      <c r="F7730" s="30"/>
      <c r="G7730" s="60">
        <v>414</v>
      </c>
      <c r="H7730" s="72" t="str">
        <f t="shared" si="169"/>
        <v xml:space="preserve"> </v>
      </c>
      <c r="I7730" s="35">
        <v>2.1739130434780001</v>
      </c>
      <c r="J7730" s="16">
        <v>14.975845410628001</v>
      </c>
      <c r="K7730" s="16">
        <v>29.227053140096999</v>
      </c>
      <c r="L7730" s="16">
        <v>47.342995169082002</v>
      </c>
      <c r="M7730" s="36">
        <v>6.2801932367150002</v>
      </c>
    </row>
    <row r="7731" spans="2:13" x14ac:dyDescent="0.2">
      <c r="G7731" s="61"/>
      <c r="H7731" s="73"/>
    </row>
    <row r="7732" spans="2:13" x14ac:dyDescent="0.2">
      <c r="B7732" s="22" t="str">
        <f xml:space="preserve"> HYPERLINK("#'目次'!B63", "[57]")</f>
        <v>[57]</v>
      </c>
      <c r="C7732" s="17" t="s">
        <v>577</v>
      </c>
      <c r="G7732" s="61"/>
      <c r="H7732" s="73"/>
    </row>
    <row r="7733" spans="2:13" x14ac:dyDescent="0.2">
      <c r="G7733" s="61"/>
      <c r="H7733" s="73"/>
    </row>
    <row r="7734" spans="2:13" x14ac:dyDescent="0.2">
      <c r="G7734" s="61"/>
      <c r="H7734" s="73"/>
    </row>
    <row r="7735" spans="2:13" x14ac:dyDescent="0.2">
      <c r="C7735" s="17" t="s">
        <v>12</v>
      </c>
      <c r="G7735" s="61"/>
      <c r="H7735" s="73"/>
    </row>
    <row r="7736" spans="2:13" ht="24" x14ac:dyDescent="0.2">
      <c r="C7736" s="82"/>
      <c r="D7736" s="83"/>
      <c r="E7736" s="83"/>
      <c r="F7736" s="83"/>
      <c r="G7736" s="55" t="s">
        <v>13</v>
      </c>
      <c r="H7736" s="68"/>
      <c r="I7736" s="20" t="s">
        <v>578</v>
      </c>
      <c r="J7736" s="10" t="s">
        <v>579</v>
      </c>
      <c r="K7736" s="10" t="s">
        <v>580</v>
      </c>
      <c r="L7736" s="10" t="s">
        <v>581</v>
      </c>
      <c r="M7736" s="23" t="s">
        <v>22</v>
      </c>
    </row>
    <row r="7737" spans="2:13" x14ac:dyDescent="0.2">
      <c r="C7737" s="84"/>
      <c r="D7737" s="85"/>
      <c r="E7737" s="85"/>
      <c r="F7737" s="85"/>
      <c r="G7737" s="56"/>
      <c r="H7737" s="69"/>
      <c r="I7737" s="24"/>
      <c r="J7737" s="9"/>
      <c r="K7737" s="9"/>
      <c r="L7737" s="9"/>
      <c r="M7737" s="21"/>
    </row>
    <row r="7738" spans="2:13" x14ac:dyDescent="0.2">
      <c r="C7738" s="28"/>
      <c r="D7738" s="29"/>
      <c r="E7738" s="32" t="s">
        <v>13</v>
      </c>
      <c r="F7738" s="31"/>
      <c r="G7738" s="57">
        <v>2435</v>
      </c>
      <c r="H7738" s="66" t="str">
        <f t="shared" ref="H7738:H7801" si="170">IF(G7738&lt;49,"*"," ")</f>
        <v xml:space="preserve"> </v>
      </c>
      <c r="I7738" s="15">
        <v>3.4496919917860001</v>
      </c>
      <c r="J7738" s="15">
        <v>32.689938398357</v>
      </c>
      <c r="K7738" s="15">
        <v>40.205338809034998</v>
      </c>
      <c r="L7738" s="15">
        <v>12.566735112936</v>
      </c>
      <c r="M7738" s="34">
        <v>11.088295687884999</v>
      </c>
    </row>
    <row r="7739" spans="2:13" x14ac:dyDescent="0.2">
      <c r="C7739" s="89" t="s">
        <v>16</v>
      </c>
      <c r="D7739" s="86" t="s">
        <v>17</v>
      </c>
      <c r="E7739" s="6" t="s">
        <v>18</v>
      </c>
      <c r="F7739" s="5"/>
      <c r="G7739" s="58">
        <v>344</v>
      </c>
      <c r="H7739" s="70" t="str">
        <f t="shared" si="170"/>
        <v xml:space="preserve"> </v>
      </c>
      <c r="I7739" s="12">
        <v>7.8488372093020002</v>
      </c>
      <c r="J7739" s="4">
        <v>40.116279069767003</v>
      </c>
      <c r="K7739" s="4">
        <v>30.813953488372</v>
      </c>
      <c r="L7739" s="4">
        <v>8.4302325581400002</v>
      </c>
      <c r="M7739" s="13">
        <v>12.790697674419</v>
      </c>
    </row>
    <row r="7740" spans="2:13" x14ac:dyDescent="0.2">
      <c r="C7740" s="90"/>
      <c r="D7740" s="87"/>
      <c r="E7740" s="1" t="s">
        <v>19</v>
      </c>
      <c r="F7740" s="2"/>
      <c r="G7740" s="59">
        <v>1502</v>
      </c>
      <c r="H7740" s="71" t="str">
        <f t="shared" si="170"/>
        <v xml:space="preserve"> </v>
      </c>
      <c r="I7740" s="11">
        <v>2.9294274300929999</v>
      </c>
      <c r="J7740" s="3">
        <v>34.886817576565001</v>
      </c>
      <c r="K7740" s="3">
        <v>41.478029294274002</v>
      </c>
      <c r="L7740" s="3">
        <v>10.319573901465001</v>
      </c>
      <c r="M7740" s="8">
        <v>10.386151797603</v>
      </c>
    </row>
    <row r="7741" spans="2:13" x14ac:dyDescent="0.2">
      <c r="C7741" s="90"/>
      <c r="D7741" s="87"/>
      <c r="E7741" s="1" t="s">
        <v>20</v>
      </c>
      <c r="F7741" s="2"/>
      <c r="G7741" s="59">
        <v>465</v>
      </c>
      <c r="H7741" s="71" t="str">
        <f t="shared" si="170"/>
        <v xml:space="preserve"> </v>
      </c>
      <c r="I7741" s="11">
        <v>1.2903225806450001</v>
      </c>
      <c r="J7741" s="3">
        <v>23.870967741935001</v>
      </c>
      <c r="K7741" s="3">
        <v>46.021505376344003</v>
      </c>
      <c r="L7741" s="3">
        <v>18.709677419355</v>
      </c>
      <c r="M7741" s="8">
        <v>10.10752688172</v>
      </c>
    </row>
    <row r="7742" spans="2:13" x14ac:dyDescent="0.2">
      <c r="C7742" s="90"/>
      <c r="D7742" s="87"/>
      <c r="E7742" s="1" t="s">
        <v>21</v>
      </c>
      <c r="F7742" s="2"/>
      <c r="G7742" s="59">
        <v>107</v>
      </c>
      <c r="H7742" s="71" t="str">
        <f t="shared" si="170"/>
        <v xml:space="preserve"> </v>
      </c>
      <c r="I7742" s="11">
        <v>4.6728971962620003</v>
      </c>
      <c r="J7742" s="3">
        <v>19.626168224299001</v>
      </c>
      <c r="K7742" s="3">
        <v>28.971962616822001</v>
      </c>
      <c r="L7742" s="3">
        <v>29.906542056075001</v>
      </c>
      <c r="M7742" s="8">
        <v>16.822429906541998</v>
      </c>
    </row>
    <row r="7743" spans="2:13" x14ac:dyDescent="0.2">
      <c r="C7743" s="90"/>
      <c r="D7743" s="87"/>
      <c r="E7743" s="1" t="s">
        <v>22</v>
      </c>
      <c r="F7743" s="2"/>
      <c r="G7743" s="59">
        <v>17</v>
      </c>
      <c r="H7743" s="71" t="str">
        <f t="shared" si="170"/>
        <v>*</v>
      </c>
      <c r="I7743" s="11">
        <v>11.764705882353001</v>
      </c>
      <c r="J7743" s="3">
        <v>11.764705882353001</v>
      </c>
      <c r="K7743" s="3">
        <v>29.411764705882</v>
      </c>
      <c r="L7743" s="3">
        <v>17.647058823529001</v>
      </c>
      <c r="M7743" s="8">
        <v>29.411764705882</v>
      </c>
    </row>
    <row r="7744" spans="2:13" x14ac:dyDescent="0.2">
      <c r="C7744" s="91" t="s">
        <v>23</v>
      </c>
      <c r="D7744" s="86" t="s">
        <v>17</v>
      </c>
      <c r="E7744" s="6" t="s">
        <v>24</v>
      </c>
      <c r="F7744" s="5"/>
      <c r="G7744" s="58">
        <v>383</v>
      </c>
      <c r="H7744" s="70" t="str">
        <f t="shared" si="170"/>
        <v xml:space="preserve"> </v>
      </c>
      <c r="I7744" s="12">
        <v>6.2663185378590001</v>
      </c>
      <c r="J7744" s="4">
        <v>44.125326370757001</v>
      </c>
      <c r="K7744" s="4">
        <v>31.331592689295</v>
      </c>
      <c r="L7744" s="4">
        <v>5.2219321148829998</v>
      </c>
      <c r="M7744" s="13">
        <v>13.054830287206</v>
      </c>
    </row>
    <row r="7745" spans="3:13" x14ac:dyDescent="0.2">
      <c r="C7745" s="90"/>
      <c r="D7745" s="87"/>
      <c r="E7745" s="1" t="s">
        <v>25</v>
      </c>
      <c r="F7745" s="2"/>
      <c r="G7745" s="59">
        <v>333</v>
      </c>
      <c r="H7745" s="71" t="str">
        <f t="shared" si="170"/>
        <v xml:space="preserve"> </v>
      </c>
      <c r="I7745" s="11">
        <v>6.3063063063060003</v>
      </c>
      <c r="J7745" s="3">
        <v>49.849849849850003</v>
      </c>
      <c r="K7745" s="3">
        <v>27.327327327327001</v>
      </c>
      <c r="L7745" s="3">
        <v>3.6036036036039998</v>
      </c>
      <c r="M7745" s="8">
        <v>12.912912912913001</v>
      </c>
    </row>
    <row r="7746" spans="3:13" ht="24" x14ac:dyDescent="0.2">
      <c r="C7746" s="90"/>
      <c r="D7746" s="87"/>
      <c r="E7746" s="1" t="s">
        <v>26</v>
      </c>
      <c r="F7746" s="2"/>
      <c r="G7746" s="59">
        <v>464</v>
      </c>
      <c r="H7746" s="71" t="str">
        <f t="shared" si="170"/>
        <v xml:space="preserve"> </v>
      </c>
      <c r="I7746" s="11">
        <v>6.8965517241379999</v>
      </c>
      <c r="J7746" s="3">
        <v>43.965517241378997</v>
      </c>
      <c r="K7746" s="3">
        <v>31.034482758620999</v>
      </c>
      <c r="L7746" s="3">
        <v>4.5258620689660001</v>
      </c>
      <c r="M7746" s="8">
        <v>13.577586206896999</v>
      </c>
    </row>
    <row r="7747" spans="3:13" ht="24" x14ac:dyDescent="0.2">
      <c r="C7747" s="90"/>
      <c r="D7747" s="87"/>
      <c r="E7747" s="1" t="s">
        <v>27</v>
      </c>
      <c r="F7747" s="2"/>
      <c r="G7747" s="59">
        <v>163</v>
      </c>
      <c r="H7747" s="71" t="str">
        <f t="shared" si="170"/>
        <v xml:space="preserve"> </v>
      </c>
      <c r="I7747" s="11">
        <v>7.9754601226990003</v>
      </c>
      <c r="J7747" s="3">
        <v>40.490797546011997</v>
      </c>
      <c r="K7747" s="3">
        <v>31.288343558282001</v>
      </c>
      <c r="L7747" s="3">
        <v>4.9079754601229997</v>
      </c>
      <c r="M7747" s="8">
        <v>15.337423312883001</v>
      </c>
    </row>
    <row r="7748" spans="3:13" x14ac:dyDescent="0.2">
      <c r="C7748" s="90"/>
      <c r="D7748" s="87"/>
      <c r="E7748" s="1" t="s">
        <v>28</v>
      </c>
      <c r="F7748" s="2"/>
      <c r="G7748" s="59">
        <v>161</v>
      </c>
      <c r="H7748" s="71" t="str">
        <f t="shared" si="170"/>
        <v xml:space="preserve"> </v>
      </c>
      <c r="I7748" s="11">
        <v>5.5900621118010001</v>
      </c>
      <c r="J7748" s="3">
        <v>44.099378881988002</v>
      </c>
      <c r="K7748" s="3">
        <v>26.708074534161</v>
      </c>
      <c r="L7748" s="3">
        <v>8.074534161491</v>
      </c>
      <c r="M7748" s="8">
        <v>15.527950310559</v>
      </c>
    </row>
    <row r="7749" spans="3:13" x14ac:dyDescent="0.2">
      <c r="C7749" s="90"/>
      <c r="D7749" s="87"/>
      <c r="E7749" s="1" t="s">
        <v>29</v>
      </c>
      <c r="F7749" s="2"/>
      <c r="G7749" s="59">
        <v>1174</v>
      </c>
      <c r="H7749" s="71" t="str">
        <f t="shared" si="170"/>
        <v xml:space="preserve"> </v>
      </c>
      <c r="I7749" s="11">
        <v>4.2589437819420004</v>
      </c>
      <c r="J7749" s="3">
        <v>40.034071550256002</v>
      </c>
      <c r="K7749" s="3">
        <v>35.519591141397001</v>
      </c>
      <c r="L7749" s="3">
        <v>7.9216354344119999</v>
      </c>
      <c r="M7749" s="8">
        <v>12.265758091993</v>
      </c>
    </row>
    <row r="7750" spans="3:13" x14ac:dyDescent="0.2">
      <c r="C7750" s="90"/>
      <c r="D7750" s="87"/>
      <c r="E7750" s="1" t="s">
        <v>30</v>
      </c>
      <c r="F7750" s="2"/>
      <c r="G7750" s="59">
        <v>1349</v>
      </c>
      <c r="H7750" s="71" t="str">
        <f t="shared" si="170"/>
        <v xml:space="preserve"> </v>
      </c>
      <c r="I7750" s="11">
        <v>3.8547071905110002</v>
      </c>
      <c r="J7750" s="3">
        <v>36.545589325426</v>
      </c>
      <c r="K7750" s="3">
        <v>40.770941438102</v>
      </c>
      <c r="L7750" s="3">
        <v>7.7094143810229996</v>
      </c>
      <c r="M7750" s="8">
        <v>11.119347664937001</v>
      </c>
    </row>
    <row r="7751" spans="3:13" x14ac:dyDescent="0.2">
      <c r="C7751" s="90"/>
      <c r="D7751" s="87"/>
      <c r="E7751" s="1" t="s">
        <v>31</v>
      </c>
      <c r="F7751" s="2"/>
      <c r="G7751" s="59">
        <v>2034</v>
      </c>
      <c r="H7751" s="71" t="str">
        <f t="shared" si="170"/>
        <v xml:space="preserve"> </v>
      </c>
      <c r="I7751" s="11">
        <v>3.53982300885</v>
      </c>
      <c r="J7751" s="3">
        <v>33.136676499507999</v>
      </c>
      <c r="K7751" s="3">
        <v>40.953785644051003</v>
      </c>
      <c r="L7751" s="3">
        <v>11.750245821042</v>
      </c>
      <c r="M7751" s="8">
        <v>10.619469026549</v>
      </c>
    </row>
    <row r="7752" spans="3:13" x14ac:dyDescent="0.2">
      <c r="C7752" s="90"/>
      <c r="D7752" s="87"/>
      <c r="E7752" s="1" t="s">
        <v>32</v>
      </c>
      <c r="F7752" s="2"/>
      <c r="G7752" s="59">
        <v>68</v>
      </c>
      <c r="H7752" s="71" t="str">
        <f t="shared" si="170"/>
        <v xml:space="preserve"> </v>
      </c>
      <c r="I7752" s="11">
        <v>4.4117647058819998</v>
      </c>
      <c r="J7752" s="3">
        <v>11.764705882353001</v>
      </c>
      <c r="K7752" s="3">
        <v>33.823529411765001</v>
      </c>
      <c r="L7752" s="3">
        <v>36.764705882352999</v>
      </c>
      <c r="M7752" s="8">
        <v>13.235294117646999</v>
      </c>
    </row>
    <row r="7753" spans="3:13" x14ac:dyDescent="0.2">
      <c r="C7753" s="90"/>
      <c r="D7753" s="87"/>
      <c r="E7753" s="1" t="s">
        <v>22</v>
      </c>
      <c r="F7753" s="2"/>
      <c r="G7753" s="59">
        <v>17</v>
      </c>
      <c r="H7753" s="71" t="str">
        <f t="shared" si="170"/>
        <v>*</v>
      </c>
      <c r="I7753" s="26">
        <v>0</v>
      </c>
      <c r="J7753" s="3">
        <v>17.647058823529001</v>
      </c>
      <c r="K7753" s="3">
        <v>35.294117647058997</v>
      </c>
      <c r="L7753" s="3">
        <v>29.411764705882</v>
      </c>
      <c r="M7753" s="8">
        <v>17.647058823529001</v>
      </c>
    </row>
    <row r="7754" spans="3:13" x14ac:dyDescent="0.2">
      <c r="C7754" s="91" t="s">
        <v>33</v>
      </c>
      <c r="D7754" s="86" t="s">
        <v>17</v>
      </c>
      <c r="E7754" s="6" t="s">
        <v>34</v>
      </c>
      <c r="F7754" s="5"/>
      <c r="G7754" s="58">
        <v>120</v>
      </c>
      <c r="H7754" s="70" t="str">
        <f t="shared" si="170"/>
        <v xml:space="preserve"> </v>
      </c>
      <c r="I7754" s="12">
        <v>14.166666666667</v>
      </c>
      <c r="J7754" s="4">
        <v>50.833333333333002</v>
      </c>
      <c r="K7754" s="4">
        <v>19.166666666666998</v>
      </c>
      <c r="L7754" s="4">
        <v>3.333333333333</v>
      </c>
      <c r="M7754" s="13">
        <v>12.5</v>
      </c>
    </row>
    <row r="7755" spans="3:13" x14ac:dyDescent="0.2">
      <c r="C7755" s="90"/>
      <c r="D7755" s="87"/>
      <c r="E7755" s="1" t="s">
        <v>35</v>
      </c>
      <c r="F7755" s="2"/>
      <c r="G7755" s="59">
        <v>932</v>
      </c>
      <c r="H7755" s="71" t="str">
        <f t="shared" si="170"/>
        <v xml:space="preserve"> </v>
      </c>
      <c r="I7755" s="11">
        <v>4.8283261802580002</v>
      </c>
      <c r="J7755" s="3">
        <v>42.596566523604999</v>
      </c>
      <c r="K7755" s="3">
        <v>33.047210300429001</v>
      </c>
      <c r="L7755" s="3">
        <v>6.5450643776820003</v>
      </c>
      <c r="M7755" s="8">
        <v>12.982832618026</v>
      </c>
    </row>
    <row r="7756" spans="3:13" x14ac:dyDescent="0.2">
      <c r="C7756" s="90"/>
      <c r="D7756" s="87"/>
      <c r="E7756" s="1" t="s">
        <v>36</v>
      </c>
      <c r="F7756" s="2"/>
      <c r="G7756" s="59">
        <v>854</v>
      </c>
      <c r="H7756" s="71" t="str">
        <f t="shared" si="170"/>
        <v xml:space="preserve"> </v>
      </c>
      <c r="I7756" s="11">
        <v>2.1077283372369999</v>
      </c>
      <c r="J7756" s="3">
        <v>29.976580796253</v>
      </c>
      <c r="K7756" s="3">
        <v>47.892271662763001</v>
      </c>
      <c r="L7756" s="3">
        <v>10.655737704918</v>
      </c>
      <c r="M7756" s="8">
        <v>9.3676814988290005</v>
      </c>
    </row>
    <row r="7757" spans="3:13" ht="24" x14ac:dyDescent="0.2">
      <c r="C7757" s="90"/>
      <c r="D7757" s="87"/>
      <c r="E7757" s="1" t="s">
        <v>37</v>
      </c>
      <c r="F7757" s="2"/>
      <c r="G7757" s="59">
        <v>356</v>
      </c>
      <c r="H7757" s="71" t="str">
        <f t="shared" si="170"/>
        <v xml:space="preserve"> </v>
      </c>
      <c r="I7757" s="11">
        <v>0.56179775280900002</v>
      </c>
      <c r="J7757" s="3">
        <v>17.415730337079001</v>
      </c>
      <c r="K7757" s="3">
        <v>50.280898876404002</v>
      </c>
      <c r="L7757" s="3">
        <v>23.876404494382001</v>
      </c>
      <c r="M7757" s="8">
        <v>7.8651685393259996</v>
      </c>
    </row>
    <row r="7758" spans="3:13" x14ac:dyDescent="0.2">
      <c r="C7758" s="90"/>
      <c r="D7758" s="87"/>
      <c r="E7758" s="1" t="s">
        <v>38</v>
      </c>
      <c r="F7758" s="2"/>
      <c r="G7758" s="59">
        <v>157</v>
      </c>
      <c r="H7758" s="71" t="str">
        <f t="shared" si="170"/>
        <v xml:space="preserve"> </v>
      </c>
      <c r="I7758" s="11">
        <v>0.63694267515900005</v>
      </c>
      <c r="J7758" s="3">
        <v>11.464968152866</v>
      </c>
      <c r="K7758" s="3">
        <v>36.305732484076003</v>
      </c>
      <c r="L7758" s="3">
        <v>38.853503184712999</v>
      </c>
      <c r="M7758" s="8">
        <v>12.738853503185</v>
      </c>
    </row>
    <row r="7759" spans="3:13" x14ac:dyDescent="0.2">
      <c r="C7759" s="90"/>
      <c r="D7759" s="87"/>
      <c r="E7759" s="1" t="s">
        <v>22</v>
      </c>
      <c r="F7759" s="2"/>
      <c r="G7759" s="59">
        <v>16</v>
      </c>
      <c r="H7759" s="71" t="str">
        <f t="shared" si="170"/>
        <v>*</v>
      </c>
      <c r="I7759" s="11">
        <v>6.25</v>
      </c>
      <c r="J7759" s="3">
        <v>12.5</v>
      </c>
      <c r="K7759" s="3">
        <v>18.75</v>
      </c>
      <c r="L7759" s="3">
        <v>25</v>
      </c>
      <c r="M7759" s="8">
        <v>37.5</v>
      </c>
    </row>
    <row r="7760" spans="3:13" x14ac:dyDescent="0.2">
      <c r="C7760" s="91" t="s">
        <v>39</v>
      </c>
      <c r="D7760" s="86" t="s">
        <v>17</v>
      </c>
      <c r="E7760" s="6" t="s">
        <v>40</v>
      </c>
      <c r="F7760" s="5"/>
      <c r="G7760" s="58">
        <v>350</v>
      </c>
      <c r="H7760" s="70" t="str">
        <f t="shared" si="170"/>
        <v xml:space="preserve"> </v>
      </c>
      <c r="I7760" s="12">
        <v>9.1428571428570002</v>
      </c>
      <c r="J7760" s="4">
        <v>43.714285714286</v>
      </c>
      <c r="K7760" s="4">
        <v>28.857142857143</v>
      </c>
      <c r="L7760" s="4">
        <v>6.8571428571429998</v>
      </c>
      <c r="M7760" s="13">
        <v>11.428571428571001</v>
      </c>
    </row>
    <row r="7761" spans="3:13" ht="24" x14ac:dyDescent="0.2">
      <c r="C7761" s="90"/>
      <c r="D7761" s="87"/>
      <c r="E7761" s="1" t="s">
        <v>41</v>
      </c>
      <c r="F7761" s="2"/>
      <c r="G7761" s="59">
        <v>1147</v>
      </c>
      <c r="H7761" s="71" t="str">
        <f t="shared" si="170"/>
        <v xml:space="preserve"> </v>
      </c>
      <c r="I7761" s="11">
        <v>2.877070619006</v>
      </c>
      <c r="J7761" s="3">
        <v>37.925021795989998</v>
      </c>
      <c r="K7761" s="3">
        <v>40.366172624237002</v>
      </c>
      <c r="L7761" s="3">
        <v>7.8465562336529997</v>
      </c>
      <c r="M7761" s="8">
        <v>10.985178727114</v>
      </c>
    </row>
    <row r="7762" spans="3:13" x14ac:dyDescent="0.2">
      <c r="C7762" s="90"/>
      <c r="D7762" s="87"/>
      <c r="E7762" s="1" t="s">
        <v>42</v>
      </c>
      <c r="F7762" s="2"/>
      <c r="G7762" s="59">
        <v>816</v>
      </c>
      <c r="H7762" s="71" t="str">
        <f t="shared" si="170"/>
        <v xml:space="preserve"> </v>
      </c>
      <c r="I7762" s="11">
        <v>1.9607843137250001</v>
      </c>
      <c r="J7762" s="3">
        <v>22.671568627450998</v>
      </c>
      <c r="K7762" s="3">
        <v>44.730392156862997</v>
      </c>
      <c r="L7762" s="3">
        <v>20.465686274509999</v>
      </c>
      <c r="M7762" s="8">
        <v>10.171568627451</v>
      </c>
    </row>
    <row r="7763" spans="3:13" x14ac:dyDescent="0.2">
      <c r="C7763" s="90"/>
      <c r="D7763" s="87"/>
      <c r="E7763" s="1" t="s">
        <v>43</v>
      </c>
      <c r="F7763" s="2"/>
      <c r="G7763" s="59">
        <v>78</v>
      </c>
      <c r="H7763" s="71" t="str">
        <f t="shared" si="170"/>
        <v xml:space="preserve"> </v>
      </c>
      <c r="I7763" s="26">
        <v>0</v>
      </c>
      <c r="J7763" s="3">
        <v>20.512820512821001</v>
      </c>
      <c r="K7763" s="3">
        <v>44.871794871794997</v>
      </c>
      <c r="L7763" s="3">
        <v>23.076923076922998</v>
      </c>
      <c r="M7763" s="8">
        <v>11.538461538462</v>
      </c>
    </row>
    <row r="7764" spans="3:13" x14ac:dyDescent="0.2">
      <c r="C7764" s="90"/>
      <c r="D7764" s="87"/>
      <c r="E7764" s="1" t="s">
        <v>22</v>
      </c>
      <c r="F7764" s="2"/>
      <c r="G7764" s="59">
        <v>44</v>
      </c>
      <c r="H7764" s="71" t="str">
        <f t="shared" si="170"/>
        <v>*</v>
      </c>
      <c r="I7764" s="11">
        <v>6.8181818181820004</v>
      </c>
      <c r="J7764" s="3">
        <v>15.909090909091001</v>
      </c>
      <c r="K7764" s="3">
        <v>34.090909090909001</v>
      </c>
      <c r="L7764" s="3">
        <v>15.909090909091001</v>
      </c>
      <c r="M7764" s="8">
        <v>27.272727272727</v>
      </c>
    </row>
    <row r="7765" spans="3:13" x14ac:dyDescent="0.2">
      <c r="C7765" s="91" t="s">
        <v>44</v>
      </c>
      <c r="D7765" s="86" t="s">
        <v>17</v>
      </c>
      <c r="E7765" s="6" t="s">
        <v>45</v>
      </c>
      <c r="F7765" s="5"/>
      <c r="G7765" s="58">
        <v>1358</v>
      </c>
      <c r="H7765" s="70" t="str">
        <f t="shared" si="170"/>
        <v xml:space="preserve"> </v>
      </c>
      <c r="I7765" s="12">
        <v>4.786450662739</v>
      </c>
      <c r="J7765" s="4">
        <v>40.058910162003002</v>
      </c>
      <c r="K7765" s="4">
        <v>36.892488954344998</v>
      </c>
      <c r="L7765" s="4">
        <v>7.9528718703979999</v>
      </c>
      <c r="M7765" s="13">
        <v>10.309278350514999</v>
      </c>
    </row>
    <row r="7766" spans="3:13" x14ac:dyDescent="0.2">
      <c r="C7766" s="90"/>
      <c r="D7766" s="87"/>
      <c r="E7766" s="1" t="s">
        <v>46</v>
      </c>
      <c r="F7766" s="2"/>
      <c r="G7766" s="59">
        <v>735</v>
      </c>
      <c r="H7766" s="71" t="str">
        <f t="shared" si="170"/>
        <v xml:space="preserve"> </v>
      </c>
      <c r="I7766" s="11">
        <v>1.9047619047619999</v>
      </c>
      <c r="J7766" s="3">
        <v>27.210884353741001</v>
      </c>
      <c r="K7766" s="3">
        <v>45.170068027211002</v>
      </c>
      <c r="L7766" s="3">
        <v>13.741496598638999</v>
      </c>
      <c r="M7766" s="8">
        <v>11.972789115646</v>
      </c>
    </row>
    <row r="7767" spans="3:13" x14ac:dyDescent="0.2">
      <c r="C7767" s="90"/>
      <c r="D7767" s="87"/>
      <c r="E7767" s="1" t="s">
        <v>47</v>
      </c>
      <c r="F7767" s="2"/>
      <c r="G7767" s="59">
        <v>177</v>
      </c>
      <c r="H7767" s="71" t="str">
        <f t="shared" si="170"/>
        <v xml:space="preserve"> </v>
      </c>
      <c r="I7767" s="11">
        <v>1.129943502825</v>
      </c>
      <c r="J7767" s="3">
        <v>18.644067796609999</v>
      </c>
      <c r="K7767" s="3">
        <v>50.282485875706001</v>
      </c>
      <c r="L7767" s="3">
        <v>22.598870056496999</v>
      </c>
      <c r="M7767" s="8">
        <v>7.3446327683619996</v>
      </c>
    </row>
    <row r="7768" spans="3:13" x14ac:dyDescent="0.2">
      <c r="C7768" s="90"/>
      <c r="D7768" s="87"/>
      <c r="E7768" s="1" t="s">
        <v>48</v>
      </c>
      <c r="F7768" s="2"/>
      <c r="G7768" s="59">
        <v>128</v>
      </c>
      <c r="H7768" s="71" t="str">
        <f t="shared" si="170"/>
        <v xml:space="preserve"> </v>
      </c>
      <c r="I7768" s="11">
        <v>0.78125</v>
      </c>
      <c r="J7768" s="3">
        <v>11.71875</v>
      </c>
      <c r="K7768" s="3">
        <v>32.8125</v>
      </c>
      <c r="L7768" s="3">
        <v>42.1875</v>
      </c>
      <c r="M7768" s="8">
        <v>12.5</v>
      </c>
    </row>
    <row r="7769" spans="3:13" x14ac:dyDescent="0.2">
      <c r="C7769" s="90"/>
      <c r="D7769" s="87"/>
      <c r="E7769" s="1" t="s">
        <v>22</v>
      </c>
      <c r="F7769" s="2"/>
      <c r="G7769" s="59">
        <v>37</v>
      </c>
      <c r="H7769" s="71" t="str">
        <f t="shared" si="170"/>
        <v>*</v>
      </c>
      <c r="I7769" s="11">
        <v>5.4054054054050003</v>
      </c>
      <c r="J7769" s="3">
        <v>10.810810810811001</v>
      </c>
      <c r="K7769" s="3">
        <v>40.540540540541002</v>
      </c>
      <c r="L7769" s="3">
        <v>8.1081081081080004</v>
      </c>
      <c r="M7769" s="8">
        <v>35.135135135135002</v>
      </c>
    </row>
    <row r="7770" spans="3:13" ht="24" x14ac:dyDescent="0.2">
      <c r="C7770" s="91" t="s">
        <v>49</v>
      </c>
      <c r="D7770" s="86" t="s">
        <v>17</v>
      </c>
      <c r="E7770" s="6" t="s">
        <v>50</v>
      </c>
      <c r="F7770" s="5"/>
      <c r="G7770" s="58">
        <v>141</v>
      </c>
      <c r="H7770" s="70" t="str">
        <f t="shared" si="170"/>
        <v xml:space="preserve"> </v>
      </c>
      <c r="I7770" s="12">
        <v>8.5106382978719992</v>
      </c>
      <c r="J7770" s="4">
        <v>42.553191489362</v>
      </c>
      <c r="K7770" s="4">
        <v>29.078014184396999</v>
      </c>
      <c r="L7770" s="4">
        <v>4.9645390070920001</v>
      </c>
      <c r="M7770" s="13">
        <v>14.893617021277</v>
      </c>
    </row>
    <row r="7771" spans="3:13" ht="36" x14ac:dyDescent="0.2">
      <c r="C7771" s="90"/>
      <c r="D7771" s="87"/>
      <c r="E7771" s="1" t="s">
        <v>51</v>
      </c>
      <c r="F7771" s="2"/>
      <c r="G7771" s="59">
        <v>349</v>
      </c>
      <c r="H7771" s="71" t="str">
        <f t="shared" si="170"/>
        <v xml:space="preserve"> </v>
      </c>
      <c r="I7771" s="11">
        <v>8.5959885386820005</v>
      </c>
      <c r="J7771" s="3">
        <v>45.272206303725</v>
      </c>
      <c r="K7771" s="3">
        <v>34.383954154728002</v>
      </c>
      <c r="L7771" s="3">
        <v>5.7306590257880003</v>
      </c>
      <c r="M7771" s="8">
        <v>6.0171919770770002</v>
      </c>
    </row>
    <row r="7772" spans="3:13" ht="48" x14ac:dyDescent="0.2">
      <c r="C7772" s="90"/>
      <c r="D7772" s="87"/>
      <c r="E7772" s="1" t="s">
        <v>52</v>
      </c>
      <c r="F7772" s="2"/>
      <c r="G7772" s="59">
        <v>1860</v>
      </c>
      <c r="H7772" s="71" t="str">
        <f t="shared" si="170"/>
        <v xml:space="preserve"> </v>
      </c>
      <c r="I7772" s="11">
        <v>3.8709677419349999</v>
      </c>
      <c r="J7772" s="3">
        <v>36.505376344086002</v>
      </c>
      <c r="K7772" s="3">
        <v>41.021505376344003</v>
      </c>
      <c r="L7772" s="3">
        <v>9.0322580645160002</v>
      </c>
      <c r="M7772" s="8">
        <v>9.5698924731179993</v>
      </c>
    </row>
    <row r="7773" spans="3:13" ht="24" x14ac:dyDescent="0.2">
      <c r="C7773" s="90"/>
      <c r="D7773" s="87"/>
      <c r="E7773" s="1" t="s">
        <v>53</v>
      </c>
      <c r="F7773" s="2"/>
      <c r="G7773" s="59">
        <v>719</v>
      </c>
      <c r="H7773" s="71" t="str">
        <f t="shared" si="170"/>
        <v xml:space="preserve"> </v>
      </c>
      <c r="I7773" s="11">
        <v>5.4242002781640002</v>
      </c>
      <c r="J7773" s="3">
        <v>42.559109874825999</v>
      </c>
      <c r="K7773" s="3">
        <v>38.525730180807003</v>
      </c>
      <c r="L7773" s="3">
        <v>7.7885952712100002</v>
      </c>
      <c r="M7773" s="8">
        <v>5.7023643949930003</v>
      </c>
    </row>
    <row r="7774" spans="3:13" ht="48" x14ac:dyDescent="0.2">
      <c r="C7774" s="90"/>
      <c r="D7774" s="87"/>
      <c r="E7774" s="1" t="s">
        <v>54</v>
      </c>
      <c r="F7774" s="2"/>
      <c r="G7774" s="59">
        <v>404</v>
      </c>
      <c r="H7774" s="71" t="str">
        <f t="shared" si="170"/>
        <v xml:space="preserve"> </v>
      </c>
      <c r="I7774" s="11">
        <v>6.188118811881</v>
      </c>
      <c r="J7774" s="3">
        <v>47.029702970297002</v>
      </c>
      <c r="K7774" s="3">
        <v>34.158415841584002</v>
      </c>
      <c r="L7774" s="3">
        <v>6.188118811881</v>
      </c>
      <c r="M7774" s="8">
        <v>6.4356435643559999</v>
      </c>
    </row>
    <row r="7775" spans="3:13" ht="36" x14ac:dyDescent="0.2">
      <c r="C7775" s="90"/>
      <c r="D7775" s="87"/>
      <c r="E7775" s="1" t="s">
        <v>55</v>
      </c>
      <c r="F7775" s="2"/>
      <c r="G7775" s="59">
        <v>41</v>
      </c>
      <c r="H7775" s="71" t="str">
        <f t="shared" si="170"/>
        <v>*</v>
      </c>
      <c r="I7775" s="11">
        <v>17.073170731706998</v>
      </c>
      <c r="J7775" s="3">
        <v>46.341463414633999</v>
      </c>
      <c r="K7775" s="3">
        <v>19.512195121950999</v>
      </c>
      <c r="L7775" s="3">
        <v>9.7560975609760003</v>
      </c>
      <c r="M7775" s="8">
        <v>7.3170731707319998</v>
      </c>
    </row>
    <row r="7776" spans="3:13" ht="36" x14ac:dyDescent="0.2">
      <c r="C7776" s="90"/>
      <c r="D7776" s="87"/>
      <c r="E7776" s="1" t="s">
        <v>56</v>
      </c>
      <c r="F7776" s="2"/>
      <c r="G7776" s="59">
        <v>168</v>
      </c>
      <c r="H7776" s="71" t="str">
        <f t="shared" si="170"/>
        <v xml:space="preserve"> </v>
      </c>
      <c r="I7776" s="11">
        <v>4.7619047619049999</v>
      </c>
      <c r="J7776" s="3">
        <v>44.642857142856997</v>
      </c>
      <c r="K7776" s="3">
        <v>33.928571428570997</v>
      </c>
      <c r="L7776" s="3">
        <v>8.9285714285710007</v>
      </c>
      <c r="M7776" s="8">
        <v>7.7380952380950001</v>
      </c>
    </row>
    <row r="7777" spans="3:13" ht="36" x14ac:dyDescent="0.2">
      <c r="C7777" s="90"/>
      <c r="D7777" s="87"/>
      <c r="E7777" s="1" t="s">
        <v>57</v>
      </c>
      <c r="F7777" s="2"/>
      <c r="G7777" s="59">
        <v>146</v>
      </c>
      <c r="H7777" s="71" t="str">
        <f t="shared" si="170"/>
        <v xml:space="preserve"> </v>
      </c>
      <c r="I7777" s="11">
        <v>4.7945205479449999</v>
      </c>
      <c r="J7777" s="3">
        <v>43.835616438355999</v>
      </c>
      <c r="K7777" s="3">
        <v>36.301369863014003</v>
      </c>
      <c r="L7777" s="3">
        <v>6.1643835616439997</v>
      </c>
      <c r="M7777" s="8">
        <v>8.9041095890409991</v>
      </c>
    </row>
    <row r="7778" spans="3:13" x14ac:dyDescent="0.2">
      <c r="C7778" s="90"/>
      <c r="D7778" s="87"/>
      <c r="E7778" s="1" t="s">
        <v>58</v>
      </c>
      <c r="F7778" s="2"/>
      <c r="G7778" s="59">
        <v>364</v>
      </c>
      <c r="H7778" s="71" t="str">
        <f t="shared" si="170"/>
        <v xml:space="preserve"> </v>
      </c>
      <c r="I7778" s="11">
        <v>2.1978021978019999</v>
      </c>
      <c r="J7778" s="3">
        <v>17.032967032967001</v>
      </c>
      <c r="K7778" s="3">
        <v>41.758241758242001</v>
      </c>
      <c r="L7778" s="3">
        <v>28.571428571428999</v>
      </c>
      <c r="M7778" s="8">
        <v>10.439560439559999</v>
      </c>
    </row>
    <row r="7779" spans="3:13" x14ac:dyDescent="0.2">
      <c r="C7779" s="90"/>
      <c r="D7779" s="87"/>
      <c r="E7779" s="1" t="s">
        <v>22</v>
      </c>
      <c r="F7779" s="2"/>
      <c r="G7779" s="59">
        <v>134</v>
      </c>
      <c r="H7779" s="71" t="str">
        <f t="shared" si="170"/>
        <v xml:space="preserve"> </v>
      </c>
      <c r="I7779" s="11">
        <v>2.238805970149</v>
      </c>
      <c r="J7779" s="3">
        <v>22.388059701492999</v>
      </c>
      <c r="K7779" s="3">
        <v>27.611940298507001</v>
      </c>
      <c r="L7779" s="3">
        <v>15.671641791044999</v>
      </c>
      <c r="M7779" s="8">
        <v>32.089552238806</v>
      </c>
    </row>
    <row r="7780" spans="3:13" ht="24" x14ac:dyDescent="0.2">
      <c r="C7780" s="90"/>
      <c r="D7780" s="87"/>
      <c r="E7780" s="1" t="s">
        <v>59</v>
      </c>
      <c r="F7780" s="2"/>
      <c r="G7780" s="59">
        <v>1920</v>
      </c>
      <c r="H7780" s="71" t="str">
        <f t="shared" si="170"/>
        <v xml:space="preserve"> </v>
      </c>
      <c r="I7780" s="11">
        <v>3.802083333333</v>
      </c>
      <c r="J7780" s="3">
        <v>36.302083333333002</v>
      </c>
      <c r="K7780" s="3">
        <v>40.9375</v>
      </c>
      <c r="L7780" s="3">
        <v>9.270833333333</v>
      </c>
      <c r="M7780" s="8">
        <v>9.6875</v>
      </c>
    </row>
    <row r="7781" spans="3:13" ht="24" x14ac:dyDescent="0.2">
      <c r="C7781" s="90"/>
      <c r="D7781" s="87"/>
      <c r="E7781" s="1" t="s">
        <v>60</v>
      </c>
      <c r="F7781" s="2"/>
      <c r="G7781" s="59">
        <v>479</v>
      </c>
      <c r="H7781" s="71" t="str">
        <f t="shared" si="170"/>
        <v xml:space="preserve"> </v>
      </c>
      <c r="I7781" s="11">
        <v>5.8455114822549996</v>
      </c>
      <c r="J7781" s="3">
        <v>44.258872651357002</v>
      </c>
      <c r="K7781" s="3">
        <v>35.699373695197998</v>
      </c>
      <c r="L7781" s="3">
        <v>7.0981210855950003</v>
      </c>
      <c r="M7781" s="8">
        <v>7.0981210855950003</v>
      </c>
    </row>
    <row r="7782" spans="3:13" ht="24" x14ac:dyDescent="0.2">
      <c r="C7782" s="91" t="s">
        <v>61</v>
      </c>
      <c r="D7782" s="86" t="s">
        <v>17</v>
      </c>
      <c r="E7782" s="6" t="s">
        <v>62</v>
      </c>
      <c r="F7782" s="5"/>
      <c r="G7782" s="58">
        <v>354</v>
      </c>
      <c r="H7782" s="70" t="str">
        <f t="shared" si="170"/>
        <v xml:space="preserve"> </v>
      </c>
      <c r="I7782" s="12">
        <v>5.9322033898309998</v>
      </c>
      <c r="J7782" s="4">
        <v>46.892655367232003</v>
      </c>
      <c r="K7782" s="4">
        <v>32.485875706214998</v>
      </c>
      <c r="L7782" s="4">
        <v>4.5197740112989999</v>
      </c>
      <c r="M7782" s="13">
        <v>10.169491525424</v>
      </c>
    </row>
    <row r="7783" spans="3:13" ht="24" x14ac:dyDescent="0.2">
      <c r="C7783" s="90"/>
      <c r="D7783" s="87"/>
      <c r="E7783" s="1" t="s">
        <v>63</v>
      </c>
      <c r="F7783" s="2"/>
      <c r="G7783" s="59">
        <v>645</v>
      </c>
      <c r="H7783" s="71" t="str">
        <f t="shared" si="170"/>
        <v xml:space="preserve"> </v>
      </c>
      <c r="I7783" s="11">
        <v>5.5813953488369998</v>
      </c>
      <c r="J7783" s="3">
        <v>46.356589147287004</v>
      </c>
      <c r="K7783" s="3">
        <v>34.883720930232997</v>
      </c>
      <c r="L7783" s="3">
        <v>3.1007751937979999</v>
      </c>
      <c r="M7783" s="8">
        <v>10.077519379845</v>
      </c>
    </row>
    <row r="7784" spans="3:13" ht="36" x14ac:dyDescent="0.2">
      <c r="C7784" s="90"/>
      <c r="D7784" s="87"/>
      <c r="E7784" s="1" t="s">
        <v>64</v>
      </c>
      <c r="F7784" s="2"/>
      <c r="G7784" s="59">
        <v>166</v>
      </c>
      <c r="H7784" s="71" t="str">
        <f t="shared" si="170"/>
        <v xml:space="preserve"> </v>
      </c>
      <c r="I7784" s="11">
        <v>7.2289156626509996</v>
      </c>
      <c r="J7784" s="3">
        <v>46.385542168675002</v>
      </c>
      <c r="K7784" s="3">
        <v>28.313253012048001</v>
      </c>
      <c r="L7784" s="3">
        <v>6.0240963855420002</v>
      </c>
      <c r="M7784" s="8">
        <v>12.048192771084</v>
      </c>
    </row>
    <row r="7785" spans="3:13" ht="36" x14ac:dyDescent="0.2">
      <c r="C7785" s="90"/>
      <c r="D7785" s="87"/>
      <c r="E7785" s="1" t="s">
        <v>65</v>
      </c>
      <c r="F7785" s="2"/>
      <c r="G7785" s="59">
        <v>110</v>
      </c>
      <c r="H7785" s="71" t="str">
        <f t="shared" si="170"/>
        <v xml:space="preserve"> </v>
      </c>
      <c r="I7785" s="11">
        <v>15.454545454545</v>
      </c>
      <c r="J7785" s="3">
        <v>50.909090909090999</v>
      </c>
      <c r="K7785" s="3">
        <v>20</v>
      </c>
      <c r="L7785" s="3">
        <v>2.7272727272730002</v>
      </c>
      <c r="M7785" s="8">
        <v>10.909090909091001</v>
      </c>
    </row>
    <row r="7786" spans="3:13" ht="36" x14ac:dyDescent="0.2">
      <c r="C7786" s="90"/>
      <c r="D7786" s="87"/>
      <c r="E7786" s="1" t="s">
        <v>66</v>
      </c>
      <c r="F7786" s="2"/>
      <c r="G7786" s="59">
        <v>239</v>
      </c>
      <c r="H7786" s="71" t="str">
        <f t="shared" si="170"/>
        <v xml:space="preserve"> </v>
      </c>
      <c r="I7786" s="11">
        <v>7.5313807531380004</v>
      </c>
      <c r="J7786" s="3">
        <v>48.535564853555996</v>
      </c>
      <c r="K7786" s="3">
        <v>34.309623430961999</v>
      </c>
      <c r="L7786" s="3">
        <v>2.092050209205</v>
      </c>
      <c r="M7786" s="8">
        <v>7.5313807531380004</v>
      </c>
    </row>
    <row r="7787" spans="3:13" ht="24" x14ac:dyDescent="0.2">
      <c r="C7787" s="90"/>
      <c r="D7787" s="87"/>
      <c r="E7787" s="1" t="s">
        <v>67</v>
      </c>
      <c r="F7787" s="2"/>
      <c r="G7787" s="59">
        <v>143</v>
      </c>
      <c r="H7787" s="71" t="str">
        <f t="shared" si="170"/>
        <v xml:space="preserve"> </v>
      </c>
      <c r="I7787" s="11">
        <v>8.3916083916080009</v>
      </c>
      <c r="J7787" s="3">
        <v>51.748251748252002</v>
      </c>
      <c r="K7787" s="3">
        <v>25.874125874126001</v>
      </c>
      <c r="L7787" s="3">
        <v>3.4965034965030002</v>
      </c>
      <c r="M7787" s="8">
        <v>10.48951048951</v>
      </c>
    </row>
    <row r="7788" spans="3:13" ht="24" x14ac:dyDescent="0.2">
      <c r="C7788" s="90"/>
      <c r="D7788" s="87"/>
      <c r="E7788" s="1" t="s">
        <v>68</v>
      </c>
      <c r="F7788" s="2"/>
      <c r="G7788" s="59">
        <v>56</v>
      </c>
      <c r="H7788" s="71" t="str">
        <f t="shared" si="170"/>
        <v xml:space="preserve"> </v>
      </c>
      <c r="I7788" s="11">
        <v>12.5</v>
      </c>
      <c r="J7788" s="3">
        <v>48.214285714286</v>
      </c>
      <c r="K7788" s="3">
        <v>21.428571428571001</v>
      </c>
      <c r="L7788" s="3">
        <v>1.785714285714</v>
      </c>
      <c r="M7788" s="8">
        <v>16.071428571428999</v>
      </c>
    </row>
    <row r="7789" spans="3:13" ht="24" x14ac:dyDescent="0.2">
      <c r="C7789" s="90"/>
      <c r="D7789" s="87"/>
      <c r="E7789" s="1" t="s">
        <v>69</v>
      </c>
      <c r="F7789" s="2"/>
      <c r="G7789" s="59">
        <v>51</v>
      </c>
      <c r="H7789" s="71" t="str">
        <f t="shared" si="170"/>
        <v xml:space="preserve"> </v>
      </c>
      <c r="I7789" s="11">
        <v>11.764705882353001</v>
      </c>
      <c r="J7789" s="3">
        <v>56.862745098038999</v>
      </c>
      <c r="K7789" s="3">
        <v>19.607843137254999</v>
      </c>
      <c r="L7789" s="3">
        <v>3.9215686274510002</v>
      </c>
      <c r="M7789" s="8">
        <v>7.8431372549020004</v>
      </c>
    </row>
    <row r="7790" spans="3:13" ht="24" x14ac:dyDescent="0.2">
      <c r="C7790" s="90"/>
      <c r="D7790" s="87"/>
      <c r="E7790" s="1" t="s">
        <v>70</v>
      </c>
      <c r="F7790" s="2"/>
      <c r="G7790" s="59">
        <v>312</v>
      </c>
      <c r="H7790" s="71" t="str">
        <f t="shared" si="170"/>
        <v xml:space="preserve"> </v>
      </c>
      <c r="I7790" s="11">
        <v>7.3717948717950001</v>
      </c>
      <c r="J7790" s="3">
        <v>49.679487179486998</v>
      </c>
      <c r="K7790" s="3">
        <v>26.602564102563999</v>
      </c>
      <c r="L7790" s="3">
        <v>3.5256410256409998</v>
      </c>
      <c r="M7790" s="8">
        <v>12.820512820513001</v>
      </c>
    </row>
    <row r="7791" spans="3:13" x14ac:dyDescent="0.2">
      <c r="C7791" s="90"/>
      <c r="D7791" s="87"/>
      <c r="E7791" s="1" t="s">
        <v>32</v>
      </c>
      <c r="F7791" s="2"/>
      <c r="G7791" s="59">
        <v>51</v>
      </c>
      <c r="H7791" s="71" t="str">
        <f t="shared" si="170"/>
        <v xml:space="preserve"> </v>
      </c>
      <c r="I7791" s="11">
        <v>5.8823529411760003</v>
      </c>
      <c r="J7791" s="3">
        <v>50.980392156862997</v>
      </c>
      <c r="K7791" s="3">
        <v>29.411764705882</v>
      </c>
      <c r="L7791" s="3">
        <v>7.8431372549020004</v>
      </c>
      <c r="M7791" s="8">
        <v>5.8823529411760003</v>
      </c>
    </row>
    <row r="7792" spans="3:13" ht="24" x14ac:dyDescent="0.2">
      <c r="C7792" s="90"/>
      <c r="D7792" s="87"/>
      <c r="E7792" s="1" t="s">
        <v>71</v>
      </c>
      <c r="F7792" s="2"/>
      <c r="G7792" s="59">
        <v>1237</v>
      </c>
      <c r="H7792" s="71" t="str">
        <f t="shared" si="170"/>
        <v xml:space="preserve"> </v>
      </c>
      <c r="I7792" s="11">
        <v>5.0929668552949998</v>
      </c>
      <c r="J7792" s="3">
        <v>44.462409054162997</v>
      </c>
      <c r="K7792" s="3">
        <v>35.327405012126</v>
      </c>
      <c r="L7792" s="3">
        <v>5.0929668552949998</v>
      </c>
      <c r="M7792" s="8">
        <v>10.02425222312</v>
      </c>
    </row>
    <row r="7793" spans="3:13" ht="24" x14ac:dyDescent="0.2">
      <c r="C7793" s="90"/>
      <c r="D7793" s="87"/>
      <c r="E7793" s="1" t="s">
        <v>72</v>
      </c>
      <c r="F7793" s="2"/>
      <c r="G7793" s="59">
        <v>1015</v>
      </c>
      <c r="H7793" s="71" t="str">
        <f t="shared" si="170"/>
        <v xml:space="preserve"> </v>
      </c>
      <c r="I7793" s="11">
        <v>1.5763546798029999</v>
      </c>
      <c r="J7793" s="3">
        <v>20.492610837438001</v>
      </c>
      <c r="K7793" s="3">
        <v>48.374384236452997</v>
      </c>
      <c r="L7793" s="3">
        <v>22.266009852217</v>
      </c>
      <c r="M7793" s="8">
        <v>7.2906403940890003</v>
      </c>
    </row>
    <row r="7794" spans="3:13" x14ac:dyDescent="0.2">
      <c r="C7794" s="90"/>
      <c r="D7794" s="87"/>
      <c r="E7794" s="1" t="s">
        <v>22</v>
      </c>
      <c r="F7794" s="2"/>
      <c r="G7794" s="59">
        <v>183</v>
      </c>
      <c r="H7794" s="71" t="str">
        <f t="shared" si="170"/>
        <v xml:space="preserve"> </v>
      </c>
      <c r="I7794" s="11">
        <v>2.732240437158</v>
      </c>
      <c r="J7794" s="3">
        <v>20.765027322403999</v>
      </c>
      <c r="K7794" s="3">
        <v>27.868852459016001</v>
      </c>
      <c r="L7794" s="3">
        <v>9.2896174863390009</v>
      </c>
      <c r="M7794" s="8">
        <v>39.344262295081997</v>
      </c>
    </row>
    <row r="7795" spans="3:13" x14ac:dyDescent="0.2">
      <c r="C7795" s="91" t="s">
        <v>73</v>
      </c>
      <c r="D7795" s="86" t="s">
        <v>17</v>
      </c>
      <c r="E7795" s="6" t="s">
        <v>74</v>
      </c>
      <c r="F7795" s="5"/>
      <c r="G7795" s="58">
        <v>247</v>
      </c>
      <c r="H7795" s="70" t="str">
        <f t="shared" si="170"/>
        <v xml:space="preserve"> </v>
      </c>
      <c r="I7795" s="12">
        <v>5.2631578947369997</v>
      </c>
      <c r="J7795" s="4">
        <v>45.344129554656</v>
      </c>
      <c r="K7795" s="4">
        <v>31.578947368421002</v>
      </c>
      <c r="L7795" s="4">
        <v>3.6437246963560002</v>
      </c>
      <c r="M7795" s="13">
        <v>14.17004048583</v>
      </c>
    </row>
    <row r="7796" spans="3:13" x14ac:dyDescent="0.2">
      <c r="C7796" s="90"/>
      <c r="D7796" s="87"/>
      <c r="E7796" s="1" t="s">
        <v>75</v>
      </c>
      <c r="F7796" s="2"/>
      <c r="G7796" s="59">
        <v>531</v>
      </c>
      <c r="H7796" s="71" t="str">
        <f t="shared" si="170"/>
        <v xml:space="preserve"> </v>
      </c>
      <c r="I7796" s="11">
        <v>5.4613935969870004</v>
      </c>
      <c r="J7796" s="3">
        <v>45.009416195857</v>
      </c>
      <c r="K7796" s="3">
        <v>34.463276836158002</v>
      </c>
      <c r="L7796" s="3">
        <v>3.9548022598869998</v>
      </c>
      <c r="M7796" s="8">
        <v>11.111111111111001</v>
      </c>
    </row>
    <row r="7797" spans="3:13" x14ac:dyDescent="0.2">
      <c r="C7797" s="90"/>
      <c r="D7797" s="87"/>
      <c r="E7797" s="1" t="s">
        <v>76</v>
      </c>
      <c r="F7797" s="2"/>
      <c r="G7797" s="59">
        <v>58</v>
      </c>
      <c r="H7797" s="71" t="str">
        <f t="shared" si="170"/>
        <v xml:space="preserve"> </v>
      </c>
      <c r="I7797" s="11">
        <v>5.1724137931029999</v>
      </c>
      <c r="J7797" s="3">
        <v>58.620689655172001</v>
      </c>
      <c r="K7797" s="3">
        <v>22.413793103448</v>
      </c>
      <c r="L7797" s="3">
        <v>3.4482758620689999</v>
      </c>
      <c r="M7797" s="8">
        <v>10.344827586207</v>
      </c>
    </row>
    <row r="7798" spans="3:13" x14ac:dyDescent="0.2">
      <c r="C7798" s="90"/>
      <c r="D7798" s="87"/>
      <c r="E7798" s="1" t="s">
        <v>77</v>
      </c>
      <c r="F7798" s="2"/>
      <c r="G7798" s="59">
        <v>400</v>
      </c>
      <c r="H7798" s="71" t="str">
        <f t="shared" si="170"/>
        <v xml:space="preserve"> </v>
      </c>
      <c r="I7798" s="11">
        <v>5.25</v>
      </c>
      <c r="J7798" s="3">
        <v>50</v>
      </c>
      <c r="K7798" s="3">
        <v>30</v>
      </c>
      <c r="L7798" s="3">
        <v>4.5</v>
      </c>
      <c r="M7798" s="8">
        <v>10.25</v>
      </c>
    </row>
    <row r="7799" spans="3:13" ht="24" x14ac:dyDescent="0.2">
      <c r="C7799" s="90"/>
      <c r="D7799" s="87"/>
      <c r="E7799" s="1" t="s">
        <v>78</v>
      </c>
      <c r="F7799" s="2"/>
      <c r="G7799" s="59">
        <v>422</v>
      </c>
      <c r="H7799" s="71" t="str">
        <f t="shared" si="170"/>
        <v xml:space="preserve"> </v>
      </c>
      <c r="I7799" s="11">
        <v>5.924170616114</v>
      </c>
      <c r="J7799" s="3">
        <v>48.341232227488</v>
      </c>
      <c r="K7799" s="3">
        <v>34.123222748815003</v>
      </c>
      <c r="L7799" s="3">
        <v>2.843601895735</v>
      </c>
      <c r="M7799" s="8">
        <v>8.7677725118479994</v>
      </c>
    </row>
    <row r="7800" spans="3:13" ht="24" x14ac:dyDescent="0.2">
      <c r="C7800" s="90"/>
      <c r="D7800" s="87"/>
      <c r="E7800" s="1" t="s">
        <v>79</v>
      </c>
      <c r="F7800" s="2"/>
      <c r="G7800" s="59">
        <v>102</v>
      </c>
      <c r="H7800" s="71" t="str">
        <f t="shared" si="170"/>
        <v xml:space="preserve"> </v>
      </c>
      <c r="I7800" s="11">
        <v>11.764705882353001</v>
      </c>
      <c r="J7800" s="3">
        <v>49.019607843137003</v>
      </c>
      <c r="K7800" s="3">
        <v>21.568627450979999</v>
      </c>
      <c r="L7800" s="3">
        <v>4.9019607843140003</v>
      </c>
      <c r="M7800" s="8">
        <v>12.745098039216</v>
      </c>
    </row>
    <row r="7801" spans="3:13" ht="24" x14ac:dyDescent="0.2">
      <c r="C7801" s="90"/>
      <c r="D7801" s="87"/>
      <c r="E7801" s="1" t="s">
        <v>80</v>
      </c>
      <c r="F7801" s="2"/>
      <c r="G7801" s="59">
        <v>44</v>
      </c>
      <c r="H7801" s="71" t="str">
        <f t="shared" si="170"/>
        <v>*</v>
      </c>
      <c r="I7801" s="11">
        <v>9.0909090909089993</v>
      </c>
      <c r="J7801" s="3">
        <v>56.818181818181998</v>
      </c>
      <c r="K7801" s="3">
        <v>25</v>
      </c>
      <c r="L7801" s="7">
        <v>0</v>
      </c>
      <c r="M7801" s="8">
        <v>9.0909090909089993</v>
      </c>
    </row>
    <row r="7802" spans="3:13" ht="24" x14ac:dyDescent="0.2">
      <c r="C7802" s="90"/>
      <c r="D7802" s="87"/>
      <c r="E7802" s="1" t="s">
        <v>81</v>
      </c>
      <c r="F7802" s="2"/>
      <c r="G7802" s="59">
        <v>99</v>
      </c>
      <c r="H7802" s="71" t="str">
        <f t="shared" ref="H7802:H7865" si="171">IF(G7802&lt;49,"*"," ")</f>
        <v xml:space="preserve"> </v>
      </c>
      <c r="I7802" s="11">
        <v>9.0909090909089993</v>
      </c>
      <c r="J7802" s="3">
        <v>46.464646464646002</v>
      </c>
      <c r="K7802" s="3">
        <v>33.333333333333002</v>
      </c>
      <c r="L7802" s="3">
        <v>5.0505050505050004</v>
      </c>
      <c r="M7802" s="8">
        <v>6.0606060606060002</v>
      </c>
    </row>
    <row r="7803" spans="3:13" ht="24" x14ac:dyDescent="0.2">
      <c r="C7803" s="90"/>
      <c r="D7803" s="87"/>
      <c r="E7803" s="1" t="s">
        <v>82</v>
      </c>
      <c r="F7803" s="2"/>
      <c r="G7803" s="59">
        <v>128</v>
      </c>
      <c r="H7803" s="71" t="str">
        <f t="shared" si="171"/>
        <v xml:space="preserve"> </v>
      </c>
      <c r="I7803" s="11">
        <v>12.5</v>
      </c>
      <c r="J7803" s="3">
        <v>54.6875</v>
      </c>
      <c r="K7803" s="3">
        <v>19.53125</v>
      </c>
      <c r="L7803" s="3">
        <v>0.78125</v>
      </c>
      <c r="M7803" s="8">
        <v>12.5</v>
      </c>
    </row>
    <row r="7804" spans="3:13" x14ac:dyDescent="0.2">
      <c r="C7804" s="90"/>
      <c r="D7804" s="87"/>
      <c r="E7804" s="1" t="s">
        <v>83</v>
      </c>
      <c r="F7804" s="2"/>
      <c r="G7804" s="59">
        <v>47</v>
      </c>
      <c r="H7804" s="71" t="str">
        <f t="shared" si="171"/>
        <v>*</v>
      </c>
      <c r="I7804" s="11">
        <v>6.3829787234040003</v>
      </c>
      <c r="J7804" s="3">
        <v>55.319148936170002</v>
      </c>
      <c r="K7804" s="3">
        <v>27.659574468085001</v>
      </c>
      <c r="L7804" s="3">
        <v>2.1276595744679998</v>
      </c>
      <c r="M7804" s="8">
        <v>8.5106382978719992</v>
      </c>
    </row>
    <row r="7805" spans="3:13" ht="24" x14ac:dyDescent="0.2">
      <c r="C7805" s="90"/>
      <c r="D7805" s="87"/>
      <c r="E7805" s="1" t="s">
        <v>84</v>
      </c>
      <c r="F7805" s="2"/>
      <c r="G7805" s="59">
        <v>151</v>
      </c>
      <c r="H7805" s="71" t="str">
        <f t="shared" si="171"/>
        <v xml:space="preserve"> </v>
      </c>
      <c r="I7805" s="11">
        <v>6.622516556291</v>
      </c>
      <c r="J7805" s="3">
        <v>45.033112582781001</v>
      </c>
      <c r="K7805" s="3">
        <v>35.099337748343999</v>
      </c>
      <c r="L7805" s="3">
        <v>3.311258278146</v>
      </c>
      <c r="M7805" s="8">
        <v>9.9337748344369992</v>
      </c>
    </row>
    <row r="7806" spans="3:13" ht="24" x14ac:dyDescent="0.2">
      <c r="C7806" s="90"/>
      <c r="D7806" s="87"/>
      <c r="E7806" s="1" t="s">
        <v>85</v>
      </c>
      <c r="F7806" s="2"/>
      <c r="G7806" s="59">
        <v>60</v>
      </c>
      <c r="H7806" s="71" t="str">
        <f t="shared" si="171"/>
        <v xml:space="preserve"> </v>
      </c>
      <c r="I7806" s="11">
        <v>1.666666666667</v>
      </c>
      <c r="J7806" s="3">
        <v>38.333333333333002</v>
      </c>
      <c r="K7806" s="3">
        <v>35</v>
      </c>
      <c r="L7806" s="3">
        <v>8.333333333333</v>
      </c>
      <c r="M7806" s="8">
        <v>16.666666666666998</v>
      </c>
    </row>
    <row r="7807" spans="3:13" x14ac:dyDescent="0.2">
      <c r="C7807" s="90"/>
      <c r="D7807" s="87"/>
      <c r="E7807" s="1" t="s">
        <v>32</v>
      </c>
      <c r="F7807" s="2"/>
      <c r="G7807" s="59">
        <v>49</v>
      </c>
      <c r="H7807" s="71" t="s">
        <v>673</v>
      </c>
      <c r="I7807" s="11">
        <v>2.040816326531</v>
      </c>
      <c r="J7807" s="3">
        <v>38.775510204082003</v>
      </c>
      <c r="K7807" s="3">
        <v>28.571428571428999</v>
      </c>
      <c r="L7807" s="3">
        <v>8.1632653061219997</v>
      </c>
      <c r="M7807" s="8">
        <v>22.448979591836999</v>
      </c>
    </row>
    <row r="7808" spans="3:13" ht="24" x14ac:dyDescent="0.2">
      <c r="C7808" s="90"/>
      <c r="D7808" s="87"/>
      <c r="E7808" s="1" t="s">
        <v>86</v>
      </c>
      <c r="F7808" s="2"/>
      <c r="G7808" s="59">
        <v>1336</v>
      </c>
      <c r="H7808" s="71" t="str">
        <f t="shared" si="171"/>
        <v xml:space="preserve"> </v>
      </c>
      <c r="I7808" s="11">
        <v>4.7904191616769998</v>
      </c>
      <c r="J7808" s="3">
        <v>43.787425149701001</v>
      </c>
      <c r="K7808" s="3">
        <v>35.404191616765999</v>
      </c>
      <c r="L7808" s="3">
        <v>5.1646706586829998</v>
      </c>
      <c r="M7808" s="8">
        <v>10.853293413174001</v>
      </c>
    </row>
    <row r="7809" spans="3:13" ht="24" x14ac:dyDescent="0.2">
      <c r="C7809" s="90"/>
      <c r="D7809" s="87"/>
      <c r="E7809" s="1" t="s">
        <v>87</v>
      </c>
      <c r="F7809" s="2"/>
      <c r="G7809" s="59">
        <v>311</v>
      </c>
      <c r="H7809" s="71" t="str">
        <f t="shared" si="171"/>
        <v xml:space="preserve"> </v>
      </c>
      <c r="I7809" s="11">
        <v>2.5723472668810001</v>
      </c>
      <c r="J7809" s="3">
        <v>42.765273311896998</v>
      </c>
      <c r="K7809" s="3">
        <v>43.729903536976998</v>
      </c>
      <c r="L7809" s="3">
        <v>4.5016077170419999</v>
      </c>
      <c r="M7809" s="8">
        <v>6.4308681672030001</v>
      </c>
    </row>
    <row r="7810" spans="3:13" ht="24" x14ac:dyDescent="0.2">
      <c r="C7810" s="90"/>
      <c r="D7810" s="87"/>
      <c r="E7810" s="1" t="s">
        <v>88</v>
      </c>
      <c r="F7810" s="2"/>
      <c r="G7810" s="59">
        <v>620</v>
      </c>
      <c r="H7810" s="71" t="str">
        <f t="shared" si="171"/>
        <v xml:space="preserve"> </v>
      </c>
      <c r="I7810" s="11">
        <v>1.2903225806450001</v>
      </c>
      <c r="J7810" s="3">
        <v>9.3548387096770007</v>
      </c>
      <c r="K7810" s="3">
        <v>50.483870967742</v>
      </c>
      <c r="L7810" s="3">
        <v>34.032258064516</v>
      </c>
      <c r="M7810" s="8">
        <v>4.8387096774189997</v>
      </c>
    </row>
    <row r="7811" spans="3:13" x14ac:dyDescent="0.2">
      <c r="C7811" s="90"/>
      <c r="D7811" s="87"/>
      <c r="E7811" s="1" t="s">
        <v>22</v>
      </c>
      <c r="F7811" s="2"/>
      <c r="G7811" s="59">
        <v>168</v>
      </c>
      <c r="H7811" s="71" t="str">
        <f t="shared" si="171"/>
        <v xml:space="preserve"> </v>
      </c>
      <c r="I7811" s="11">
        <v>2.3809523809519999</v>
      </c>
      <c r="J7811" s="3">
        <v>11.904761904761999</v>
      </c>
      <c r="K7811" s="3">
        <v>33.928571428570997</v>
      </c>
      <c r="L7811" s="3">
        <v>7.1428571428570002</v>
      </c>
      <c r="M7811" s="8">
        <v>44.642857142856997</v>
      </c>
    </row>
    <row r="7812" spans="3:13" ht="24" x14ac:dyDescent="0.2">
      <c r="C7812" s="91" t="s">
        <v>89</v>
      </c>
      <c r="D7812" s="86" t="s">
        <v>17</v>
      </c>
      <c r="E7812" s="6" t="s">
        <v>90</v>
      </c>
      <c r="F7812" s="5"/>
      <c r="G7812" s="58">
        <v>166</v>
      </c>
      <c r="H7812" s="70" t="str">
        <f t="shared" si="171"/>
        <v xml:space="preserve"> </v>
      </c>
      <c r="I7812" s="12">
        <v>10.843373493975999</v>
      </c>
      <c r="J7812" s="4">
        <v>51.204819277108001</v>
      </c>
      <c r="K7812" s="4">
        <v>31.927710843372999</v>
      </c>
      <c r="L7812" s="4">
        <v>2.409638554217</v>
      </c>
      <c r="M7812" s="13">
        <v>3.6144578313250002</v>
      </c>
    </row>
    <row r="7813" spans="3:13" ht="48" x14ac:dyDescent="0.2">
      <c r="C7813" s="90"/>
      <c r="D7813" s="87"/>
      <c r="E7813" s="1" t="s">
        <v>91</v>
      </c>
      <c r="F7813" s="2"/>
      <c r="G7813" s="59">
        <v>97</v>
      </c>
      <c r="H7813" s="71" t="str">
        <f t="shared" si="171"/>
        <v xml:space="preserve"> </v>
      </c>
      <c r="I7813" s="11">
        <v>14.432989690722</v>
      </c>
      <c r="J7813" s="3">
        <v>50.515463917525999</v>
      </c>
      <c r="K7813" s="3">
        <v>24.742268041237001</v>
      </c>
      <c r="L7813" s="7">
        <v>0</v>
      </c>
      <c r="M7813" s="8">
        <v>10.309278350514999</v>
      </c>
    </row>
    <row r="7814" spans="3:13" ht="36" x14ac:dyDescent="0.2">
      <c r="C7814" s="90"/>
      <c r="D7814" s="87"/>
      <c r="E7814" s="1" t="s">
        <v>92</v>
      </c>
      <c r="F7814" s="2"/>
      <c r="G7814" s="59">
        <v>88</v>
      </c>
      <c r="H7814" s="71" t="str">
        <f t="shared" si="171"/>
        <v xml:space="preserve"> </v>
      </c>
      <c r="I7814" s="11">
        <v>12.5</v>
      </c>
      <c r="J7814" s="3">
        <v>48.863636363635997</v>
      </c>
      <c r="K7814" s="3">
        <v>28.409090909090999</v>
      </c>
      <c r="L7814" s="3">
        <v>2.2727272727269998</v>
      </c>
      <c r="M7814" s="8">
        <v>7.9545454545450003</v>
      </c>
    </row>
    <row r="7815" spans="3:13" ht="48" x14ac:dyDescent="0.2">
      <c r="C7815" s="90"/>
      <c r="D7815" s="87"/>
      <c r="E7815" s="1" t="s">
        <v>93</v>
      </c>
      <c r="F7815" s="2"/>
      <c r="G7815" s="59">
        <v>157</v>
      </c>
      <c r="H7815" s="71" t="str">
        <f t="shared" si="171"/>
        <v xml:space="preserve"> </v>
      </c>
      <c r="I7815" s="11">
        <v>5.0955414012739997</v>
      </c>
      <c r="J7815" s="3">
        <v>46.496815286623999</v>
      </c>
      <c r="K7815" s="3">
        <v>33.121019108280002</v>
      </c>
      <c r="L7815" s="3">
        <v>3.8216560509550002</v>
      </c>
      <c r="M7815" s="8">
        <v>11.464968152866</v>
      </c>
    </row>
    <row r="7816" spans="3:13" x14ac:dyDescent="0.2">
      <c r="C7816" s="90"/>
      <c r="D7816" s="87"/>
      <c r="E7816" s="1" t="s">
        <v>94</v>
      </c>
      <c r="F7816" s="2"/>
      <c r="G7816" s="59">
        <v>9</v>
      </c>
      <c r="H7816" s="71" t="str">
        <f t="shared" si="171"/>
        <v>*</v>
      </c>
      <c r="I7816" s="11">
        <v>22.222222222222001</v>
      </c>
      <c r="J7816" s="3">
        <v>33.333333333333002</v>
      </c>
      <c r="K7816" s="3">
        <v>11.111111111111001</v>
      </c>
      <c r="L7816" s="3">
        <v>22.222222222222001</v>
      </c>
      <c r="M7816" s="8">
        <v>11.111111111111001</v>
      </c>
    </row>
    <row r="7817" spans="3:13" x14ac:dyDescent="0.2">
      <c r="C7817" s="90"/>
      <c r="D7817" s="87"/>
      <c r="E7817" s="1" t="s">
        <v>95</v>
      </c>
      <c r="F7817" s="2"/>
      <c r="G7817" s="59">
        <v>5</v>
      </c>
      <c r="H7817" s="71" t="str">
        <f t="shared" si="171"/>
        <v>*</v>
      </c>
      <c r="I7817" s="26">
        <v>0</v>
      </c>
      <c r="J7817" s="3">
        <v>60</v>
      </c>
      <c r="K7817" s="3">
        <v>20</v>
      </c>
      <c r="L7817" s="7">
        <v>0</v>
      </c>
      <c r="M7817" s="8">
        <v>20</v>
      </c>
    </row>
    <row r="7818" spans="3:13" x14ac:dyDescent="0.2">
      <c r="C7818" s="90"/>
      <c r="D7818" s="87"/>
      <c r="E7818" s="1" t="s">
        <v>32</v>
      </c>
      <c r="F7818" s="2"/>
      <c r="G7818" s="59">
        <v>41</v>
      </c>
      <c r="H7818" s="71" t="str">
        <f t="shared" si="171"/>
        <v>*</v>
      </c>
      <c r="I7818" s="11">
        <v>7.3170731707319998</v>
      </c>
      <c r="J7818" s="3">
        <v>43.902439024389999</v>
      </c>
      <c r="K7818" s="3">
        <v>36.585365853658999</v>
      </c>
      <c r="L7818" s="3">
        <v>4.8780487804880002</v>
      </c>
      <c r="M7818" s="8">
        <v>7.3170731707319998</v>
      </c>
    </row>
    <row r="7819" spans="3:13" ht="24" x14ac:dyDescent="0.2">
      <c r="C7819" s="90"/>
      <c r="D7819" s="87"/>
      <c r="E7819" s="1" t="s">
        <v>96</v>
      </c>
      <c r="F7819" s="2"/>
      <c r="G7819" s="59">
        <v>455</v>
      </c>
      <c r="H7819" s="71" t="str">
        <f t="shared" si="171"/>
        <v xml:space="preserve"> </v>
      </c>
      <c r="I7819" s="11">
        <v>7.9120879120880003</v>
      </c>
      <c r="J7819" s="3">
        <v>49.450549450548998</v>
      </c>
      <c r="K7819" s="3">
        <v>32.087912087912002</v>
      </c>
      <c r="L7819" s="3">
        <v>3.0769230769229998</v>
      </c>
      <c r="M7819" s="8">
        <v>7.4725274725270001</v>
      </c>
    </row>
    <row r="7820" spans="3:13" ht="24" x14ac:dyDescent="0.2">
      <c r="C7820" s="90"/>
      <c r="D7820" s="87"/>
      <c r="E7820" s="1" t="s">
        <v>87</v>
      </c>
      <c r="F7820" s="2"/>
      <c r="G7820" s="59">
        <v>623</v>
      </c>
      <c r="H7820" s="71" t="str">
        <f t="shared" si="171"/>
        <v xml:space="preserve"> </v>
      </c>
      <c r="I7820" s="11">
        <v>3.5313001605140002</v>
      </c>
      <c r="J7820" s="3">
        <v>52.969502407705001</v>
      </c>
      <c r="K7820" s="3">
        <v>34.831460674157</v>
      </c>
      <c r="L7820" s="3">
        <v>3.3707865168539999</v>
      </c>
      <c r="M7820" s="8">
        <v>5.2969502407700002</v>
      </c>
    </row>
    <row r="7821" spans="3:13" ht="24" x14ac:dyDescent="0.2">
      <c r="C7821" s="90"/>
      <c r="D7821" s="87"/>
      <c r="E7821" s="1" t="s">
        <v>88</v>
      </c>
      <c r="F7821" s="2"/>
      <c r="G7821" s="59">
        <v>1112</v>
      </c>
      <c r="H7821" s="71" t="str">
        <f t="shared" si="171"/>
        <v xml:space="preserve"> </v>
      </c>
      <c r="I7821" s="11">
        <v>1.438848920863</v>
      </c>
      <c r="J7821" s="3">
        <v>18.075539568345</v>
      </c>
      <c r="K7821" s="3">
        <v>51.888489208632997</v>
      </c>
      <c r="L7821" s="3">
        <v>23.651079136690999</v>
      </c>
      <c r="M7821" s="8">
        <v>4.9460431654679997</v>
      </c>
    </row>
    <row r="7822" spans="3:13" x14ac:dyDescent="0.2">
      <c r="C7822" s="90"/>
      <c r="D7822" s="87"/>
      <c r="E7822" s="1" t="s">
        <v>22</v>
      </c>
      <c r="F7822" s="2"/>
      <c r="G7822" s="59">
        <v>245</v>
      </c>
      <c r="H7822" s="71" t="str">
        <f t="shared" si="171"/>
        <v xml:space="preserve"> </v>
      </c>
      <c r="I7822" s="11">
        <v>4.0816326530609999</v>
      </c>
      <c r="J7822" s="3">
        <v>16.326530612245001</v>
      </c>
      <c r="K7822" s="3">
        <v>15.918367346939</v>
      </c>
      <c r="L7822" s="3">
        <v>3.2653061224490001</v>
      </c>
      <c r="M7822" s="8">
        <v>60.408163265306001</v>
      </c>
    </row>
    <row r="7823" spans="3:13" x14ac:dyDescent="0.2">
      <c r="C7823" s="91" t="s">
        <v>97</v>
      </c>
      <c r="D7823" s="86" t="s">
        <v>17</v>
      </c>
      <c r="E7823" s="6" t="s">
        <v>98</v>
      </c>
      <c r="F7823" s="5"/>
      <c r="G7823" s="58">
        <v>83</v>
      </c>
      <c r="H7823" s="70" t="str">
        <f t="shared" si="171"/>
        <v xml:space="preserve"> </v>
      </c>
      <c r="I7823" s="12">
        <v>60.240963855422002</v>
      </c>
      <c r="J7823" s="4">
        <v>28.915662650601998</v>
      </c>
      <c r="K7823" s="4">
        <v>1.204819277108</v>
      </c>
      <c r="L7823" s="4">
        <v>2.409638554217</v>
      </c>
      <c r="M7823" s="13">
        <v>7.2289156626509996</v>
      </c>
    </row>
    <row r="7824" spans="3:13" x14ac:dyDescent="0.2">
      <c r="C7824" s="90"/>
      <c r="D7824" s="87"/>
      <c r="E7824" s="1" t="s">
        <v>99</v>
      </c>
      <c r="F7824" s="2"/>
      <c r="G7824" s="59">
        <v>401</v>
      </c>
      <c r="H7824" s="71" t="str">
        <f t="shared" si="171"/>
        <v xml:space="preserve"> </v>
      </c>
      <c r="I7824" s="11">
        <v>3.4912718204490001</v>
      </c>
      <c r="J7824" s="3">
        <v>80.798004987531002</v>
      </c>
      <c r="K7824" s="3">
        <v>4.4887780548630003</v>
      </c>
      <c r="L7824" s="3">
        <v>0.24937655860300001</v>
      </c>
      <c r="M7824" s="8">
        <v>10.972568578554</v>
      </c>
    </row>
    <row r="7825" spans="3:13" x14ac:dyDescent="0.2">
      <c r="C7825" s="90"/>
      <c r="D7825" s="87"/>
      <c r="E7825" s="1" t="s">
        <v>100</v>
      </c>
      <c r="F7825" s="2"/>
      <c r="G7825" s="59">
        <v>686</v>
      </c>
      <c r="H7825" s="71" t="str">
        <f t="shared" si="171"/>
        <v xml:space="preserve"> </v>
      </c>
      <c r="I7825" s="11">
        <v>0.87463556851299995</v>
      </c>
      <c r="J7825" s="3">
        <v>38.338192419824999</v>
      </c>
      <c r="K7825" s="3">
        <v>54.373177842566001</v>
      </c>
      <c r="L7825" s="3">
        <v>0.87463556851299995</v>
      </c>
      <c r="M7825" s="8">
        <v>5.5393586005830002</v>
      </c>
    </row>
    <row r="7826" spans="3:13" x14ac:dyDescent="0.2">
      <c r="C7826" s="90"/>
      <c r="D7826" s="87"/>
      <c r="E7826" s="1" t="s">
        <v>101</v>
      </c>
      <c r="F7826" s="2"/>
      <c r="G7826" s="59">
        <v>1118</v>
      </c>
      <c r="H7826" s="71" t="str">
        <f t="shared" si="171"/>
        <v xml:space="preserve"> </v>
      </c>
      <c r="I7826" s="11">
        <v>0.98389982110899998</v>
      </c>
      <c r="J7826" s="3">
        <v>15.652951699462999</v>
      </c>
      <c r="K7826" s="3">
        <v>52.057245080500998</v>
      </c>
      <c r="L7826" s="3">
        <v>26.386404293380998</v>
      </c>
      <c r="M7826" s="8">
        <v>4.9194991055459996</v>
      </c>
    </row>
    <row r="7827" spans="3:13" x14ac:dyDescent="0.2">
      <c r="C7827" s="90"/>
      <c r="D7827" s="87"/>
      <c r="E7827" s="1" t="s">
        <v>22</v>
      </c>
      <c r="F7827" s="2"/>
      <c r="G7827" s="59">
        <v>147</v>
      </c>
      <c r="H7827" s="71" t="str">
        <f t="shared" si="171"/>
        <v xml:space="preserve"> </v>
      </c>
      <c r="I7827" s="11">
        <v>2.040816326531</v>
      </c>
      <c r="J7827" s="3">
        <v>6.8027210884349998</v>
      </c>
      <c r="K7827" s="3">
        <v>3.4013605442179999</v>
      </c>
      <c r="L7827" s="3">
        <v>1.360544217687</v>
      </c>
      <c r="M7827" s="8">
        <v>86.394557823129006</v>
      </c>
    </row>
    <row r="7828" spans="3:13" x14ac:dyDescent="0.2">
      <c r="C7828" s="91" t="s">
        <v>102</v>
      </c>
      <c r="D7828" s="86" t="s">
        <v>17</v>
      </c>
      <c r="E7828" s="6" t="s">
        <v>103</v>
      </c>
      <c r="F7828" s="5"/>
      <c r="G7828" s="58">
        <v>562</v>
      </c>
      <c r="H7828" s="70" t="str">
        <f t="shared" si="171"/>
        <v xml:space="preserve"> </v>
      </c>
      <c r="I7828" s="12">
        <v>8.5409252669040008</v>
      </c>
      <c r="J7828" s="4">
        <v>41.992882562277998</v>
      </c>
      <c r="K7828" s="4">
        <v>31.850533807828999</v>
      </c>
      <c r="L7828" s="4">
        <v>8.1850533807829997</v>
      </c>
      <c r="M7828" s="13">
        <v>9.4306049822060007</v>
      </c>
    </row>
    <row r="7829" spans="3:13" x14ac:dyDescent="0.2">
      <c r="C7829" s="90"/>
      <c r="D7829" s="87"/>
      <c r="E7829" s="1" t="s">
        <v>104</v>
      </c>
      <c r="F7829" s="2"/>
      <c r="G7829" s="59">
        <v>1221</v>
      </c>
      <c r="H7829" s="71" t="str">
        <f t="shared" si="171"/>
        <v xml:space="preserve"> </v>
      </c>
      <c r="I7829" s="11">
        <v>2.129402129402</v>
      </c>
      <c r="J7829" s="3">
        <v>38.001638001638</v>
      </c>
      <c r="K7829" s="3">
        <v>43.652743652744</v>
      </c>
      <c r="L7829" s="3">
        <v>8.4357084357079994</v>
      </c>
      <c r="M7829" s="8">
        <v>7.7805077805079996</v>
      </c>
    </row>
    <row r="7830" spans="3:13" x14ac:dyDescent="0.2">
      <c r="C7830" s="90"/>
      <c r="D7830" s="87"/>
      <c r="E7830" s="1" t="s">
        <v>105</v>
      </c>
      <c r="F7830" s="2"/>
      <c r="G7830" s="59">
        <v>430</v>
      </c>
      <c r="H7830" s="71" t="str">
        <f t="shared" si="171"/>
        <v xml:space="preserve"> </v>
      </c>
      <c r="I7830" s="11">
        <v>1.1627906976739999</v>
      </c>
      <c r="J7830" s="3">
        <v>16.511627906977001</v>
      </c>
      <c r="K7830" s="3">
        <v>49.302325581395003</v>
      </c>
      <c r="L7830" s="3">
        <v>27.441860465116001</v>
      </c>
      <c r="M7830" s="8">
        <v>5.5813953488369998</v>
      </c>
    </row>
    <row r="7831" spans="3:13" x14ac:dyDescent="0.2">
      <c r="C7831" s="90"/>
      <c r="D7831" s="87"/>
      <c r="E7831" s="1" t="s">
        <v>106</v>
      </c>
      <c r="F7831" s="2"/>
      <c r="G7831" s="59">
        <v>63</v>
      </c>
      <c r="H7831" s="71" t="str">
        <f t="shared" si="171"/>
        <v xml:space="preserve"> </v>
      </c>
      <c r="I7831" s="11">
        <v>1.587301587302</v>
      </c>
      <c r="J7831" s="3">
        <v>3.1746031746029999</v>
      </c>
      <c r="K7831" s="3">
        <v>28.571428571428999</v>
      </c>
      <c r="L7831" s="3">
        <v>57.142857142856997</v>
      </c>
      <c r="M7831" s="8">
        <v>9.5238095238099998</v>
      </c>
    </row>
    <row r="7832" spans="3:13" x14ac:dyDescent="0.2">
      <c r="C7832" s="90"/>
      <c r="D7832" s="87"/>
      <c r="E7832" s="1" t="s">
        <v>22</v>
      </c>
      <c r="F7832" s="2"/>
      <c r="G7832" s="59">
        <v>159</v>
      </c>
      <c r="H7832" s="71" t="str">
        <f t="shared" si="171"/>
        <v xml:space="preserve"> </v>
      </c>
      <c r="I7832" s="11">
        <v>2.5157232704400001</v>
      </c>
      <c r="J7832" s="3">
        <v>14.465408805031</v>
      </c>
      <c r="K7832" s="3">
        <v>23.270440251572001</v>
      </c>
      <c r="L7832" s="3">
        <v>1.88679245283</v>
      </c>
      <c r="M7832" s="8">
        <v>57.861635220125997</v>
      </c>
    </row>
    <row r="7833" spans="3:13" x14ac:dyDescent="0.2">
      <c r="C7833" s="90"/>
      <c r="D7833" s="87"/>
      <c r="E7833" s="1" t="s">
        <v>107</v>
      </c>
      <c r="F7833" s="2"/>
      <c r="G7833" s="59">
        <v>1783</v>
      </c>
      <c r="H7833" s="71" t="str">
        <f t="shared" si="171"/>
        <v xml:space="preserve"> </v>
      </c>
      <c r="I7833" s="11">
        <v>4.1503084688729999</v>
      </c>
      <c r="J7833" s="3">
        <v>39.259674705552001</v>
      </c>
      <c r="K7833" s="3">
        <v>39.932697700505003</v>
      </c>
      <c r="L7833" s="3">
        <v>8.3567021873250003</v>
      </c>
      <c r="M7833" s="8">
        <v>8.3006169377449996</v>
      </c>
    </row>
    <row r="7834" spans="3:13" x14ac:dyDescent="0.2">
      <c r="C7834" s="90"/>
      <c r="D7834" s="87"/>
      <c r="E7834" s="1" t="s">
        <v>108</v>
      </c>
      <c r="F7834" s="2"/>
      <c r="G7834" s="59">
        <v>493</v>
      </c>
      <c r="H7834" s="71" t="str">
        <f t="shared" si="171"/>
        <v xml:space="preserve"> </v>
      </c>
      <c r="I7834" s="11">
        <v>1.217038539554</v>
      </c>
      <c r="J7834" s="3">
        <v>14.807302231236999</v>
      </c>
      <c r="K7834" s="3">
        <v>46.653144016227003</v>
      </c>
      <c r="L7834" s="3">
        <v>31.237322515212998</v>
      </c>
      <c r="M7834" s="8">
        <v>6.0851926977690001</v>
      </c>
    </row>
    <row r="7835" spans="3:13" x14ac:dyDescent="0.2">
      <c r="C7835" s="91" t="s">
        <v>109</v>
      </c>
      <c r="D7835" s="86" t="s">
        <v>17</v>
      </c>
      <c r="E7835" s="6" t="s">
        <v>110</v>
      </c>
      <c r="F7835" s="5"/>
      <c r="G7835" s="58">
        <v>551</v>
      </c>
      <c r="H7835" s="70" t="str">
        <f t="shared" si="171"/>
        <v xml:space="preserve"> </v>
      </c>
      <c r="I7835" s="12">
        <v>6.5335753176039999</v>
      </c>
      <c r="J7835" s="4">
        <v>44.827586206897003</v>
      </c>
      <c r="K7835" s="4">
        <v>34.119782214155997</v>
      </c>
      <c r="L7835" s="4">
        <v>6.3520871143380004</v>
      </c>
      <c r="M7835" s="13">
        <v>8.1669691470050001</v>
      </c>
    </row>
    <row r="7836" spans="3:13" ht="24" x14ac:dyDescent="0.2">
      <c r="C7836" s="90"/>
      <c r="D7836" s="87"/>
      <c r="E7836" s="1" t="s">
        <v>111</v>
      </c>
      <c r="F7836" s="2"/>
      <c r="G7836" s="59">
        <v>298</v>
      </c>
      <c r="H7836" s="71" t="str">
        <f t="shared" si="171"/>
        <v xml:space="preserve"> </v>
      </c>
      <c r="I7836" s="11">
        <v>9.060402684564</v>
      </c>
      <c r="J7836" s="3">
        <v>46.308724832214999</v>
      </c>
      <c r="K7836" s="3">
        <v>33.221476510066999</v>
      </c>
      <c r="L7836" s="3">
        <v>4.0268456375839996</v>
      </c>
      <c r="M7836" s="8">
        <v>7.3825503355700004</v>
      </c>
    </row>
    <row r="7837" spans="3:13" ht="24" x14ac:dyDescent="0.2">
      <c r="C7837" s="90"/>
      <c r="D7837" s="87"/>
      <c r="E7837" s="1" t="s">
        <v>112</v>
      </c>
      <c r="F7837" s="2"/>
      <c r="G7837" s="59">
        <v>954</v>
      </c>
      <c r="H7837" s="71" t="str">
        <f t="shared" si="171"/>
        <v xml:space="preserve"> </v>
      </c>
      <c r="I7837" s="11">
        <v>5.1362683438159999</v>
      </c>
      <c r="J7837" s="3">
        <v>44.129979035639003</v>
      </c>
      <c r="K7837" s="3">
        <v>38.364779874214001</v>
      </c>
      <c r="L7837" s="3">
        <v>4.297693920335</v>
      </c>
      <c r="M7837" s="8">
        <v>8.071278825996</v>
      </c>
    </row>
    <row r="7838" spans="3:13" x14ac:dyDescent="0.2">
      <c r="C7838" s="90"/>
      <c r="D7838" s="87"/>
      <c r="E7838" s="1" t="s">
        <v>113</v>
      </c>
      <c r="F7838" s="2"/>
      <c r="G7838" s="59">
        <v>616</v>
      </c>
      <c r="H7838" s="71" t="str">
        <f t="shared" si="171"/>
        <v xml:space="preserve"> </v>
      </c>
      <c r="I7838" s="11">
        <v>4.707792207792</v>
      </c>
      <c r="J7838" s="3">
        <v>41.883116883116998</v>
      </c>
      <c r="K7838" s="3">
        <v>38.798701298700998</v>
      </c>
      <c r="L7838" s="3">
        <v>6.9805194805189998</v>
      </c>
      <c r="M7838" s="8">
        <v>7.6298701298699996</v>
      </c>
    </row>
    <row r="7839" spans="3:13" x14ac:dyDescent="0.2">
      <c r="C7839" s="90"/>
      <c r="D7839" s="87"/>
      <c r="E7839" s="1" t="s">
        <v>114</v>
      </c>
      <c r="F7839" s="2"/>
      <c r="G7839" s="59">
        <v>986</v>
      </c>
      <c r="H7839" s="71" t="str">
        <f t="shared" si="171"/>
        <v xml:space="preserve"> </v>
      </c>
      <c r="I7839" s="11">
        <v>4.1582150101420003</v>
      </c>
      <c r="J7839" s="3">
        <v>40.973630831643</v>
      </c>
      <c r="K7839" s="3">
        <v>39.553752535496997</v>
      </c>
      <c r="L7839" s="3">
        <v>7.0993914807299996</v>
      </c>
      <c r="M7839" s="8">
        <v>8.2150101419879995</v>
      </c>
    </row>
    <row r="7840" spans="3:13" ht="24" x14ac:dyDescent="0.2">
      <c r="C7840" s="90"/>
      <c r="D7840" s="87"/>
      <c r="E7840" s="1" t="s">
        <v>115</v>
      </c>
      <c r="F7840" s="2"/>
      <c r="G7840" s="59">
        <v>938</v>
      </c>
      <c r="H7840" s="71" t="str">
        <f t="shared" si="171"/>
        <v xml:space="preserve"> </v>
      </c>
      <c r="I7840" s="11">
        <v>4.9040511727079998</v>
      </c>
      <c r="J7840" s="3">
        <v>43.283582089551999</v>
      </c>
      <c r="K7840" s="3">
        <v>37.846481876333002</v>
      </c>
      <c r="L7840" s="3">
        <v>4.9040511727079998</v>
      </c>
      <c r="M7840" s="8">
        <v>9.0618336886990001</v>
      </c>
    </row>
    <row r="7841" spans="3:13" ht="24" x14ac:dyDescent="0.2">
      <c r="C7841" s="90"/>
      <c r="D7841" s="87"/>
      <c r="E7841" s="1" t="s">
        <v>116</v>
      </c>
      <c r="F7841" s="2"/>
      <c r="G7841" s="59">
        <v>771</v>
      </c>
      <c r="H7841" s="71" t="str">
        <f t="shared" si="171"/>
        <v xml:space="preserve"> </v>
      </c>
      <c r="I7841" s="11">
        <v>3.8910505836580001</v>
      </c>
      <c r="J7841" s="3">
        <v>34.760051880673998</v>
      </c>
      <c r="K7841" s="3">
        <v>43.968871595331002</v>
      </c>
      <c r="L7841" s="3">
        <v>8.9494163424120003</v>
      </c>
      <c r="M7841" s="8">
        <v>8.4306095979250006</v>
      </c>
    </row>
    <row r="7842" spans="3:13" ht="24" x14ac:dyDescent="0.2">
      <c r="C7842" s="90"/>
      <c r="D7842" s="87"/>
      <c r="E7842" s="1" t="s">
        <v>117</v>
      </c>
      <c r="F7842" s="2"/>
      <c r="G7842" s="59">
        <v>223</v>
      </c>
      <c r="H7842" s="71" t="str">
        <f t="shared" si="171"/>
        <v xml:space="preserve"> </v>
      </c>
      <c r="I7842" s="11">
        <v>13.004484304932999</v>
      </c>
      <c r="J7842" s="3">
        <v>59.641255605380998</v>
      </c>
      <c r="K7842" s="3">
        <v>18.834080717489002</v>
      </c>
      <c r="L7842" s="3">
        <v>1.3452914798210001</v>
      </c>
      <c r="M7842" s="8">
        <v>7.1748878923769999</v>
      </c>
    </row>
    <row r="7843" spans="3:13" x14ac:dyDescent="0.2">
      <c r="C7843" s="90"/>
      <c r="D7843" s="87"/>
      <c r="E7843" s="1" t="s">
        <v>118</v>
      </c>
      <c r="F7843" s="2"/>
      <c r="G7843" s="59">
        <v>710</v>
      </c>
      <c r="H7843" s="71" t="str">
        <f t="shared" si="171"/>
        <v xml:space="preserve"> </v>
      </c>
      <c r="I7843" s="11">
        <v>4.507042253521</v>
      </c>
      <c r="J7843" s="3">
        <v>41.971830985914998</v>
      </c>
      <c r="K7843" s="3">
        <v>38.591549295775003</v>
      </c>
      <c r="L7843" s="3">
        <v>6.4788732394370001</v>
      </c>
      <c r="M7843" s="8">
        <v>8.4507042253520002</v>
      </c>
    </row>
    <row r="7844" spans="3:13" x14ac:dyDescent="0.2">
      <c r="C7844" s="90"/>
      <c r="D7844" s="87"/>
      <c r="E7844" s="1" t="s">
        <v>119</v>
      </c>
      <c r="F7844" s="2"/>
      <c r="G7844" s="59">
        <v>565</v>
      </c>
      <c r="H7844" s="71" t="str">
        <f t="shared" si="171"/>
        <v xml:space="preserve"> </v>
      </c>
      <c r="I7844" s="11">
        <v>7.2566371681420003</v>
      </c>
      <c r="J7844" s="3">
        <v>51.150442477875998</v>
      </c>
      <c r="K7844" s="3">
        <v>29.911504424779</v>
      </c>
      <c r="L7844" s="3">
        <v>3.0088495575219998</v>
      </c>
      <c r="M7844" s="8">
        <v>8.6725663716810004</v>
      </c>
    </row>
    <row r="7845" spans="3:13" x14ac:dyDescent="0.2">
      <c r="C7845" s="90"/>
      <c r="D7845" s="87"/>
      <c r="E7845" s="1" t="s">
        <v>120</v>
      </c>
      <c r="F7845" s="2"/>
      <c r="G7845" s="59">
        <v>443</v>
      </c>
      <c r="H7845" s="71" t="str">
        <f t="shared" si="171"/>
        <v xml:space="preserve"> </v>
      </c>
      <c r="I7845" s="11">
        <v>5.643340857788</v>
      </c>
      <c r="J7845" s="3">
        <v>41.760722347630001</v>
      </c>
      <c r="K7845" s="3">
        <v>37.697516930022999</v>
      </c>
      <c r="L7845" s="3">
        <v>8.3521444695259994</v>
      </c>
      <c r="M7845" s="8">
        <v>6.5462753950339998</v>
      </c>
    </row>
    <row r="7846" spans="3:13" x14ac:dyDescent="0.2">
      <c r="C7846" s="90"/>
      <c r="D7846" s="87"/>
      <c r="E7846" s="1" t="s">
        <v>121</v>
      </c>
      <c r="F7846" s="2"/>
      <c r="G7846" s="59">
        <v>977</v>
      </c>
      <c r="H7846" s="71" t="str">
        <f t="shared" si="171"/>
        <v xml:space="preserve"> </v>
      </c>
      <c r="I7846" s="11">
        <v>3.8894575230299999</v>
      </c>
      <c r="J7846" s="3">
        <v>38.280450358240003</v>
      </c>
      <c r="K7846" s="3">
        <v>39.918116683725998</v>
      </c>
      <c r="L7846" s="3">
        <v>9.2118730808600002</v>
      </c>
      <c r="M7846" s="8">
        <v>8.7001023541450007</v>
      </c>
    </row>
    <row r="7847" spans="3:13" x14ac:dyDescent="0.2">
      <c r="C7847" s="90"/>
      <c r="D7847" s="87"/>
      <c r="E7847" s="1" t="s">
        <v>122</v>
      </c>
      <c r="F7847" s="2"/>
      <c r="G7847" s="59">
        <v>179</v>
      </c>
      <c r="H7847" s="71" t="str">
        <f t="shared" si="171"/>
        <v xml:space="preserve"> </v>
      </c>
      <c r="I7847" s="11">
        <v>17.318435754189998</v>
      </c>
      <c r="J7847" s="3">
        <v>53.072625698324003</v>
      </c>
      <c r="K7847" s="3">
        <v>15.083798882682</v>
      </c>
      <c r="L7847" s="3">
        <v>2.7932960893850001</v>
      </c>
      <c r="M7847" s="8">
        <v>11.731843575418999</v>
      </c>
    </row>
    <row r="7848" spans="3:13" x14ac:dyDescent="0.2">
      <c r="C7848" s="90"/>
      <c r="D7848" s="87"/>
      <c r="E7848" s="1" t="s">
        <v>32</v>
      </c>
      <c r="F7848" s="2"/>
      <c r="G7848" s="59">
        <v>22</v>
      </c>
      <c r="H7848" s="71" t="str">
        <f t="shared" si="171"/>
        <v>*</v>
      </c>
      <c r="I7848" s="11">
        <v>9.0909090909089993</v>
      </c>
      <c r="J7848" s="3">
        <v>36.363636363635997</v>
      </c>
      <c r="K7848" s="3">
        <v>36.363636363635997</v>
      </c>
      <c r="L7848" s="3">
        <v>13.636363636364001</v>
      </c>
      <c r="M7848" s="8">
        <v>4.5454545454549997</v>
      </c>
    </row>
    <row r="7849" spans="3:13" x14ac:dyDescent="0.2">
      <c r="C7849" s="90"/>
      <c r="D7849" s="87"/>
      <c r="E7849" s="1" t="s">
        <v>22</v>
      </c>
      <c r="F7849" s="2"/>
      <c r="G7849" s="59">
        <v>13</v>
      </c>
      <c r="H7849" s="71" t="str">
        <f t="shared" si="171"/>
        <v>*</v>
      </c>
      <c r="I7849" s="26">
        <v>0</v>
      </c>
      <c r="J7849" s="3">
        <v>23.076923076922998</v>
      </c>
      <c r="K7849" s="3">
        <v>46.153846153845997</v>
      </c>
      <c r="L7849" s="3">
        <v>7.6923076923079998</v>
      </c>
      <c r="M7849" s="8">
        <v>23.076923076922998</v>
      </c>
    </row>
    <row r="7850" spans="3:13" ht="24" x14ac:dyDescent="0.2">
      <c r="C7850" s="91" t="s">
        <v>123</v>
      </c>
      <c r="D7850" s="86" t="s">
        <v>17</v>
      </c>
      <c r="E7850" s="6" t="s">
        <v>124</v>
      </c>
      <c r="F7850" s="5"/>
      <c r="G7850" s="58">
        <v>55</v>
      </c>
      <c r="H7850" s="70" t="str">
        <f t="shared" si="171"/>
        <v xml:space="preserve"> </v>
      </c>
      <c r="I7850" s="12">
        <v>5.4545454545450003</v>
      </c>
      <c r="J7850" s="4">
        <v>30.909090909090999</v>
      </c>
      <c r="K7850" s="4">
        <v>45.454545454544999</v>
      </c>
      <c r="L7850" s="4">
        <v>10.909090909091001</v>
      </c>
      <c r="M7850" s="13">
        <v>7.2727272727269998</v>
      </c>
    </row>
    <row r="7851" spans="3:13" ht="24" x14ac:dyDescent="0.2">
      <c r="C7851" s="92"/>
      <c r="D7851" s="87"/>
      <c r="E7851" s="1" t="s">
        <v>125</v>
      </c>
      <c r="F7851" s="2"/>
      <c r="G7851" s="59">
        <v>205</v>
      </c>
      <c r="H7851" s="71" t="str">
        <f t="shared" si="171"/>
        <v xml:space="preserve"> </v>
      </c>
      <c r="I7851" s="11">
        <v>5.3658536585369996</v>
      </c>
      <c r="J7851" s="3">
        <v>36.097560975610001</v>
      </c>
      <c r="K7851" s="3">
        <v>38.048780487804997</v>
      </c>
      <c r="L7851" s="3">
        <v>10.243902439024</v>
      </c>
      <c r="M7851" s="8">
        <v>10.243902439024</v>
      </c>
    </row>
    <row r="7852" spans="3:13" ht="24" x14ac:dyDescent="0.2">
      <c r="C7852" s="92"/>
      <c r="D7852" s="87"/>
      <c r="E7852" s="1" t="s">
        <v>126</v>
      </c>
      <c r="F7852" s="2"/>
      <c r="G7852" s="59">
        <v>114</v>
      </c>
      <c r="H7852" s="71" t="str">
        <f t="shared" si="171"/>
        <v xml:space="preserve"> </v>
      </c>
      <c r="I7852" s="11">
        <v>5.2631578947369997</v>
      </c>
      <c r="J7852" s="3">
        <v>54.385964912280997</v>
      </c>
      <c r="K7852" s="3">
        <v>24.561403508771999</v>
      </c>
      <c r="L7852" s="7">
        <v>0</v>
      </c>
      <c r="M7852" s="8">
        <v>15.789473684211</v>
      </c>
    </row>
    <row r="7853" spans="3:13" ht="24" x14ac:dyDescent="0.2">
      <c r="C7853" s="92"/>
      <c r="D7853" s="87"/>
      <c r="E7853" s="1" t="s">
        <v>127</v>
      </c>
      <c r="F7853" s="2"/>
      <c r="G7853" s="59">
        <v>187</v>
      </c>
      <c r="H7853" s="71" t="str">
        <f t="shared" si="171"/>
        <v xml:space="preserve"> </v>
      </c>
      <c r="I7853" s="11">
        <v>9.6256684491980007</v>
      </c>
      <c r="J7853" s="3">
        <v>59.893048128342002</v>
      </c>
      <c r="K7853" s="3">
        <v>18.716577540107</v>
      </c>
      <c r="L7853" s="3">
        <v>1.6042780748659999</v>
      </c>
      <c r="M7853" s="8">
        <v>10.160427807487</v>
      </c>
    </row>
    <row r="7854" spans="3:13" ht="24" x14ac:dyDescent="0.2">
      <c r="C7854" s="92"/>
      <c r="D7854" s="87"/>
      <c r="E7854" s="1" t="s">
        <v>128</v>
      </c>
      <c r="F7854" s="2"/>
      <c r="G7854" s="59">
        <v>1599</v>
      </c>
      <c r="H7854" s="71" t="str">
        <f t="shared" si="171"/>
        <v xml:space="preserve"> </v>
      </c>
      <c r="I7854" s="11">
        <v>3.4396497811129998</v>
      </c>
      <c r="J7854" s="3">
        <v>36.522826766728997</v>
      </c>
      <c r="K7854" s="3">
        <v>41.963727329580998</v>
      </c>
      <c r="L7854" s="3">
        <v>8.880550343965</v>
      </c>
      <c r="M7854" s="8">
        <v>9.1932457786120008</v>
      </c>
    </row>
    <row r="7855" spans="3:13" ht="24" x14ac:dyDescent="0.2">
      <c r="C7855" s="92"/>
      <c r="D7855" s="87"/>
      <c r="E7855" s="1" t="s">
        <v>129</v>
      </c>
      <c r="F7855" s="2"/>
      <c r="G7855" s="59">
        <v>1199</v>
      </c>
      <c r="H7855" s="71" t="str">
        <f t="shared" si="171"/>
        <v xml:space="preserve"> </v>
      </c>
      <c r="I7855" s="11">
        <v>3.669724770642</v>
      </c>
      <c r="J7855" s="3">
        <v>37.781484570475001</v>
      </c>
      <c r="K7855" s="3">
        <v>41.701417848207001</v>
      </c>
      <c r="L7855" s="3">
        <v>7.1726438698920001</v>
      </c>
      <c r="M7855" s="8">
        <v>9.674728940784</v>
      </c>
    </row>
    <row r="7856" spans="3:13" ht="24" x14ac:dyDescent="0.2">
      <c r="C7856" s="92"/>
      <c r="D7856" s="87"/>
      <c r="E7856" s="1" t="s">
        <v>130</v>
      </c>
      <c r="F7856" s="2"/>
      <c r="G7856" s="59">
        <v>950</v>
      </c>
      <c r="H7856" s="71" t="str">
        <f t="shared" si="171"/>
        <v xml:space="preserve"> </v>
      </c>
      <c r="I7856" s="11">
        <v>3.5789473684209998</v>
      </c>
      <c r="J7856" s="3">
        <v>39.157894736842003</v>
      </c>
      <c r="K7856" s="3">
        <v>40.315789473683999</v>
      </c>
      <c r="L7856" s="3">
        <v>8.4210526315790002</v>
      </c>
      <c r="M7856" s="8">
        <v>8.5263157894739994</v>
      </c>
    </row>
    <row r="7857" spans="2:13" x14ac:dyDescent="0.2">
      <c r="C7857" s="92"/>
      <c r="D7857" s="87"/>
      <c r="E7857" s="1" t="s">
        <v>131</v>
      </c>
      <c r="F7857" s="2"/>
      <c r="G7857" s="59">
        <v>424</v>
      </c>
      <c r="H7857" s="71" t="str">
        <f t="shared" si="171"/>
        <v xml:space="preserve"> </v>
      </c>
      <c r="I7857" s="11">
        <v>4.2452830188680002</v>
      </c>
      <c r="J7857" s="3">
        <v>40.801886792452997</v>
      </c>
      <c r="K7857" s="3">
        <v>38.679245283019</v>
      </c>
      <c r="L7857" s="3">
        <v>7.547169811321</v>
      </c>
      <c r="M7857" s="8">
        <v>8.7264150943400001</v>
      </c>
    </row>
    <row r="7858" spans="2:13" ht="24" x14ac:dyDescent="0.2">
      <c r="C7858" s="92"/>
      <c r="D7858" s="87"/>
      <c r="E7858" s="1" t="s">
        <v>132</v>
      </c>
      <c r="F7858" s="2"/>
      <c r="G7858" s="59">
        <v>213</v>
      </c>
      <c r="H7858" s="71" t="str">
        <f t="shared" si="171"/>
        <v xml:space="preserve"> </v>
      </c>
      <c r="I7858" s="11">
        <v>3.286384976526</v>
      </c>
      <c r="J7858" s="3">
        <v>27.230046948357</v>
      </c>
      <c r="K7858" s="3">
        <v>45.070422535211002</v>
      </c>
      <c r="L7858" s="3">
        <v>14.553990610329</v>
      </c>
      <c r="M7858" s="8">
        <v>9.8591549295770005</v>
      </c>
    </row>
    <row r="7859" spans="2:13" ht="24" x14ac:dyDescent="0.2">
      <c r="C7859" s="92"/>
      <c r="D7859" s="87"/>
      <c r="E7859" s="1" t="s">
        <v>133</v>
      </c>
      <c r="F7859" s="2"/>
      <c r="G7859" s="59">
        <v>214</v>
      </c>
      <c r="H7859" s="71" t="str">
        <f t="shared" si="171"/>
        <v xml:space="preserve"> </v>
      </c>
      <c r="I7859" s="11">
        <v>3.7383177570089998</v>
      </c>
      <c r="J7859" s="3">
        <v>30.373831775700999</v>
      </c>
      <c r="K7859" s="3">
        <v>44.859813084111998</v>
      </c>
      <c r="L7859" s="3">
        <v>8.4112149532709992</v>
      </c>
      <c r="M7859" s="8">
        <v>12.616822429907</v>
      </c>
    </row>
    <row r="7860" spans="2:13" ht="24" x14ac:dyDescent="0.2">
      <c r="C7860" s="92"/>
      <c r="D7860" s="87"/>
      <c r="E7860" s="1" t="s">
        <v>134</v>
      </c>
      <c r="F7860" s="2"/>
      <c r="G7860" s="59">
        <v>15</v>
      </c>
      <c r="H7860" s="71" t="str">
        <f t="shared" si="171"/>
        <v>*</v>
      </c>
      <c r="I7860" s="26">
        <v>0</v>
      </c>
      <c r="J7860" s="3">
        <v>6.666666666667</v>
      </c>
      <c r="K7860" s="3">
        <v>60</v>
      </c>
      <c r="L7860" s="3">
        <v>33.333333333333002</v>
      </c>
      <c r="M7860" s="14">
        <v>0</v>
      </c>
    </row>
    <row r="7861" spans="2:13" ht="24" x14ac:dyDescent="0.2">
      <c r="C7861" s="92"/>
      <c r="D7861" s="87"/>
      <c r="E7861" s="1" t="s">
        <v>135</v>
      </c>
      <c r="F7861" s="2"/>
      <c r="G7861" s="59">
        <v>587</v>
      </c>
      <c r="H7861" s="71" t="str">
        <f t="shared" si="171"/>
        <v xml:space="preserve"> </v>
      </c>
      <c r="I7861" s="11">
        <v>5.2810902896079996</v>
      </c>
      <c r="J7861" s="3">
        <v>42.589437819421001</v>
      </c>
      <c r="K7861" s="3">
        <v>36.456558773424</v>
      </c>
      <c r="L7861" s="3">
        <v>6.3032367972739998</v>
      </c>
      <c r="M7861" s="8">
        <v>9.3696763202729993</v>
      </c>
    </row>
    <row r="7862" spans="2:13" x14ac:dyDescent="0.2">
      <c r="C7862" s="92"/>
      <c r="D7862" s="87"/>
      <c r="E7862" s="1" t="s">
        <v>136</v>
      </c>
      <c r="F7862" s="2"/>
      <c r="G7862" s="59">
        <v>63</v>
      </c>
      <c r="H7862" s="71" t="str">
        <f t="shared" si="171"/>
        <v xml:space="preserve"> </v>
      </c>
      <c r="I7862" s="11">
        <v>1.587301587302</v>
      </c>
      <c r="J7862" s="3">
        <v>38.095238095238003</v>
      </c>
      <c r="K7862" s="3">
        <v>28.571428571428999</v>
      </c>
      <c r="L7862" s="3">
        <v>14.285714285714</v>
      </c>
      <c r="M7862" s="8">
        <v>17.460317460317</v>
      </c>
    </row>
    <row r="7863" spans="2:13" x14ac:dyDescent="0.2">
      <c r="C7863" s="92"/>
      <c r="D7863" s="87"/>
      <c r="E7863" s="1" t="s">
        <v>137</v>
      </c>
      <c r="F7863" s="2"/>
      <c r="G7863" s="59">
        <v>290</v>
      </c>
      <c r="H7863" s="71" t="str">
        <f t="shared" si="171"/>
        <v xml:space="preserve"> </v>
      </c>
      <c r="I7863" s="11">
        <v>2.7586206896549998</v>
      </c>
      <c r="J7863" s="3">
        <v>17.586206896552</v>
      </c>
      <c r="K7863" s="3">
        <v>37.931034482759003</v>
      </c>
      <c r="L7863" s="3">
        <v>30.344827586207</v>
      </c>
      <c r="M7863" s="8">
        <v>11.379310344827999</v>
      </c>
    </row>
    <row r="7864" spans="2:13" x14ac:dyDescent="0.2">
      <c r="C7864" s="92"/>
      <c r="D7864" s="87"/>
      <c r="E7864" s="1" t="s">
        <v>22</v>
      </c>
      <c r="F7864" s="2"/>
      <c r="G7864" s="59">
        <v>42</v>
      </c>
      <c r="H7864" s="71" t="str">
        <f t="shared" si="171"/>
        <v>*</v>
      </c>
      <c r="I7864" s="26">
        <v>0</v>
      </c>
      <c r="J7864" s="3">
        <v>11.904761904761999</v>
      </c>
      <c r="K7864" s="3">
        <v>11.904761904761999</v>
      </c>
      <c r="L7864" s="3">
        <v>7.1428571428570002</v>
      </c>
      <c r="M7864" s="8">
        <v>69.047619047618994</v>
      </c>
    </row>
    <row r="7865" spans="2:13" ht="24" x14ac:dyDescent="0.2">
      <c r="C7865" s="92"/>
      <c r="D7865" s="87"/>
      <c r="E7865" s="1" t="s">
        <v>138</v>
      </c>
      <c r="F7865" s="2"/>
      <c r="G7865" s="59">
        <v>246</v>
      </c>
      <c r="H7865" s="71" t="str">
        <f t="shared" si="171"/>
        <v xml:space="preserve"> </v>
      </c>
      <c r="I7865" s="11">
        <v>5.6910569105690003</v>
      </c>
      <c r="J7865" s="3">
        <v>34.959349593496</v>
      </c>
      <c r="K7865" s="3">
        <v>39.430894308943003</v>
      </c>
      <c r="L7865" s="3">
        <v>10.975609756098001</v>
      </c>
      <c r="M7865" s="8">
        <v>8.9430894308940001</v>
      </c>
    </row>
    <row r="7866" spans="2:13" ht="24" x14ac:dyDescent="0.2">
      <c r="C7866" s="92"/>
      <c r="D7866" s="87"/>
      <c r="E7866" s="1" t="s">
        <v>139</v>
      </c>
      <c r="F7866" s="2"/>
      <c r="G7866" s="59">
        <v>248</v>
      </c>
      <c r="H7866" s="71" t="str">
        <f t="shared" ref="H7866:H7868" si="172">IF(G7866&lt;49,"*"," ")</f>
        <v xml:space="preserve"> </v>
      </c>
      <c r="I7866" s="11">
        <v>8.4677419354839998</v>
      </c>
      <c r="J7866" s="3">
        <v>57.661290322581003</v>
      </c>
      <c r="K7866" s="3">
        <v>21.774193548387</v>
      </c>
      <c r="L7866" s="3">
        <v>1.2096774193549999</v>
      </c>
      <c r="M7866" s="8">
        <v>10.887096774193999</v>
      </c>
    </row>
    <row r="7867" spans="2:13" ht="24" x14ac:dyDescent="0.2">
      <c r="C7867" s="92"/>
      <c r="D7867" s="87"/>
      <c r="E7867" s="1" t="s">
        <v>140</v>
      </c>
      <c r="F7867" s="2"/>
      <c r="G7867" s="59">
        <v>1582</v>
      </c>
      <c r="H7867" s="71" t="str">
        <f t="shared" si="172"/>
        <v xml:space="preserve"> </v>
      </c>
      <c r="I7867" s="11">
        <v>3.53982300885</v>
      </c>
      <c r="J7867" s="3">
        <v>36.788874841972003</v>
      </c>
      <c r="K7867" s="3">
        <v>41.529709228823997</v>
      </c>
      <c r="L7867" s="3">
        <v>8.5967130214920005</v>
      </c>
      <c r="M7867" s="8">
        <v>9.5448798988619998</v>
      </c>
    </row>
    <row r="7868" spans="2:13" ht="24" x14ac:dyDescent="0.2">
      <c r="C7868" s="93"/>
      <c r="D7868" s="88"/>
      <c r="E7868" s="27" t="s">
        <v>141</v>
      </c>
      <c r="F7868" s="30"/>
      <c r="G7868" s="60">
        <v>414</v>
      </c>
      <c r="H7868" s="72" t="str">
        <f t="shared" si="172"/>
        <v xml:space="preserve"> </v>
      </c>
      <c r="I7868" s="35">
        <v>3.140096618357</v>
      </c>
      <c r="J7868" s="16">
        <v>28.502415458937001</v>
      </c>
      <c r="K7868" s="16">
        <v>44.927536231883998</v>
      </c>
      <c r="L7868" s="16">
        <v>12.56038647343</v>
      </c>
      <c r="M7868" s="36">
        <v>10.869565217390999</v>
      </c>
    </row>
    <row r="7869" spans="2:13" x14ac:dyDescent="0.2">
      <c r="G7869" s="61"/>
      <c r="H7869" s="73"/>
    </row>
    <row r="7870" spans="2:13" x14ac:dyDescent="0.2">
      <c r="B7870" s="22" t="str">
        <f xml:space="preserve"> HYPERLINK("#'目次'!B64", "[58]")</f>
        <v>[58]</v>
      </c>
      <c r="C7870" s="17" t="s">
        <v>584</v>
      </c>
      <c r="G7870" s="61"/>
      <c r="H7870" s="73"/>
    </row>
    <row r="7871" spans="2:13" x14ac:dyDescent="0.2">
      <c r="C7871" s="46" t="s">
        <v>585</v>
      </c>
      <c r="G7871" s="61"/>
      <c r="H7871" s="73"/>
    </row>
    <row r="7872" spans="2:13" x14ac:dyDescent="0.2">
      <c r="G7872" s="61"/>
      <c r="H7872" s="73"/>
    </row>
    <row r="7873" spans="3:17" x14ac:dyDescent="0.2">
      <c r="C7873" s="17" t="s">
        <v>12</v>
      </c>
      <c r="G7873" s="61"/>
      <c r="H7873" s="73"/>
    </row>
    <row r="7874" spans="3:17" ht="24" x14ac:dyDescent="0.2">
      <c r="C7874" s="82"/>
      <c r="D7874" s="83"/>
      <c r="E7874" s="83"/>
      <c r="F7874" s="83"/>
      <c r="G7874" s="55" t="s">
        <v>13</v>
      </c>
      <c r="H7874" s="68"/>
      <c r="I7874" s="20" t="s">
        <v>586</v>
      </c>
      <c r="J7874" s="10" t="s">
        <v>587</v>
      </c>
      <c r="K7874" s="10" t="s">
        <v>588</v>
      </c>
      <c r="L7874" s="10" t="s">
        <v>589</v>
      </c>
      <c r="M7874" s="10" t="s">
        <v>590</v>
      </c>
      <c r="N7874" s="10" t="s">
        <v>591</v>
      </c>
      <c r="O7874" s="10" t="s">
        <v>592</v>
      </c>
      <c r="P7874" s="10" t="s">
        <v>593</v>
      </c>
      <c r="Q7874" s="23" t="s">
        <v>22</v>
      </c>
    </row>
    <row r="7875" spans="3:17" x14ac:dyDescent="0.2">
      <c r="C7875" s="84"/>
      <c r="D7875" s="85"/>
      <c r="E7875" s="85"/>
      <c r="F7875" s="85"/>
      <c r="G7875" s="56"/>
      <c r="H7875" s="69"/>
      <c r="I7875" s="24"/>
      <c r="J7875" s="9"/>
      <c r="K7875" s="9"/>
      <c r="L7875" s="9"/>
      <c r="M7875" s="9"/>
      <c r="N7875" s="9"/>
      <c r="O7875" s="9"/>
      <c r="P7875" s="9"/>
      <c r="Q7875" s="21"/>
    </row>
    <row r="7876" spans="3:17" x14ac:dyDescent="0.2">
      <c r="C7876" s="28"/>
      <c r="D7876" s="29"/>
      <c r="E7876" s="32" t="s">
        <v>13</v>
      </c>
      <c r="F7876" s="31"/>
      <c r="G7876" s="57">
        <v>880</v>
      </c>
      <c r="H7876" s="66" t="str">
        <f t="shared" ref="H7876:H7939" si="173">IF(G7876&lt;49,"*"," ")</f>
        <v xml:space="preserve"> </v>
      </c>
      <c r="I7876" s="15">
        <v>18.977272727273</v>
      </c>
      <c r="J7876" s="15">
        <v>27.954545454544999</v>
      </c>
      <c r="K7876" s="15">
        <v>22.159090909090999</v>
      </c>
      <c r="L7876" s="15">
        <v>35.340909090909001</v>
      </c>
      <c r="M7876" s="15">
        <v>27.840909090909001</v>
      </c>
      <c r="N7876" s="15">
        <v>34.431818181818002</v>
      </c>
      <c r="O7876" s="15">
        <v>62.613636363635997</v>
      </c>
      <c r="P7876" s="15">
        <v>18.977272727273</v>
      </c>
      <c r="Q7876" s="34">
        <v>0.34090909090900001</v>
      </c>
    </row>
    <row r="7877" spans="3:17" x14ac:dyDescent="0.2">
      <c r="C7877" s="89" t="s">
        <v>16</v>
      </c>
      <c r="D7877" s="86" t="s">
        <v>17</v>
      </c>
      <c r="E7877" s="6" t="s">
        <v>18</v>
      </c>
      <c r="F7877" s="5"/>
      <c r="G7877" s="58">
        <v>165</v>
      </c>
      <c r="H7877" s="70" t="str">
        <f t="shared" si="173"/>
        <v xml:space="preserve"> </v>
      </c>
      <c r="I7877" s="12">
        <v>22.424242424241999</v>
      </c>
      <c r="J7877" s="4">
        <v>29.696969696970001</v>
      </c>
      <c r="K7877" s="4">
        <v>27.272727272727</v>
      </c>
      <c r="L7877" s="4">
        <v>40</v>
      </c>
      <c r="M7877" s="4">
        <v>30.303030303029999</v>
      </c>
      <c r="N7877" s="4">
        <v>36.363636363635997</v>
      </c>
      <c r="O7877" s="4">
        <v>59.393939393939</v>
      </c>
      <c r="P7877" s="4">
        <v>21.212121212121001</v>
      </c>
      <c r="Q7877" s="13">
        <v>0.60606060606099998</v>
      </c>
    </row>
    <row r="7878" spans="3:17" x14ac:dyDescent="0.2">
      <c r="C7878" s="90"/>
      <c r="D7878" s="87"/>
      <c r="E7878" s="1" t="s">
        <v>19</v>
      </c>
      <c r="F7878" s="2"/>
      <c r="G7878" s="59">
        <v>568</v>
      </c>
      <c r="H7878" s="71" t="str">
        <f t="shared" si="173"/>
        <v xml:space="preserve"> </v>
      </c>
      <c r="I7878" s="11">
        <v>18.485915492958</v>
      </c>
      <c r="J7878" s="3">
        <v>27.640845070423001</v>
      </c>
      <c r="K7878" s="3">
        <v>19.718309859154999</v>
      </c>
      <c r="L7878" s="3">
        <v>33.450704225351998</v>
      </c>
      <c r="M7878" s="3">
        <v>26.936619718309998</v>
      </c>
      <c r="N7878" s="3">
        <v>34.507042253521</v>
      </c>
      <c r="O7878" s="3">
        <v>63.204225352112999</v>
      </c>
      <c r="P7878" s="3">
        <v>17.781690140845001</v>
      </c>
      <c r="Q7878" s="8">
        <v>0.352112676056</v>
      </c>
    </row>
    <row r="7879" spans="3:17" x14ac:dyDescent="0.2">
      <c r="C7879" s="90"/>
      <c r="D7879" s="87"/>
      <c r="E7879" s="1" t="s">
        <v>20</v>
      </c>
      <c r="F7879" s="2"/>
      <c r="G7879" s="59">
        <v>117</v>
      </c>
      <c r="H7879" s="71" t="str">
        <f t="shared" si="173"/>
        <v xml:space="preserve"> </v>
      </c>
      <c r="I7879" s="11">
        <v>15.384615384615</v>
      </c>
      <c r="J7879" s="3">
        <v>29.91452991453</v>
      </c>
      <c r="K7879" s="3">
        <v>23.076923076922998</v>
      </c>
      <c r="L7879" s="3">
        <v>33.333333333333002</v>
      </c>
      <c r="M7879" s="3">
        <v>29.059829059828999</v>
      </c>
      <c r="N7879" s="3">
        <v>32.478632478632001</v>
      </c>
      <c r="O7879" s="3">
        <v>65.811965811966004</v>
      </c>
      <c r="P7879" s="3">
        <v>21.367521367521</v>
      </c>
      <c r="Q7879" s="14">
        <v>0</v>
      </c>
    </row>
    <row r="7880" spans="3:17" x14ac:dyDescent="0.2">
      <c r="C7880" s="90"/>
      <c r="D7880" s="87"/>
      <c r="E7880" s="1" t="s">
        <v>21</v>
      </c>
      <c r="F7880" s="2"/>
      <c r="G7880" s="59">
        <v>26</v>
      </c>
      <c r="H7880" s="71" t="str">
        <f t="shared" si="173"/>
        <v>*</v>
      </c>
      <c r="I7880" s="11">
        <v>26.923076923077002</v>
      </c>
      <c r="J7880" s="3">
        <v>19.230769230768999</v>
      </c>
      <c r="K7880" s="3">
        <v>38.461538461537998</v>
      </c>
      <c r="L7880" s="3">
        <v>57.692307692307999</v>
      </c>
      <c r="M7880" s="3">
        <v>26.923076923077002</v>
      </c>
      <c r="N7880" s="3">
        <v>23.076923076922998</v>
      </c>
      <c r="O7880" s="3">
        <v>57.692307692307999</v>
      </c>
      <c r="P7880" s="3">
        <v>23.076923076922998</v>
      </c>
      <c r="Q7880" s="14">
        <v>0</v>
      </c>
    </row>
    <row r="7881" spans="3:17" x14ac:dyDescent="0.2">
      <c r="C7881" s="90"/>
      <c r="D7881" s="87"/>
      <c r="E7881" s="1" t="s">
        <v>22</v>
      </c>
      <c r="F7881" s="2"/>
      <c r="G7881" s="59">
        <v>4</v>
      </c>
      <c r="H7881" s="71" t="str">
        <f t="shared" si="173"/>
        <v>*</v>
      </c>
      <c r="I7881" s="26">
        <v>0</v>
      </c>
      <c r="J7881" s="7">
        <v>0</v>
      </c>
      <c r="K7881" s="3">
        <v>25</v>
      </c>
      <c r="L7881" s="3">
        <v>25</v>
      </c>
      <c r="M7881" s="3">
        <v>25</v>
      </c>
      <c r="N7881" s="3">
        <v>75</v>
      </c>
      <c r="O7881" s="3">
        <v>50</v>
      </c>
      <c r="P7881" s="7">
        <v>0</v>
      </c>
      <c r="Q7881" s="14">
        <v>0</v>
      </c>
    </row>
    <row r="7882" spans="3:17" x14ac:dyDescent="0.2">
      <c r="C7882" s="91" t="s">
        <v>23</v>
      </c>
      <c r="D7882" s="86" t="s">
        <v>17</v>
      </c>
      <c r="E7882" s="6" t="s">
        <v>24</v>
      </c>
      <c r="F7882" s="5"/>
      <c r="G7882" s="58">
        <v>193</v>
      </c>
      <c r="H7882" s="70" t="str">
        <f t="shared" si="173"/>
        <v xml:space="preserve"> </v>
      </c>
      <c r="I7882" s="12">
        <v>22.279792746114001</v>
      </c>
      <c r="J7882" s="4">
        <v>29.533678756476998</v>
      </c>
      <c r="K7882" s="4">
        <v>23.834196891192001</v>
      </c>
      <c r="L7882" s="4">
        <v>27.461139896372998</v>
      </c>
      <c r="M7882" s="4">
        <v>23.834196891192001</v>
      </c>
      <c r="N7882" s="4">
        <v>40.414507772020997</v>
      </c>
      <c r="O7882" s="4">
        <v>68.393782383420003</v>
      </c>
      <c r="P7882" s="4">
        <v>22.797927461139999</v>
      </c>
      <c r="Q7882" s="13">
        <v>0.51813471502599995</v>
      </c>
    </row>
    <row r="7883" spans="3:17" x14ac:dyDescent="0.2">
      <c r="C7883" s="90"/>
      <c r="D7883" s="87"/>
      <c r="E7883" s="1" t="s">
        <v>25</v>
      </c>
      <c r="F7883" s="2"/>
      <c r="G7883" s="59">
        <v>187</v>
      </c>
      <c r="H7883" s="71" t="str">
        <f t="shared" si="173"/>
        <v xml:space="preserve"> </v>
      </c>
      <c r="I7883" s="11">
        <v>16.042780748662999</v>
      </c>
      <c r="J7883" s="3">
        <v>30.481283422459999</v>
      </c>
      <c r="K7883" s="3">
        <v>20.855614973262</v>
      </c>
      <c r="L7883" s="3">
        <v>31.016042780749</v>
      </c>
      <c r="M7883" s="3">
        <v>30.481283422459999</v>
      </c>
      <c r="N7883" s="3">
        <v>46.524064171123001</v>
      </c>
      <c r="O7883" s="3">
        <v>67.379679144384994</v>
      </c>
      <c r="P7883" s="3">
        <v>21.390374331551001</v>
      </c>
      <c r="Q7883" s="14">
        <v>0</v>
      </c>
    </row>
    <row r="7884" spans="3:17" ht="24" x14ac:dyDescent="0.2">
      <c r="C7884" s="90"/>
      <c r="D7884" s="87"/>
      <c r="E7884" s="1" t="s">
        <v>26</v>
      </c>
      <c r="F7884" s="2"/>
      <c r="G7884" s="59">
        <v>236</v>
      </c>
      <c r="H7884" s="71" t="str">
        <f t="shared" si="173"/>
        <v xml:space="preserve"> </v>
      </c>
      <c r="I7884" s="11">
        <v>16.949152542373</v>
      </c>
      <c r="J7884" s="3">
        <v>30.084745762712</v>
      </c>
      <c r="K7884" s="3">
        <v>25.847457627118999</v>
      </c>
      <c r="L7884" s="3">
        <v>33.050847457627</v>
      </c>
      <c r="M7884" s="3">
        <v>26.694915254236999</v>
      </c>
      <c r="N7884" s="3">
        <v>39.406779661016998</v>
      </c>
      <c r="O7884" s="3">
        <v>67.796610169491998</v>
      </c>
      <c r="P7884" s="3">
        <v>23.728813559321999</v>
      </c>
      <c r="Q7884" s="8">
        <v>0.42372881355899999</v>
      </c>
    </row>
    <row r="7885" spans="3:17" ht="24" x14ac:dyDescent="0.2">
      <c r="C7885" s="90"/>
      <c r="D7885" s="87"/>
      <c r="E7885" s="1" t="s">
        <v>27</v>
      </c>
      <c r="F7885" s="2"/>
      <c r="G7885" s="59">
        <v>79</v>
      </c>
      <c r="H7885" s="71" t="str">
        <f t="shared" si="173"/>
        <v xml:space="preserve"> </v>
      </c>
      <c r="I7885" s="11">
        <v>18.987341772152</v>
      </c>
      <c r="J7885" s="3">
        <v>40.506329113923996</v>
      </c>
      <c r="K7885" s="3">
        <v>34.177215189873003</v>
      </c>
      <c r="L7885" s="3">
        <v>39.240506329113998</v>
      </c>
      <c r="M7885" s="3">
        <v>29.113924050632999</v>
      </c>
      <c r="N7885" s="3">
        <v>49.367088607595001</v>
      </c>
      <c r="O7885" s="3">
        <v>69.620253164556999</v>
      </c>
      <c r="P7885" s="3">
        <v>34.177215189873003</v>
      </c>
      <c r="Q7885" s="14">
        <v>0</v>
      </c>
    </row>
    <row r="7886" spans="3:17" x14ac:dyDescent="0.2">
      <c r="C7886" s="90"/>
      <c r="D7886" s="87"/>
      <c r="E7886" s="1" t="s">
        <v>28</v>
      </c>
      <c r="F7886" s="2"/>
      <c r="G7886" s="59">
        <v>80</v>
      </c>
      <c r="H7886" s="71" t="str">
        <f t="shared" si="173"/>
        <v xml:space="preserve"> </v>
      </c>
      <c r="I7886" s="11">
        <v>20</v>
      </c>
      <c r="J7886" s="3">
        <v>33.75</v>
      </c>
      <c r="K7886" s="3">
        <v>23.75</v>
      </c>
      <c r="L7886" s="3">
        <v>27.5</v>
      </c>
      <c r="M7886" s="3">
        <v>26.25</v>
      </c>
      <c r="N7886" s="3">
        <v>43.75</v>
      </c>
      <c r="O7886" s="3">
        <v>71.25</v>
      </c>
      <c r="P7886" s="3">
        <v>23.75</v>
      </c>
      <c r="Q7886" s="14">
        <v>0</v>
      </c>
    </row>
    <row r="7887" spans="3:17" x14ac:dyDescent="0.2">
      <c r="C7887" s="90"/>
      <c r="D7887" s="87"/>
      <c r="E7887" s="1" t="s">
        <v>29</v>
      </c>
      <c r="F7887" s="2"/>
      <c r="G7887" s="59">
        <v>520</v>
      </c>
      <c r="H7887" s="71" t="str">
        <f t="shared" si="173"/>
        <v xml:space="preserve"> </v>
      </c>
      <c r="I7887" s="11">
        <v>19.807692307692001</v>
      </c>
      <c r="J7887" s="3">
        <v>29.807692307692001</v>
      </c>
      <c r="K7887" s="3">
        <v>22.307692307692001</v>
      </c>
      <c r="L7887" s="3">
        <v>31.346153846153999</v>
      </c>
      <c r="M7887" s="3">
        <v>26.923076923077002</v>
      </c>
      <c r="N7887" s="3">
        <v>34.615384615384997</v>
      </c>
      <c r="O7887" s="3">
        <v>65.576923076922995</v>
      </c>
      <c r="P7887" s="3">
        <v>19.615384615385</v>
      </c>
      <c r="Q7887" s="8">
        <v>0.384615384615</v>
      </c>
    </row>
    <row r="7888" spans="3:17" x14ac:dyDescent="0.2">
      <c r="C7888" s="90"/>
      <c r="D7888" s="87"/>
      <c r="E7888" s="1" t="s">
        <v>30</v>
      </c>
      <c r="F7888" s="2"/>
      <c r="G7888" s="59">
        <v>545</v>
      </c>
      <c r="H7888" s="71" t="str">
        <f t="shared" si="173"/>
        <v xml:space="preserve"> </v>
      </c>
      <c r="I7888" s="11">
        <v>20.366972477063999</v>
      </c>
      <c r="J7888" s="3">
        <v>29.908256880734001</v>
      </c>
      <c r="K7888" s="3">
        <v>22.935779816514</v>
      </c>
      <c r="L7888" s="3">
        <v>33.027522935779999</v>
      </c>
      <c r="M7888" s="3">
        <v>26.972477064220001</v>
      </c>
      <c r="N7888" s="3">
        <v>35.596330275229001</v>
      </c>
      <c r="O7888" s="3">
        <v>65.688073394495007</v>
      </c>
      <c r="P7888" s="3">
        <v>21.467889908257</v>
      </c>
      <c r="Q7888" s="8">
        <v>0.183486238532</v>
      </c>
    </row>
    <row r="7889" spans="3:17" x14ac:dyDescent="0.2">
      <c r="C7889" s="90"/>
      <c r="D7889" s="87"/>
      <c r="E7889" s="1" t="s">
        <v>31</v>
      </c>
      <c r="F7889" s="2"/>
      <c r="G7889" s="59">
        <v>746</v>
      </c>
      <c r="H7889" s="71" t="str">
        <f t="shared" si="173"/>
        <v xml:space="preserve"> </v>
      </c>
      <c r="I7889" s="11">
        <v>20.241286863271</v>
      </c>
      <c r="J7889" s="3">
        <v>28.954423592493001</v>
      </c>
      <c r="K7889" s="3">
        <v>22.922252010724002</v>
      </c>
      <c r="L7889" s="3">
        <v>36.461126005361997</v>
      </c>
      <c r="M7889" s="3">
        <v>28.820375335121</v>
      </c>
      <c r="N7889" s="3">
        <v>34.316353887399003</v>
      </c>
      <c r="O7889" s="3">
        <v>63.538873994638003</v>
      </c>
      <c r="P7889" s="3">
        <v>19.973190348525002</v>
      </c>
      <c r="Q7889" s="8">
        <v>0.40214477211799998</v>
      </c>
    </row>
    <row r="7890" spans="3:17" x14ac:dyDescent="0.2">
      <c r="C7890" s="90"/>
      <c r="D7890" s="87"/>
      <c r="E7890" s="1" t="s">
        <v>32</v>
      </c>
      <c r="F7890" s="2"/>
      <c r="G7890" s="59">
        <v>11</v>
      </c>
      <c r="H7890" s="71" t="str">
        <f t="shared" si="173"/>
        <v>*</v>
      </c>
      <c r="I7890" s="11">
        <v>18.181818181817999</v>
      </c>
      <c r="J7890" s="3">
        <v>27.272727272727</v>
      </c>
      <c r="K7890" s="3">
        <v>18.181818181817999</v>
      </c>
      <c r="L7890" s="3">
        <v>45.454545454544999</v>
      </c>
      <c r="M7890" s="3">
        <v>27.272727272727</v>
      </c>
      <c r="N7890" s="3">
        <v>63.636363636364003</v>
      </c>
      <c r="O7890" s="3">
        <v>63.636363636364003</v>
      </c>
      <c r="P7890" s="3">
        <v>18.181818181817999</v>
      </c>
      <c r="Q7890" s="14">
        <v>0</v>
      </c>
    </row>
    <row r="7891" spans="3:17" x14ac:dyDescent="0.2">
      <c r="C7891" s="90"/>
      <c r="D7891" s="87"/>
      <c r="E7891" s="1" t="s">
        <v>22</v>
      </c>
      <c r="F7891" s="2"/>
      <c r="G7891" s="59">
        <v>3</v>
      </c>
      <c r="H7891" s="71" t="str">
        <f t="shared" si="173"/>
        <v>*</v>
      </c>
      <c r="I7891" s="11">
        <v>33.333333333333002</v>
      </c>
      <c r="J7891" s="3">
        <v>33.333333333333002</v>
      </c>
      <c r="K7891" s="3">
        <v>33.333333333333002</v>
      </c>
      <c r="L7891" s="3">
        <v>33.333333333333002</v>
      </c>
      <c r="M7891" s="3">
        <v>33.333333333333002</v>
      </c>
      <c r="N7891" s="3">
        <v>33.333333333333002</v>
      </c>
      <c r="O7891" s="3">
        <v>66.666666666666998</v>
      </c>
      <c r="P7891" s="7">
        <v>0</v>
      </c>
      <c r="Q7891" s="14">
        <v>0</v>
      </c>
    </row>
    <row r="7892" spans="3:17" x14ac:dyDescent="0.2">
      <c r="C7892" s="91" t="s">
        <v>33</v>
      </c>
      <c r="D7892" s="86" t="s">
        <v>17</v>
      </c>
      <c r="E7892" s="6" t="s">
        <v>34</v>
      </c>
      <c r="F7892" s="5"/>
      <c r="G7892" s="58">
        <v>78</v>
      </c>
      <c r="H7892" s="70" t="str">
        <f t="shared" si="173"/>
        <v xml:space="preserve"> </v>
      </c>
      <c r="I7892" s="12">
        <v>21.794871794872002</v>
      </c>
      <c r="J7892" s="4">
        <v>32.051282051282001</v>
      </c>
      <c r="K7892" s="4">
        <v>35.897435897435997</v>
      </c>
      <c r="L7892" s="4">
        <v>46.153846153845997</v>
      </c>
      <c r="M7892" s="4">
        <v>41.025641025641001</v>
      </c>
      <c r="N7892" s="4">
        <v>53.846153846154003</v>
      </c>
      <c r="O7892" s="4">
        <v>75.641025641026005</v>
      </c>
      <c r="P7892" s="4">
        <v>28.205128205127998</v>
      </c>
      <c r="Q7892" s="33">
        <v>0</v>
      </c>
    </row>
    <row r="7893" spans="3:17" x14ac:dyDescent="0.2">
      <c r="C7893" s="90"/>
      <c r="D7893" s="87"/>
      <c r="E7893" s="1" t="s">
        <v>35</v>
      </c>
      <c r="F7893" s="2"/>
      <c r="G7893" s="59">
        <v>442</v>
      </c>
      <c r="H7893" s="71" t="str">
        <f t="shared" si="173"/>
        <v xml:space="preserve"> </v>
      </c>
      <c r="I7893" s="11">
        <v>18.099547511312</v>
      </c>
      <c r="J7893" s="3">
        <v>26.923076923077002</v>
      </c>
      <c r="K7893" s="3">
        <v>23.303167420813999</v>
      </c>
      <c r="L7893" s="3">
        <v>33.484162895928002</v>
      </c>
      <c r="M7893" s="3">
        <v>28.054298642534</v>
      </c>
      <c r="N7893" s="3">
        <v>37.556561085973001</v>
      </c>
      <c r="O7893" s="3">
        <v>64.479638009050007</v>
      </c>
      <c r="P7893" s="3">
        <v>20.135746606335001</v>
      </c>
      <c r="Q7893" s="8">
        <v>0.22624434389100001</v>
      </c>
    </row>
    <row r="7894" spans="3:17" x14ac:dyDescent="0.2">
      <c r="C7894" s="90"/>
      <c r="D7894" s="87"/>
      <c r="E7894" s="1" t="s">
        <v>36</v>
      </c>
      <c r="F7894" s="2"/>
      <c r="G7894" s="59">
        <v>274</v>
      </c>
      <c r="H7894" s="71" t="str">
        <f t="shared" si="173"/>
        <v xml:space="preserve"> </v>
      </c>
      <c r="I7894" s="11">
        <v>19.343065693431001</v>
      </c>
      <c r="J7894" s="3">
        <v>28.102189781021998</v>
      </c>
      <c r="K7894" s="3">
        <v>18.248175182482001</v>
      </c>
      <c r="L7894" s="3">
        <v>31.386861313869002</v>
      </c>
      <c r="M7894" s="3">
        <v>24.087591240876002</v>
      </c>
      <c r="N7894" s="3">
        <v>27.372262773723001</v>
      </c>
      <c r="O7894" s="3">
        <v>58.394160583942003</v>
      </c>
      <c r="P7894" s="3">
        <v>16.788321167883002</v>
      </c>
      <c r="Q7894" s="8">
        <v>0.72992700729899995</v>
      </c>
    </row>
    <row r="7895" spans="3:17" ht="24" x14ac:dyDescent="0.2">
      <c r="C7895" s="90"/>
      <c r="D7895" s="87"/>
      <c r="E7895" s="1" t="s">
        <v>37</v>
      </c>
      <c r="F7895" s="2"/>
      <c r="G7895" s="59">
        <v>64</v>
      </c>
      <c r="H7895" s="71" t="str">
        <f t="shared" si="173"/>
        <v xml:space="preserve"> </v>
      </c>
      <c r="I7895" s="11">
        <v>23.4375</v>
      </c>
      <c r="J7895" s="3">
        <v>35.9375</v>
      </c>
      <c r="K7895" s="3">
        <v>20.3125</v>
      </c>
      <c r="L7895" s="3">
        <v>46.875</v>
      </c>
      <c r="M7895" s="3">
        <v>29.6875</v>
      </c>
      <c r="N7895" s="3">
        <v>20.3125</v>
      </c>
      <c r="O7895" s="3">
        <v>59.375</v>
      </c>
      <c r="P7895" s="3">
        <v>14.0625</v>
      </c>
      <c r="Q7895" s="14">
        <v>0</v>
      </c>
    </row>
    <row r="7896" spans="3:17" x14ac:dyDescent="0.2">
      <c r="C7896" s="90"/>
      <c r="D7896" s="87"/>
      <c r="E7896" s="1" t="s">
        <v>38</v>
      </c>
      <c r="F7896" s="2"/>
      <c r="G7896" s="59">
        <v>19</v>
      </c>
      <c r="H7896" s="71" t="str">
        <f t="shared" si="173"/>
        <v>*</v>
      </c>
      <c r="I7896" s="11">
        <v>10.526315789473999</v>
      </c>
      <c r="J7896" s="3">
        <v>10.526315789473999</v>
      </c>
      <c r="K7896" s="7">
        <v>0</v>
      </c>
      <c r="L7896" s="3">
        <v>52.631578947367998</v>
      </c>
      <c r="M7896" s="3">
        <v>15.789473684211</v>
      </c>
      <c r="N7896" s="3">
        <v>26.315789473683999</v>
      </c>
      <c r="O7896" s="3">
        <v>42.105263157895003</v>
      </c>
      <c r="P7896" s="3">
        <v>5.2631578947369997</v>
      </c>
      <c r="Q7896" s="14">
        <v>0</v>
      </c>
    </row>
    <row r="7897" spans="3:17" x14ac:dyDescent="0.2">
      <c r="C7897" s="90"/>
      <c r="D7897" s="87"/>
      <c r="E7897" s="1" t="s">
        <v>22</v>
      </c>
      <c r="F7897" s="2"/>
      <c r="G7897" s="59">
        <v>3</v>
      </c>
      <c r="H7897" s="71" t="str">
        <f t="shared" si="173"/>
        <v>*</v>
      </c>
      <c r="I7897" s="26">
        <v>0</v>
      </c>
      <c r="J7897" s="7">
        <v>0</v>
      </c>
      <c r="K7897" s="3">
        <v>33.333333333333002</v>
      </c>
      <c r="L7897" s="3">
        <v>33.333333333333002</v>
      </c>
      <c r="M7897" s="3">
        <v>33.333333333333002</v>
      </c>
      <c r="N7897" s="3">
        <v>66.666666666666998</v>
      </c>
      <c r="O7897" s="3">
        <v>33.333333333333002</v>
      </c>
      <c r="P7897" s="7">
        <v>0</v>
      </c>
      <c r="Q7897" s="14">
        <v>0</v>
      </c>
    </row>
    <row r="7898" spans="3:17" x14ac:dyDescent="0.2">
      <c r="C7898" s="91" t="s">
        <v>39</v>
      </c>
      <c r="D7898" s="86" t="s">
        <v>17</v>
      </c>
      <c r="E7898" s="6" t="s">
        <v>40</v>
      </c>
      <c r="F7898" s="5"/>
      <c r="G7898" s="58">
        <v>185</v>
      </c>
      <c r="H7898" s="70" t="str">
        <f t="shared" si="173"/>
        <v xml:space="preserve"> </v>
      </c>
      <c r="I7898" s="12">
        <v>16.756756756756999</v>
      </c>
      <c r="J7898" s="4">
        <v>28.108108108107999</v>
      </c>
      <c r="K7898" s="4">
        <v>26.486486486486001</v>
      </c>
      <c r="L7898" s="4">
        <v>38.378378378378002</v>
      </c>
      <c r="M7898" s="4">
        <v>34.054054054053999</v>
      </c>
      <c r="N7898" s="4">
        <v>40.540540540541002</v>
      </c>
      <c r="O7898" s="4">
        <v>68.108108108107999</v>
      </c>
      <c r="P7898" s="4">
        <v>20.540540540540999</v>
      </c>
      <c r="Q7898" s="33">
        <v>0</v>
      </c>
    </row>
    <row r="7899" spans="3:17" ht="24" x14ac:dyDescent="0.2">
      <c r="C7899" s="90"/>
      <c r="D7899" s="87"/>
      <c r="E7899" s="1" t="s">
        <v>41</v>
      </c>
      <c r="F7899" s="2"/>
      <c r="G7899" s="59">
        <v>468</v>
      </c>
      <c r="H7899" s="71" t="str">
        <f t="shared" si="173"/>
        <v xml:space="preserve"> </v>
      </c>
      <c r="I7899" s="11">
        <v>19.017094017093999</v>
      </c>
      <c r="J7899" s="3">
        <v>28.846153846153999</v>
      </c>
      <c r="K7899" s="3">
        <v>22.863247863247999</v>
      </c>
      <c r="L7899" s="3">
        <v>35.897435897435997</v>
      </c>
      <c r="M7899" s="3">
        <v>27.564102564102999</v>
      </c>
      <c r="N7899" s="3">
        <v>33.547008547009</v>
      </c>
      <c r="O7899" s="3">
        <v>62.606837606837999</v>
      </c>
      <c r="P7899" s="3">
        <v>20.940170940171001</v>
      </c>
      <c r="Q7899" s="8">
        <v>0.42735042735000001</v>
      </c>
    </row>
    <row r="7900" spans="3:17" x14ac:dyDescent="0.2">
      <c r="C7900" s="90"/>
      <c r="D7900" s="87"/>
      <c r="E7900" s="1" t="s">
        <v>42</v>
      </c>
      <c r="F7900" s="2"/>
      <c r="G7900" s="59">
        <v>201</v>
      </c>
      <c r="H7900" s="71" t="str">
        <f t="shared" si="173"/>
        <v xml:space="preserve"> </v>
      </c>
      <c r="I7900" s="11">
        <v>21.393034825870998</v>
      </c>
      <c r="J7900" s="3">
        <v>25.870646766168999</v>
      </c>
      <c r="K7900" s="3">
        <v>18.407960199005</v>
      </c>
      <c r="L7900" s="3">
        <v>33.333333333333002</v>
      </c>
      <c r="M7900" s="3">
        <v>22.885572139303001</v>
      </c>
      <c r="N7900" s="3">
        <v>30.845771144278999</v>
      </c>
      <c r="O7900" s="3">
        <v>58.706467661692002</v>
      </c>
      <c r="P7900" s="3">
        <v>13.930348258705999</v>
      </c>
      <c r="Q7900" s="8">
        <v>0.49751243781100002</v>
      </c>
    </row>
    <row r="7901" spans="3:17" x14ac:dyDescent="0.2">
      <c r="C7901" s="90"/>
      <c r="D7901" s="87"/>
      <c r="E7901" s="1" t="s">
        <v>43</v>
      </c>
      <c r="F7901" s="2"/>
      <c r="G7901" s="59">
        <v>16</v>
      </c>
      <c r="H7901" s="71" t="str">
        <f t="shared" si="173"/>
        <v>*</v>
      </c>
      <c r="I7901" s="11">
        <v>25</v>
      </c>
      <c r="J7901" s="3">
        <v>25</v>
      </c>
      <c r="K7901" s="3">
        <v>6.25</v>
      </c>
      <c r="L7901" s="3">
        <v>18.75</v>
      </c>
      <c r="M7901" s="3">
        <v>18.75</v>
      </c>
      <c r="N7901" s="3">
        <v>31.25</v>
      </c>
      <c r="O7901" s="3">
        <v>62.5</v>
      </c>
      <c r="P7901" s="3">
        <v>6.25</v>
      </c>
      <c r="Q7901" s="14">
        <v>0</v>
      </c>
    </row>
    <row r="7902" spans="3:17" x14ac:dyDescent="0.2">
      <c r="C7902" s="90"/>
      <c r="D7902" s="87"/>
      <c r="E7902" s="1" t="s">
        <v>22</v>
      </c>
      <c r="F7902" s="2"/>
      <c r="G7902" s="59">
        <v>10</v>
      </c>
      <c r="H7902" s="71" t="str">
        <f t="shared" si="173"/>
        <v>*</v>
      </c>
      <c r="I7902" s="26">
        <v>0</v>
      </c>
      <c r="J7902" s="3">
        <v>30</v>
      </c>
      <c r="K7902" s="3">
        <v>10</v>
      </c>
      <c r="L7902" s="3">
        <v>20</v>
      </c>
      <c r="M7902" s="3">
        <v>40</v>
      </c>
      <c r="N7902" s="3">
        <v>40</v>
      </c>
      <c r="O7902" s="3">
        <v>40</v>
      </c>
      <c r="P7902" s="3">
        <v>20</v>
      </c>
      <c r="Q7902" s="14">
        <v>0</v>
      </c>
    </row>
    <row r="7903" spans="3:17" x14ac:dyDescent="0.2">
      <c r="C7903" s="91" t="s">
        <v>44</v>
      </c>
      <c r="D7903" s="86" t="s">
        <v>17</v>
      </c>
      <c r="E7903" s="6" t="s">
        <v>45</v>
      </c>
      <c r="F7903" s="5"/>
      <c r="G7903" s="58">
        <v>609</v>
      </c>
      <c r="H7903" s="70" t="str">
        <f t="shared" si="173"/>
        <v xml:space="preserve"> </v>
      </c>
      <c r="I7903" s="12">
        <v>19.376026272577999</v>
      </c>
      <c r="J7903" s="4">
        <v>30.049261083744</v>
      </c>
      <c r="K7903" s="4">
        <v>23.316912972084999</v>
      </c>
      <c r="L7903" s="4">
        <v>38.752052545155998</v>
      </c>
      <c r="M7903" s="4">
        <v>29.720853858784999</v>
      </c>
      <c r="N7903" s="4">
        <v>37.110016420360999</v>
      </c>
      <c r="O7903" s="4">
        <v>62.233169129720999</v>
      </c>
      <c r="P7903" s="4">
        <v>18.883415435140002</v>
      </c>
      <c r="Q7903" s="13">
        <v>0.49261083743799999</v>
      </c>
    </row>
    <row r="7904" spans="3:17" x14ac:dyDescent="0.2">
      <c r="C7904" s="90"/>
      <c r="D7904" s="87"/>
      <c r="E7904" s="1" t="s">
        <v>46</v>
      </c>
      <c r="F7904" s="2"/>
      <c r="G7904" s="59">
        <v>214</v>
      </c>
      <c r="H7904" s="71" t="str">
        <f t="shared" si="173"/>
        <v xml:space="preserve"> </v>
      </c>
      <c r="I7904" s="11">
        <v>17.289719626168001</v>
      </c>
      <c r="J7904" s="3">
        <v>21.495327102804001</v>
      </c>
      <c r="K7904" s="3">
        <v>20.093457943924999</v>
      </c>
      <c r="L7904" s="3">
        <v>27.570093457944001</v>
      </c>
      <c r="M7904" s="3">
        <v>24.299065420561</v>
      </c>
      <c r="N7904" s="3">
        <v>29.439252336449002</v>
      </c>
      <c r="O7904" s="3">
        <v>64.953271028036994</v>
      </c>
      <c r="P7904" s="3">
        <v>19.626168224299001</v>
      </c>
      <c r="Q7904" s="14">
        <v>0</v>
      </c>
    </row>
    <row r="7905" spans="3:17" x14ac:dyDescent="0.2">
      <c r="C7905" s="90"/>
      <c r="D7905" s="87"/>
      <c r="E7905" s="1" t="s">
        <v>47</v>
      </c>
      <c r="F7905" s="2"/>
      <c r="G7905" s="59">
        <v>35</v>
      </c>
      <c r="H7905" s="71" t="str">
        <f t="shared" si="173"/>
        <v>*</v>
      </c>
      <c r="I7905" s="11">
        <v>11.428571428571001</v>
      </c>
      <c r="J7905" s="3">
        <v>22.857142857143</v>
      </c>
      <c r="K7905" s="3">
        <v>11.428571428571001</v>
      </c>
      <c r="L7905" s="3">
        <v>31.428571428571001</v>
      </c>
      <c r="M7905" s="3">
        <v>22.857142857143</v>
      </c>
      <c r="N7905" s="3">
        <v>31.428571428571001</v>
      </c>
      <c r="O7905" s="3">
        <v>65.714285714286007</v>
      </c>
      <c r="P7905" s="3">
        <v>17.142857142857</v>
      </c>
      <c r="Q7905" s="14">
        <v>0</v>
      </c>
    </row>
    <row r="7906" spans="3:17" x14ac:dyDescent="0.2">
      <c r="C7906" s="90"/>
      <c r="D7906" s="87"/>
      <c r="E7906" s="1" t="s">
        <v>48</v>
      </c>
      <c r="F7906" s="2"/>
      <c r="G7906" s="59">
        <v>16</v>
      </c>
      <c r="H7906" s="71" t="str">
        <f t="shared" si="173"/>
        <v>*</v>
      </c>
      <c r="I7906" s="11">
        <v>31.25</v>
      </c>
      <c r="J7906" s="3">
        <v>43.75</v>
      </c>
      <c r="K7906" s="3">
        <v>25</v>
      </c>
      <c r="L7906" s="3">
        <v>31.25</v>
      </c>
      <c r="M7906" s="3">
        <v>25</v>
      </c>
      <c r="N7906" s="3">
        <v>18.75</v>
      </c>
      <c r="O7906" s="3">
        <v>37.5</v>
      </c>
      <c r="P7906" s="3">
        <v>18.75</v>
      </c>
      <c r="Q7906" s="14">
        <v>0</v>
      </c>
    </row>
    <row r="7907" spans="3:17" x14ac:dyDescent="0.2">
      <c r="C7907" s="90"/>
      <c r="D7907" s="87"/>
      <c r="E7907" s="1" t="s">
        <v>22</v>
      </c>
      <c r="F7907" s="2"/>
      <c r="G7907" s="59">
        <v>6</v>
      </c>
      <c r="H7907" s="71" t="str">
        <f t="shared" si="173"/>
        <v>*</v>
      </c>
      <c r="I7907" s="11">
        <v>50</v>
      </c>
      <c r="J7907" s="3">
        <v>33.333333333333002</v>
      </c>
      <c r="K7907" s="3">
        <v>33.333333333333002</v>
      </c>
      <c r="L7907" s="7">
        <v>0</v>
      </c>
      <c r="M7907" s="7">
        <v>0</v>
      </c>
      <c r="N7907" s="7">
        <v>0</v>
      </c>
      <c r="O7907" s="3">
        <v>66.666666666666998</v>
      </c>
      <c r="P7907" s="3">
        <v>16.666666666666998</v>
      </c>
      <c r="Q7907" s="14">
        <v>0</v>
      </c>
    </row>
    <row r="7908" spans="3:17" ht="24" x14ac:dyDescent="0.2">
      <c r="C7908" s="91" t="s">
        <v>49</v>
      </c>
      <c r="D7908" s="86" t="s">
        <v>17</v>
      </c>
      <c r="E7908" s="6" t="s">
        <v>50</v>
      </c>
      <c r="F7908" s="5"/>
      <c r="G7908" s="58">
        <v>72</v>
      </c>
      <c r="H7908" s="70" t="str">
        <f t="shared" si="173"/>
        <v xml:space="preserve"> </v>
      </c>
      <c r="I7908" s="12">
        <v>16.666666666666998</v>
      </c>
      <c r="J7908" s="4">
        <v>27.777777777777999</v>
      </c>
      <c r="K7908" s="4">
        <v>31.944444444443999</v>
      </c>
      <c r="L7908" s="4">
        <v>43.055555555555998</v>
      </c>
      <c r="M7908" s="4">
        <v>34.722222222222001</v>
      </c>
      <c r="N7908" s="4">
        <v>40.277777777777999</v>
      </c>
      <c r="O7908" s="4">
        <v>62.5</v>
      </c>
      <c r="P7908" s="4">
        <v>23.611111111111001</v>
      </c>
      <c r="Q7908" s="33">
        <v>0</v>
      </c>
    </row>
    <row r="7909" spans="3:17" ht="36" x14ac:dyDescent="0.2">
      <c r="C7909" s="90"/>
      <c r="D7909" s="87"/>
      <c r="E7909" s="1" t="s">
        <v>51</v>
      </c>
      <c r="F7909" s="2"/>
      <c r="G7909" s="59">
        <v>188</v>
      </c>
      <c r="H7909" s="71" t="str">
        <f t="shared" si="173"/>
        <v xml:space="preserve"> </v>
      </c>
      <c r="I7909" s="11">
        <v>18.617021276595999</v>
      </c>
      <c r="J7909" s="3">
        <v>35.106382978722998</v>
      </c>
      <c r="K7909" s="3">
        <v>33.510638297871999</v>
      </c>
      <c r="L7909" s="3">
        <v>56.914893617021001</v>
      </c>
      <c r="M7909" s="3">
        <v>43.085106382978999</v>
      </c>
      <c r="N7909" s="3">
        <v>40.425531914894002</v>
      </c>
      <c r="O7909" s="3">
        <v>56.382978723404001</v>
      </c>
      <c r="P7909" s="3">
        <v>22.872340425531998</v>
      </c>
      <c r="Q7909" s="14">
        <v>0</v>
      </c>
    </row>
    <row r="7910" spans="3:17" ht="48" x14ac:dyDescent="0.2">
      <c r="C7910" s="90"/>
      <c r="D7910" s="87"/>
      <c r="E7910" s="1" t="s">
        <v>52</v>
      </c>
      <c r="F7910" s="2"/>
      <c r="G7910" s="59">
        <v>751</v>
      </c>
      <c r="H7910" s="71" t="str">
        <f t="shared" si="173"/>
        <v xml:space="preserve"> </v>
      </c>
      <c r="I7910" s="11">
        <v>19.440745672437</v>
      </c>
      <c r="J7910" s="3">
        <v>27.829560585885002</v>
      </c>
      <c r="K7910" s="3">
        <v>23.302263648469001</v>
      </c>
      <c r="L7910" s="3">
        <v>37.549933422103997</v>
      </c>
      <c r="M7910" s="3">
        <v>28.761651131823999</v>
      </c>
      <c r="N7910" s="3">
        <v>35.019973368842003</v>
      </c>
      <c r="O7910" s="3">
        <v>62.183754993341999</v>
      </c>
      <c r="P7910" s="3">
        <v>20.372836218374999</v>
      </c>
      <c r="Q7910" s="8">
        <v>0.266311584554</v>
      </c>
    </row>
    <row r="7911" spans="3:17" ht="24" x14ac:dyDescent="0.2">
      <c r="C7911" s="90"/>
      <c r="D7911" s="87"/>
      <c r="E7911" s="1" t="s">
        <v>53</v>
      </c>
      <c r="F7911" s="2"/>
      <c r="G7911" s="59">
        <v>345</v>
      </c>
      <c r="H7911" s="71" t="str">
        <f t="shared" si="173"/>
        <v xml:space="preserve"> </v>
      </c>
      <c r="I7911" s="11">
        <v>20.869565217390999</v>
      </c>
      <c r="J7911" s="3">
        <v>33.913043478261002</v>
      </c>
      <c r="K7911" s="3">
        <v>28.985507246377001</v>
      </c>
      <c r="L7911" s="3">
        <v>51.014492753623003</v>
      </c>
      <c r="M7911" s="3">
        <v>40</v>
      </c>
      <c r="N7911" s="3">
        <v>41.739130434783</v>
      </c>
      <c r="O7911" s="3">
        <v>60</v>
      </c>
      <c r="P7911" s="3">
        <v>23.478260869564998</v>
      </c>
      <c r="Q7911" s="8">
        <v>0.289855072464</v>
      </c>
    </row>
    <row r="7912" spans="3:17" ht="48" x14ac:dyDescent="0.2">
      <c r="C7912" s="90"/>
      <c r="D7912" s="87"/>
      <c r="E7912" s="1" t="s">
        <v>54</v>
      </c>
      <c r="F7912" s="2"/>
      <c r="G7912" s="59">
        <v>215</v>
      </c>
      <c r="H7912" s="71" t="str">
        <f t="shared" si="173"/>
        <v xml:space="preserve"> </v>
      </c>
      <c r="I7912" s="11">
        <v>20</v>
      </c>
      <c r="J7912" s="3">
        <v>28.837209302325999</v>
      </c>
      <c r="K7912" s="3">
        <v>28.837209302325999</v>
      </c>
      <c r="L7912" s="3">
        <v>53.023255813953</v>
      </c>
      <c r="M7912" s="3">
        <v>40.465116279070003</v>
      </c>
      <c r="N7912" s="3">
        <v>40.930232558139998</v>
      </c>
      <c r="O7912" s="3">
        <v>59.534883720929997</v>
      </c>
      <c r="P7912" s="3">
        <v>21.860465116278998</v>
      </c>
      <c r="Q7912" s="8">
        <v>0.46511627907000003</v>
      </c>
    </row>
    <row r="7913" spans="3:17" ht="36" x14ac:dyDescent="0.2">
      <c r="C7913" s="90"/>
      <c r="D7913" s="87"/>
      <c r="E7913" s="1" t="s">
        <v>55</v>
      </c>
      <c r="F7913" s="2"/>
      <c r="G7913" s="59">
        <v>26</v>
      </c>
      <c r="H7913" s="71" t="str">
        <f t="shared" si="173"/>
        <v>*</v>
      </c>
      <c r="I7913" s="11">
        <v>11.538461538462</v>
      </c>
      <c r="J7913" s="3">
        <v>23.076923076922998</v>
      </c>
      <c r="K7913" s="3">
        <v>30.769230769231001</v>
      </c>
      <c r="L7913" s="3">
        <v>88.461538461537998</v>
      </c>
      <c r="M7913" s="3">
        <v>65.384615384615003</v>
      </c>
      <c r="N7913" s="3">
        <v>57.692307692307999</v>
      </c>
      <c r="O7913" s="3">
        <v>53.846153846154003</v>
      </c>
      <c r="P7913" s="3">
        <v>19.230769230768999</v>
      </c>
      <c r="Q7913" s="14">
        <v>0</v>
      </c>
    </row>
    <row r="7914" spans="3:17" ht="36" x14ac:dyDescent="0.2">
      <c r="C7914" s="90"/>
      <c r="D7914" s="87"/>
      <c r="E7914" s="1" t="s">
        <v>56</v>
      </c>
      <c r="F7914" s="2"/>
      <c r="G7914" s="59">
        <v>83</v>
      </c>
      <c r="H7914" s="71" t="str">
        <f t="shared" si="173"/>
        <v xml:space="preserve"> </v>
      </c>
      <c r="I7914" s="11">
        <v>13.253012048193</v>
      </c>
      <c r="J7914" s="3">
        <v>27.710843373494001</v>
      </c>
      <c r="K7914" s="3">
        <v>30.120481927711001</v>
      </c>
      <c r="L7914" s="3">
        <v>60.240963855422002</v>
      </c>
      <c r="M7914" s="3">
        <v>46.987951807229003</v>
      </c>
      <c r="N7914" s="3">
        <v>43.373493975903997</v>
      </c>
      <c r="O7914" s="3">
        <v>50.602409638554001</v>
      </c>
      <c r="P7914" s="3">
        <v>24.096385542168999</v>
      </c>
      <c r="Q7914" s="8">
        <v>1.204819277108</v>
      </c>
    </row>
    <row r="7915" spans="3:17" ht="36" x14ac:dyDescent="0.2">
      <c r="C7915" s="90"/>
      <c r="D7915" s="87"/>
      <c r="E7915" s="1" t="s">
        <v>57</v>
      </c>
      <c r="F7915" s="2"/>
      <c r="G7915" s="59">
        <v>71</v>
      </c>
      <c r="H7915" s="71" t="str">
        <f t="shared" si="173"/>
        <v xml:space="preserve"> </v>
      </c>
      <c r="I7915" s="11">
        <v>16.901408450704</v>
      </c>
      <c r="J7915" s="3">
        <v>38.028169014085002</v>
      </c>
      <c r="K7915" s="3">
        <v>32.394366197182997</v>
      </c>
      <c r="L7915" s="3">
        <v>64.788732394365994</v>
      </c>
      <c r="M7915" s="3">
        <v>47.887323943661997</v>
      </c>
      <c r="N7915" s="3">
        <v>47.887323943661997</v>
      </c>
      <c r="O7915" s="3">
        <v>60.563380281690002</v>
      </c>
      <c r="P7915" s="3">
        <v>25.352112676055999</v>
      </c>
      <c r="Q7915" s="14">
        <v>0</v>
      </c>
    </row>
    <row r="7916" spans="3:17" x14ac:dyDescent="0.2">
      <c r="C7916" s="90"/>
      <c r="D7916" s="87"/>
      <c r="E7916" s="1" t="s">
        <v>58</v>
      </c>
      <c r="F7916" s="2"/>
      <c r="G7916" s="59">
        <v>70</v>
      </c>
      <c r="H7916" s="71" t="str">
        <f t="shared" si="173"/>
        <v xml:space="preserve"> </v>
      </c>
      <c r="I7916" s="11">
        <v>14.285714285714</v>
      </c>
      <c r="J7916" s="3">
        <v>25.714285714286</v>
      </c>
      <c r="K7916" s="3">
        <v>11.428571428571001</v>
      </c>
      <c r="L7916" s="3">
        <v>20</v>
      </c>
      <c r="M7916" s="3">
        <v>20</v>
      </c>
      <c r="N7916" s="3">
        <v>30</v>
      </c>
      <c r="O7916" s="3">
        <v>74.285714285713993</v>
      </c>
      <c r="P7916" s="3">
        <v>10</v>
      </c>
      <c r="Q7916" s="8">
        <v>1.4285714285710001</v>
      </c>
    </row>
    <row r="7917" spans="3:17" x14ac:dyDescent="0.2">
      <c r="C7917" s="90"/>
      <c r="D7917" s="87"/>
      <c r="E7917" s="1" t="s">
        <v>22</v>
      </c>
      <c r="F7917" s="2"/>
      <c r="G7917" s="59">
        <v>33</v>
      </c>
      <c r="H7917" s="71" t="str">
        <f t="shared" si="173"/>
        <v>*</v>
      </c>
      <c r="I7917" s="11">
        <v>18.181818181817999</v>
      </c>
      <c r="J7917" s="3">
        <v>21.212121212121001</v>
      </c>
      <c r="K7917" s="3">
        <v>15.151515151515</v>
      </c>
      <c r="L7917" s="3">
        <v>18.181818181817999</v>
      </c>
      <c r="M7917" s="3">
        <v>21.212121212121001</v>
      </c>
      <c r="N7917" s="3">
        <v>33.333333333333002</v>
      </c>
      <c r="O7917" s="3">
        <v>66.666666666666998</v>
      </c>
      <c r="P7917" s="3">
        <v>6.0606060606060002</v>
      </c>
      <c r="Q7917" s="14">
        <v>0</v>
      </c>
    </row>
    <row r="7918" spans="3:17" ht="24" x14ac:dyDescent="0.2">
      <c r="C7918" s="90"/>
      <c r="D7918" s="87"/>
      <c r="E7918" s="1" t="s">
        <v>59</v>
      </c>
      <c r="F7918" s="2"/>
      <c r="G7918" s="59">
        <v>770</v>
      </c>
      <c r="H7918" s="71" t="str">
        <f t="shared" si="173"/>
        <v xml:space="preserve"> </v>
      </c>
      <c r="I7918" s="11">
        <v>19.480519480519</v>
      </c>
      <c r="J7918" s="3">
        <v>28.571428571428999</v>
      </c>
      <c r="K7918" s="3">
        <v>23.506493506493999</v>
      </c>
      <c r="L7918" s="3">
        <v>37.662337662337997</v>
      </c>
      <c r="M7918" s="3">
        <v>28.831168831168998</v>
      </c>
      <c r="N7918" s="3">
        <v>35.064935064935</v>
      </c>
      <c r="O7918" s="3">
        <v>61.688311688311998</v>
      </c>
      <c r="P7918" s="3">
        <v>20.389610389609999</v>
      </c>
      <c r="Q7918" s="8">
        <v>0.25974025973999998</v>
      </c>
    </row>
    <row r="7919" spans="3:17" ht="24" x14ac:dyDescent="0.2">
      <c r="C7919" s="90"/>
      <c r="D7919" s="87"/>
      <c r="E7919" s="1" t="s">
        <v>60</v>
      </c>
      <c r="F7919" s="2"/>
      <c r="G7919" s="59">
        <v>240</v>
      </c>
      <c r="H7919" s="71" t="str">
        <f t="shared" si="173"/>
        <v xml:space="preserve"> </v>
      </c>
      <c r="I7919" s="11">
        <v>18.75</v>
      </c>
      <c r="J7919" s="3">
        <v>28.333333333333002</v>
      </c>
      <c r="K7919" s="3">
        <v>28.333333333333002</v>
      </c>
      <c r="L7919" s="3">
        <v>52.5</v>
      </c>
      <c r="M7919" s="3">
        <v>40.833333333333002</v>
      </c>
      <c r="N7919" s="3">
        <v>41.25</v>
      </c>
      <c r="O7919" s="3">
        <v>58.333333333333002</v>
      </c>
      <c r="P7919" s="3">
        <v>22.5</v>
      </c>
      <c r="Q7919" s="8">
        <v>0.41666666666699997</v>
      </c>
    </row>
    <row r="7920" spans="3:17" ht="24" x14ac:dyDescent="0.2">
      <c r="C7920" s="91" t="s">
        <v>61</v>
      </c>
      <c r="D7920" s="86" t="s">
        <v>17</v>
      </c>
      <c r="E7920" s="6" t="s">
        <v>62</v>
      </c>
      <c r="F7920" s="5"/>
      <c r="G7920" s="58">
        <v>187</v>
      </c>
      <c r="H7920" s="70" t="str">
        <f t="shared" si="173"/>
        <v xml:space="preserve"> </v>
      </c>
      <c r="I7920" s="12">
        <v>23.529411764706001</v>
      </c>
      <c r="J7920" s="4">
        <v>34.224598930481001</v>
      </c>
      <c r="K7920" s="4">
        <v>28.342245989304999</v>
      </c>
      <c r="L7920" s="4">
        <v>36.363636363635997</v>
      </c>
      <c r="M7920" s="4">
        <v>31.016042780749</v>
      </c>
      <c r="N7920" s="4">
        <v>40.106951871657998</v>
      </c>
      <c r="O7920" s="4">
        <v>65.775401069519006</v>
      </c>
      <c r="P7920" s="4">
        <v>22.994652406417</v>
      </c>
      <c r="Q7920" s="33">
        <v>0</v>
      </c>
    </row>
    <row r="7921" spans="3:17" ht="24" x14ac:dyDescent="0.2">
      <c r="C7921" s="90"/>
      <c r="D7921" s="87"/>
      <c r="E7921" s="1" t="s">
        <v>63</v>
      </c>
      <c r="F7921" s="2"/>
      <c r="G7921" s="59">
        <v>335</v>
      </c>
      <c r="H7921" s="71" t="str">
        <f t="shared" si="173"/>
        <v xml:space="preserve"> </v>
      </c>
      <c r="I7921" s="11">
        <v>17.313432835821001</v>
      </c>
      <c r="J7921" s="3">
        <v>30.447761194030001</v>
      </c>
      <c r="K7921" s="3">
        <v>23.582089552239001</v>
      </c>
      <c r="L7921" s="3">
        <v>34.626865671642001</v>
      </c>
      <c r="M7921" s="3">
        <v>29.552238805969999</v>
      </c>
      <c r="N7921" s="3">
        <v>39.104477611939998</v>
      </c>
      <c r="O7921" s="3">
        <v>65.970149253730995</v>
      </c>
      <c r="P7921" s="3">
        <v>20</v>
      </c>
      <c r="Q7921" s="8">
        <v>0.59701492537300005</v>
      </c>
    </row>
    <row r="7922" spans="3:17" ht="36" x14ac:dyDescent="0.2">
      <c r="C7922" s="90"/>
      <c r="D7922" s="87"/>
      <c r="E7922" s="1" t="s">
        <v>64</v>
      </c>
      <c r="F7922" s="2"/>
      <c r="G7922" s="59">
        <v>89</v>
      </c>
      <c r="H7922" s="71" t="str">
        <f t="shared" si="173"/>
        <v xml:space="preserve"> </v>
      </c>
      <c r="I7922" s="11">
        <v>22.47191011236</v>
      </c>
      <c r="J7922" s="3">
        <v>32.584269662921002</v>
      </c>
      <c r="K7922" s="3">
        <v>25.842696629212998</v>
      </c>
      <c r="L7922" s="3">
        <v>39.325842696629003</v>
      </c>
      <c r="M7922" s="3">
        <v>33.707865168539001</v>
      </c>
      <c r="N7922" s="3">
        <v>46.067415730336997</v>
      </c>
      <c r="O7922" s="3">
        <v>69.662921348314995</v>
      </c>
      <c r="P7922" s="3">
        <v>22.47191011236</v>
      </c>
      <c r="Q7922" s="14">
        <v>0</v>
      </c>
    </row>
    <row r="7923" spans="3:17" ht="36" x14ac:dyDescent="0.2">
      <c r="C7923" s="90"/>
      <c r="D7923" s="87"/>
      <c r="E7923" s="1" t="s">
        <v>65</v>
      </c>
      <c r="F7923" s="2"/>
      <c r="G7923" s="59">
        <v>73</v>
      </c>
      <c r="H7923" s="71" t="str">
        <f t="shared" si="173"/>
        <v xml:space="preserve"> </v>
      </c>
      <c r="I7923" s="11">
        <v>17.808219178081998</v>
      </c>
      <c r="J7923" s="3">
        <v>42.465753424657997</v>
      </c>
      <c r="K7923" s="3">
        <v>43.835616438355999</v>
      </c>
      <c r="L7923" s="3">
        <v>56.164383561644001</v>
      </c>
      <c r="M7923" s="3">
        <v>39.726027397259998</v>
      </c>
      <c r="N7923" s="3">
        <v>41.095890410959001</v>
      </c>
      <c r="O7923" s="3">
        <v>68.493150684932004</v>
      </c>
      <c r="P7923" s="3">
        <v>24.657534246575</v>
      </c>
      <c r="Q7923" s="8">
        <v>2.7397260273969999</v>
      </c>
    </row>
    <row r="7924" spans="3:17" ht="36" x14ac:dyDescent="0.2">
      <c r="C7924" s="90"/>
      <c r="D7924" s="87"/>
      <c r="E7924" s="1" t="s">
        <v>66</v>
      </c>
      <c r="F7924" s="2"/>
      <c r="G7924" s="59">
        <v>134</v>
      </c>
      <c r="H7924" s="71" t="str">
        <f t="shared" si="173"/>
        <v xml:space="preserve"> </v>
      </c>
      <c r="I7924" s="11">
        <v>21.641791044775999</v>
      </c>
      <c r="J7924" s="3">
        <v>38.059701492537002</v>
      </c>
      <c r="K7924" s="3">
        <v>35.820895522388</v>
      </c>
      <c r="L7924" s="3">
        <v>47.014925373133998</v>
      </c>
      <c r="M7924" s="3">
        <v>38.059701492537002</v>
      </c>
      <c r="N7924" s="3">
        <v>43.283582089551999</v>
      </c>
      <c r="O7924" s="3">
        <v>58.208955223880999</v>
      </c>
      <c r="P7924" s="3">
        <v>20.149253731342998</v>
      </c>
      <c r="Q7924" s="8">
        <v>0.74626865671599996</v>
      </c>
    </row>
    <row r="7925" spans="3:17" ht="24" x14ac:dyDescent="0.2">
      <c r="C7925" s="90"/>
      <c r="D7925" s="87"/>
      <c r="E7925" s="1" t="s">
        <v>67</v>
      </c>
      <c r="F7925" s="2"/>
      <c r="G7925" s="59">
        <v>86</v>
      </c>
      <c r="H7925" s="71" t="str">
        <f t="shared" si="173"/>
        <v xml:space="preserve"> </v>
      </c>
      <c r="I7925" s="11">
        <v>13.953488372093</v>
      </c>
      <c r="J7925" s="3">
        <v>36.046511627907002</v>
      </c>
      <c r="K7925" s="3">
        <v>33.720930232557997</v>
      </c>
      <c r="L7925" s="3">
        <v>41.860465116279002</v>
      </c>
      <c r="M7925" s="3">
        <v>33.720930232557997</v>
      </c>
      <c r="N7925" s="3">
        <v>33.720930232557997</v>
      </c>
      <c r="O7925" s="3">
        <v>65.116279069767003</v>
      </c>
      <c r="P7925" s="3">
        <v>18.604651162791001</v>
      </c>
      <c r="Q7925" s="8">
        <v>1.1627906976739999</v>
      </c>
    </row>
    <row r="7926" spans="3:17" ht="24" x14ac:dyDescent="0.2">
      <c r="C7926" s="90"/>
      <c r="D7926" s="87"/>
      <c r="E7926" s="1" t="s">
        <v>68</v>
      </c>
      <c r="F7926" s="2"/>
      <c r="G7926" s="59">
        <v>34</v>
      </c>
      <c r="H7926" s="71" t="str">
        <f t="shared" si="173"/>
        <v>*</v>
      </c>
      <c r="I7926" s="11">
        <v>23.529411764706001</v>
      </c>
      <c r="J7926" s="3">
        <v>35.294117647058997</v>
      </c>
      <c r="K7926" s="3">
        <v>29.411764705882</v>
      </c>
      <c r="L7926" s="3">
        <v>38.235294117647001</v>
      </c>
      <c r="M7926" s="3">
        <v>29.411764705882</v>
      </c>
      <c r="N7926" s="3">
        <v>29.411764705882</v>
      </c>
      <c r="O7926" s="3">
        <v>58.823529411765001</v>
      </c>
      <c r="P7926" s="3">
        <v>23.529411764706001</v>
      </c>
      <c r="Q7926" s="8">
        <v>2.9411764705880001</v>
      </c>
    </row>
    <row r="7927" spans="3:17" ht="24" x14ac:dyDescent="0.2">
      <c r="C7927" s="90"/>
      <c r="D7927" s="87"/>
      <c r="E7927" s="1" t="s">
        <v>69</v>
      </c>
      <c r="F7927" s="2"/>
      <c r="G7927" s="59">
        <v>35</v>
      </c>
      <c r="H7927" s="71" t="str">
        <f t="shared" si="173"/>
        <v>*</v>
      </c>
      <c r="I7927" s="11">
        <v>42.857142857143003</v>
      </c>
      <c r="J7927" s="3">
        <v>45.714285714286</v>
      </c>
      <c r="K7927" s="3">
        <v>37.142857142856997</v>
      </c>
      <c r="L7927" s="3">
        <v>45.714285714286</v>
      </c>
      <c r="M7927" s="3">
        <v>28.571428571428999</v>
      </c>
      <c r="N7927" s="3">
        <v>34.285714285714</v>
      </c>
      <c r="O7927" s="3">
        <v>65.714285714286007</v>
      </c>
      <c r="P7927" s="3">
        <v>22.857142857143</v>
      </c>
      <c r="Q7927" s="8">
        <v>2.8571428571430002</v>
      </c>
    </row>
    <row r="7928" spans="3:17" ht="24" x14ac:dyDescent="0.2">
      <c r="C7928" s="90"/>
      <c r="D7928" s="87"/>
      <c r="E7928" s="1" t="s">
        <v>70</v>
      </c>
      <c r="F7928" s="2"/>
      <c r="G7928" s="59">
        <v>178</v>
      </c>
      <c r="H7928" s="71" t="str">
        <f t="shared" si="173"/>
        <v xml:space="preserve"> </v>
      </c>
      <c r="I7928" s="11">
        <v>18.539325842697</v>
      </c>
      <c r="J7928" s="3">
        <v>32.584269662921002</v>
      </c>
      <c r="K7928" s="3">
        <v>30.898876404494001</v>
      </c>
      <c r="L7928" s="3">
        <v>42.696629213483</v>
      </c>
      <c r="M7928" s="3">
        <v>36.516853932583999</v>
      </c>
      <c r="N7928" s="3">
        <v>44.943820224718998</v>
      </c>
      <c r="O7928" s="3">
        <v>62.359550561798002</v>
      </c>
      <c r="P7928" s="3">
        <v>24.719101123596001</v>
      </c>
      <c r="Q7928" s="8">
        <v>1.123595505618</v>
      </c>
    </row>
    <row r="7929" spans="3:17" x14ac:dyDescent="0.2">
      <c r="C7929" s="90"/>
      <c r="D7929" s="87"/>
      <c r="E7929" s="1" t="s">
        <v>32</v>
      </c>
      <c r="F7929" s="2"/>
      <c r="G7929" s="59">
        <v>29</v>
      </c>
      <c r="H7929" s="71" t="str">
        <f t="shared" si="173"/>
        <v>*</v>
      </c>
      <c r="I7929" s="11">
        <v>13.793103448276</v>
      </c>
      <c r="J7929" s="3">
        <v>41.379310344827999</v>
      </c>
      <c r="K7929" s="3">
        <v>34.482758620689999</v>
      </c>
      <c r="L7929" s="3">
        <v>41.379310344827999</v>
      </c>
      <c r="M7929" s="3">
        <v>44.827586206897003</v>
      </c>
      <c r="N7929" s="3">
        <v>44.827586206897003</v>
      </c>
      <c r="O7929" s="3">
        <v>55.172413793102997</v>
      </c>
      <c r="P7929" s="3">
        <v>17.241379310345</v>
      </c>
      <c r="Q7929" s="14">
        <v>0</v>
      </c>
    </row>
    <row r="7930" spans="3:17" ht="24" x14ac:dyDescent="0.2">
      <c r="C7930" s="90"/>
      <c r="D7930" s="87"/>
      <c r="E7930" s="1" t="s">
        <v>71</v>
      </c>
      <c r="F7930" s="2"/>
      <c r="G7930" s="59">
        <v>613</v>
      </c>
      <c r="H7930" s="71" t="str">
        <f t="shared" si="173"/>
        <v xml:space="preserve"> </v>
      </c>
      <c r="I7930" s="11">
        <v>18.923327895595001</v>
      </c>
      <c r="J7930" s="3">
        <v>29.853181076672001</v>
      </c>
      <c r="K7930" s="3">
        <v>24.143556280586999</v>
      </c>
      <c r="L7930" s="3">
        <v>37.194127243067001</v>
      </c>
      <c r="M7930" s="3">
        <v>29.853181076672001</v>
      </c>
      <c r="N7930" s="3">
        <v>37.683523654159998</v>
      </c>
      <c r="O7930" s="3">
        <v>62.969004893963998</v>
      </c>
      <c r="P7930" s="3">
        <v>20.065252854812002</v>
      </c>
      <c r="Q7930" s="8">
        <v>0.32626427406199998</v>
      </c>
    </row>
    <row r="7931" spans="3:17" ht="24" x14ac:dyDescent="0.2">
      <c r="C7931" s="90"/>
      <c r="D7931" s="87"/>
      <c r="E7931" s="1" t="s">
        <v>72</v>
      </c>
      <c r="F7931" s="2"/>
      <c r="G7931" s="59">
        <v>224</v>
      </c>
      <c r="H7931" s="71" t="str">
        <f t="shared" si="173"/>
        <v xml:space="preserve"> </v>
      </c>
      <c r="I7931" s="11">
        <v>20.535714285714</v>
      </c>
      <c r="J7931" s="3">
        <v>24.553571428571001</v>
      </c>
      <c r="K7931" s="3">
        <v>18.303571428571001</v>
      </c>
      <c r="L7931" s="3">
        <v>33.482142857143003</v>
      </c>
      <c r="M7931" s="3">
        <v>23.214285714286</v>
      </c>
      <c r="N7931" s="3">
        <v>28.125</v>
      </c>
      <c r="O7931" s="3">
        <v>61.160714285714</v>
      </c>
      <c r="P7931" s="3">
        <v>17.857142857143</v>
      </c>
      <c r="Q7931" s="8">
        <v>0.446428571429</v>
      </c>
    </row>
    <row r="7932" spans="3:17" x14ac:dyDescent="0.2">
      <c r="C7932" s="90"/>
      <c r="D7932" s="87"/>
      <c r="E7932" s="1" t="s">
        <v>22</v>
      </c>
      <c r="F7932" s="2"/>
      <c r="G7932" s="59">
        <v>43</v>
      </c>
      <c r="H7932" s="71" t="str">
        <f t="shared" si="173"/>
        <v>*</v>
      </c>
      <c r="I7932" s="11">
        <v>11.627906976744001</v>
      </c>
      <c r="J7932" s="3">
        <v>18.604651162791001</v>
      </c>
      <c r="K7932" s="3">
        <v>13.953488372093</v>
      </c>
      <c r="L7932" s="3">
        <v>18.604651162791001</v>
      </c>
      <c r="M7932" s="3">
        <v>23.255813953488001</v>
      </c>
      <c r="N7932" s="3">
        <v>20.930232558139998</v>
      </c>
      <c r="O7932" s="3">
        <v>65.116279069767003</v>
      </c>
      <c r="P7932" s="3">
        <v>9.3023255813949994</v>
      </c>
      <c r="Q7932" s="14">
        <v>0</v>
      </c>
    </row>
    <row r="7933" spans="3:17" x14ac:dyDescent="0.2">
      <c r="C7933" s="91" t="s">
        <v>73</v>
      </c>
      <c r="D7933" s="86" t="s">
        <v>17</v>
      </c>
      <c r="E7933" s="6" t="s">
        <v>74</v>
      </c>
      <c r="F7933" s="5"/>
      <c r="G7933" s="58">
        <v>125</v>
      </c>
      <c r="H7933" s="70" t="str">
        <f t="shared" si="173"/>
        <v xml:space="preserve"> </v>
      </c>
      <c r="I7933" s="12">
        <v>10.4</v>
      </c>
      <c r="J7933" s="4">
        <v>28</v>
      </c>
      <c r="K7933" s="4">
        <v>25.6</v>
      </c>
      <c r="L7933" s="4">
        <v>24.8</v>
      </c>
      <c r="M7933" s="4">
        <v>25.6</v>
      </c>
      <c r="N7933" s="4">
        <v>38.4</v>
      </c>
      <c r="O7933" s="4">
        <v>67.2</v>
      </c>
      <c r="P7933" s="4">
        <v>16.8</v>
      </c>
      <c r="Q7933" s="13">
        <v>0.8</v>
      </c>
    </row>
    <row r="7934" spans="3:17" x14ac:dyDescent="0.2">
      <c r="C7934" s="90"/>
      <c r="D7934" s="87"/>
      <c r="E7934" s="1" t="s">
        <v>75</v>
      </c>
      <c r="F7934" s="2"/>
      <c r="G7934" s="59">
        <v>268</v>
      </c>
      <c r="H7934" s="71" t="str">
        <f t="shared" si="173"/>
        <v xml:space="preserve"> </v>
      </c>
      <c r="I7934" s="11">
        <v>16.044776119403</v>
      </c>
      <c r="J7934" s="3">
        <v>32.835820895521998</v>
      </c>
      <c r="K7934" s="3">
        <v>27.985074626865998</v>
      </c>
      <c r="L7934" s="3">
        <v>42.537313432836001</v>
      </c>
      <c r="M7934" s="3">
        <v>34.701492537313001</v>
      </c>
      <c r="N7934" s="3">
        <v>42.164179104478002</v>
      </c>
      <c r="O7934" s="3">
        <v>59.328358208955002</v>
      </c>
      <c r="P7934" s="3">
        <v>20.895522388060002</v>
      </c>
      <c r="Q7934" s="8">
        <v>0.74626865671599996</v>
      </c>
    </row>
    <row r="7935" spans="3:17" x14ac:dyDescent="0.2">
      <c r="C7935" s="90"/>
      <c r="D7935" s="87"/>
      <c r="E7935" s="1" t="s">
        <v>76</v>
      </c>
      <c r="F7935" s="2"/>
      <c r="G7935" s="59">
        <v>37</v>
      </c>
      <c r="H7935" s="71" t="str">
        <f t="shared" si="173"/>
        <v>*</v>
      </c>
      <c r="I7935" s="11">
        <v>27.027027027027</v>
      </c>
      <c r="J7935" s="3">
        <v>29.72972972973</v>
      </c>
      <c r="K7935" s="3">
        <v>29.72972972973</v>
      </c>
      <c r="L7935" s="3">
        <v>27.027027027027</v>
      </c>
      <c r="M7935" s="3">
        <v>32.432432432432002</v>
      </c>
      <c r="N7935" s="3">
        <v>51.351351351350999</v>
      </c>
      <c r="O7935" s="3">
        <v>81.081081081080995</v>
      </c>
      <c r="P7935" s="3">
        <v>27.027027027027</v>
      </c>
      <c r="Q7935" s="8">
        <v>2.7027027027030002</v>
      </c>
    </row>
    <row r="7936" spans="3:17" x14ac:dyDescent="0.2">
      <c r="C7936" s="90"/>
      <c r="D7936" s="87"/>
      <c r="E7936" s="1" t="s">
        <v>77</v>
      </c>
      <c r="F7936" s="2"/>
      <c r="G7936" s="59">
        <v>221</v>
      </c>
      <c r="H7936" s="71" t="str">
        <f t="shared" si="173"/>
        <v xml:space="preserve"> </v>
      </c>
      <c r="I7936" s="11">
        <v>22.624434389139999</v>
      </c>
      <c r="J7936" s="3">
        <v>32.579185520362003</v>
      </c>
      <c r="K7936" s="3">
        <v>23.529411764706001</v>
      </c>
      <c r="L7936" s="3">
        <v>32.579185520362003</v>
      </c>
      <c r="M7936" s="3">
        <v>25.339366515837</v>
      </c>
      <c r="N7936" s="3">
        <v>35.746606334841999</v>
      </c>
      <c r="O7936" s="3">
        <v>68.325791855204002</v>
      </c>
      <c r="P7936" s="3">
        <v>24.886877828054001</v>
      </c>
      <c r="Q7936" s="14">
        <v>0</v>
      </c>
    </row>
    <row r="7937" spans="3:17" ht="24" x14ac:dyDescent="0.2">
      <c r="C7937" s="90"/>
      <c r="D7937" s="87"/>
      <c r="E7937" s="1" t="s">
        <v>78</v>
      </c>
      <c r="F7937" s="2"/>
      <c r="G7937" s="59">
        <v>229</v>
      </c>
      <c r="H7937" s="71" t="str">
        <f t="shared" si="173"/>
        <v xml:space="preserve"> </v>
      </c>
      <c r="I7937" s="11">
        <v>18.777292576419001</v>
      </c>
      <c r="J7937" s="3">
        <v>33.187772925764001</v>
      </c>
      <c r="K7937" s="3">
        <v>22.707423580785999</v>
      </c>
      <c r="L7937" s="3">
        <v>35.371179039300998</v>
      </c>
      <c r="M7937" s="3">
        <v>36.244541484716002</v>
      </c>
      <c r="N7937" s="3">
        <v>44.10480349345</v>
      </c>
      <c r="O7937" s="3">
        <v>65.938864628820994</v>
      </c>
      <c r="P7937" s="3">
        <v>20.960698689956001</v>
      </c>
      <c r="Q7937" s="8">
        <v>0.87336244541499997</v>
      </c>
    </row>
    <row r="7938" spans="3:17" ht="24" x14ac:dyDescent="0.2">
      <c r="C7938" s="90"/>
      <c r="D7938" s="87"/>
      <c r="E7938" s="1" t="s">
        <v>79</v>
      </c>
      <c r="F7938" s="2"/>
      <c r="G7938" s="59">
        <v>62</v>
      </c>
      <c r="H7938" s="71" t="str">
        <f t="shared" si="173"/>
        <v xml:space="preserve"> </v>
      </c>
      <c r="I7938" s="11">
        <v>19.354838709677001</v>
      </c>
      <c r="J7938" s="3">
        <v>41.935483870968</v>
      </c>
      <c r="K7938" s="3">
        <v>38.709677419355003</v>
      </c>
      <c r="L7938" s="3">
        <v>48.387096774193999</v>
      </c>
      <c r="M7938" s="3">
        <v>43.548387096774</v>
      </c>
      <c r="N7938" s="3">
        <v>43.548387096774</v>
      </c>
      <c r="O7938" s="3">
        <v>59.677419354839003</v>
      </c>
      <c r="P7938" s="3">
        <v>30.645161290322999</v>
      </c>
      <c r="Q7938" s="14">
        <v>0</v>
      </c>
    </row>
    <row r="7939" spans="3:17" ht="24" x14ac:dyDescent="0.2">
      <c r="C7939" s="90"/>
      <c r="D7939" s="87"/>
      <c r="E7939" s="1" t="s">
        <v>80</v>
      </c>
      <c r="F7939" s="2"/>
      <c r="G7939" s="59">
        <v>29</v>
      </c>
      <c r="H7939" s="71" t="str">
        <f t="shared" si="173"/>
        <v>*</v>
      </c>
      <c r="I7939" s="11">
        <v>34.482758620689999</v>
      </c>
      <c r="J7939" s="3">
        <v>48.275862068965999</v>
      </c>
      <c r="K7939" s="3">
        <v>41.379310344827999</v>
      </c>
      <c r="L7939" s="3">
        <v>62.068965517240997</v>
      </c>
      <c r="M7939" s="3">
        <v>44.827586206897003</v>
      </c>
      <c r="N7939" s="3">
        <v>51.724137931034001</v>
      </c>
      <c r="O7939" s="3">
        <v>68.965517241379004</v>
      </c>
      <c r="P7939" s="3">
        <v>27.586206896552</v>
      </c>
      <c r="Q7939" s="14">
        <v>0</v>
      </c>
    </row>
    <row r="7940" spans="3:17" ht="24" x14ac:dyDescent="0.2">
      <c r="C7940" s="90"/>
      <c r="D7940" s="87"/>
      <c r="E7940" s="1" t="s">
        <v>81</v>
      </c>
      <c r="F7940" s="2"/>
      <c r="G7940" s="59">
        <v>55</v>
      </c>
      <c r="H7940" s="71" t="str">
        <f t="shared" ref="H7940:H8003" si="174">IF(G7940&lt;49,"*"," ")</f>
        <v xml:space="preserve"> </v>
      </c>
      <c r="I7940" s="11">
        <v>23.636363636363999</v>
      </c>
      <c r="J7940" s="3">
        <v>32.727272727272997</v>
      </c>
      <c r="K7940" s="3">
        <v>36.363636363635997</v>
      </c>
      <c r="L7940" s="3">
        <v>67.272727272726996</v>
      </c>
      <c r="M7940" s="3">
        <v>47.272727272727003</v>
      </c>
      <c r="N7940" s="3">
        <v>36.363636363635997</v>
      </c>
      <c r="O7940" s="3">
        <v>52.727272727272997</v>
      </c>
      <c r="P7940" s="3">
        <v>27.272727272727</v>
      </c>
      <c r="Q7940" s="14">
        <v>0</v>
      </c>
    </row>
    <row r="7941" spans="3:17" ht="24" x14ac:dyDescent="0.2">
      <c r="C7941" s="90"/>
      <c r="D7941" s="87"/>
      <c r="E7941" s="1" t="s">
        <v>82</v>
      </c>
      <c r="F7941" s="2"/>
      <c r="G7941" s="59">
        <v>86</v>
      </c>
      <c r="H7941" s="71" t="str">
        <f t="shared" si="174"/>
        <v xml:space="preserve"> </v>
      </c>
      <c r="I7941" s="11">
        <v>23.255813953488001</v>
      </c>
      <c r="J7941" s="3">
        <v>40.697674418604997</v>
      </c>
      <c r="K7941" s="3">
        <v>38.372093023255999</v>
      </c>
      <c r="L7941" s="3">
        <v>38.372093023255999</v>
      </c>
      <c r="M7941" s="3">
        <v>37.209302325581</v>
      </c>
      <c r="N7941" s="3">
        <v>39.534883720929997</v>
      </c>
      <c r="O7941" s="3">
        <v>61.627906976744001</v>
      </c>
      <c r="P7941" s="3">
        <v>27.906976744186</v>
      </c>
      <c r="Q7941" s="8">
        <v>1.1627906976739999</v>
      </c>
    </row>
    <row r="7942" spans="3:17" x14ac:dyDescent="0.2">
      <c r="C7942" s="90"/>
      <c r="D7942" s="87"/>
      <c r="E7942" s="1" t="s">
        <v>83</v>
      </c>
      <c r="F7942" s="2"/>
      <c r="G7942" s="59">
        <v>29</v>
      </c>
      <c r="H7942" s="71" t="str">
        <f t="shared" si="174"/>
        <v>*</v>
      </c>
      <c r="I7942" s="11">
        <v>13.793103448276</v>
      </c>
      <c r="J7942" s="3">
        <v>27.586206896552</v>
      </c>
      <c r="K7942" s="3">
        <v>31.034482758620999</v>
      </c>
      <c r="L7942" s="3">
        <v>65.517241379309993</v>
      </c>
      <c r="M7942" s="3">
        <v>51.724137931034001</v>
      </c>
      <c r="N7942" s="3">
        <v>55.172413793102997</v>
      </c>
      <c r="O7942" s="3">
        <v>55.172413793102997</v>
      </c>
      <c r="P7942" s="3">
        <v>13.793103448276</v>
      </c>
      <c r="Q7942" s="8">
        <v>3.4482758620689999</v>
      </c>
    </row>
    <row r="7943" spans="3:17" ht="24" x14ac:dyDescent="0.2">
      <c r="C7943" s="90"/>
      <c r="D7943" s="87"/>
      <c r="E7943" s="1" t="s">
        <v>84</v>
      </c>
      <c r="F7943" s="2"/>
      <c r="G7943" s="59">
        <v>78</v>
      </c>
      <c r="H7943" s="71" t="str">
        <f t="shared" si="174"/>
        <v xml:space="preserve"> </v>
      </c>
      <c r="I7943" s="11">
        <v>24.358974358973999</v>
      </c>
      <c r="J7943" s="3">
        <v>35.897435897435997</v>
      </c>
      <c r="K7943" s="3">
        <v>35.897435897435997</v>
      </c>
      <c r="L7943" s="3">
        <v>43.589743589744003</v>
      </c>
      <c r="M7943" s="3">
        <v>37.179487179486998</v>
      </c>
      <c r="N7943" s="3">
        <v>42.307692307692001</v>
      </c>
      <c r="O7943" s="3">
        <v>65.384615384615003</v>
      </c>
      <c r="P7943" s="3">
        <v>21.794871794872002</v>
      </c>
      <c r="Q7943" s="14">
        <v>0</v>
      </c>
    </row>
    <row r="7944" spans="3:17" ht="24" x14ac:dyDescent="0.2">
      <c r="C7944" s="90"/>
      <c r="D7944" s="87"/>
      <c r="E7944" s="1" t="s">
        <v>85</v>
      </c>
      <c r="F7944" s="2"/>
      <c r="G7944" s="59">
        <v>24</v>
      </c>
      <c r="H7944" s="71" t="str">
        <f t="shared" si="174"/>
        <v>*</v>
      </c>
      <c r="I7944" s="11">
        <v>16.666666666666998</v>
      </c>
      <c r="J7944" s="3">
        <v>50</v>
      </c>
      <c r="K7944" s="3">
        <v>37.5</v>
      </c>
      <c r="L7944" s="3">
        <v>29.166666666666998</v>
      </c>
      <c r="M7944" s="3">
        <v>37.5</v>
      </c>
      <c r="N7944" s="3">
        <v>50</v>
      </c>
      <c r="O7944" s="3">
        <v>70.833333333333002</v>
      </c>
      <c r="P7944" s="3">
        <v>20.833333333333002</v>
      </c>
      <c r="Q7944" s="14">
        <v>0</v>
      </c>
    </row>
    <row r="7945" spans="3:17" x14ac:dyDescent="0.2">
      <c r="C7945" s="90"/>
      <c r="D7945" s="87"/>
      <c r="E7945" s="1" t="s">
        <v>32</v>
      </c>
      <c r="F7945" s="2"/>
      <c r="G7945" s="59">
        <v>20</v>
      </c>
      <c r="H7945" s="71" t="str">
        <f t="shared" si="174"/>
        <v>*</v>
      </c>
      <c r="I7945" s="11">
        <v>15</v>
      </c>
      <c r="J7945" s="3">
        <v>30</v>
      </c>
      <c r="K7945" s="3">
        <v>40</v>
      </c>
      <c r="L7945" s="3">
        <v>45</v>
      </c>
      <c r="M7945" s="3">
        <v>35</v>
      </c>
      <c r="N7945" s="3">
        <v>40</v>
      </c>
      <c r="O7945" s="3">
        <v>70</v>
      </c>
      <c r="P7945" s="3">
        <v>10</v>
      </c>
      <c r="Q7945" s="14">
        <v>0</v>
      </c>
    </row>
    <row r="7946" spans="3:17" ht="24" x14ac:dyDescent="0.2">
      <c r="C7946" s="90"/>
      <c r="D7946" s="87"/>
      <c r="E7946" s="1" t="s">
        <v>86</v>
      </c>
      <c r="F7946" s="2"/>
      <c r="G7946" s="59">
        <v>649</v>
      </c>
      <c r="H7946" s="71" t="str">
        <f t="shared" si="174"/>
        <v xml:space="preserve"> </v>
      </c>
      <c r="I7946" s="11">
        <v>18.644067796609999</v>
      </c>
      <c r="J7946" s="3">
        <v>28.967642526965001</v>
      </c>
      <c r="K7946" s="3">
        <v>23.574730354391001</v>
      </c>
      <c r="L7946" s="3">
        <v>37.134052388290002</v>
      </c>
      <c r="M7946" s="3">
        <v>32.203389830508002</v>
      </c>
      <c r="N7946" s="3">
        <v>38.212634822803999</v>
      </c>
      <c r="O7946" s="3">
        <v>63.482280431432997</v>
      </c>
      <c r="P7946" s="3">
        <v>20.184899845916998</v>
      </c>
      <c r="Q7946" s="8">
        <v>0.30816640986100002</v>
      </c>
    </row>
    <row r="7947" spans="3:17" ht="24" x14ac:dyDescent="0.2">
      <c r="C7947" s="90"/>
      <c r="D7947" s="87"/>
      <c r="E7947" s="1" t="s">
        <v>87</v>
      </c>
      <c r="F7947" s="2"/>
      <c r="G7947" s="59">
        <v>141</v>
      </c>
      <c r="H7947" s="71" t="str">
        <f t="shared" si="174"/>
        <v xml:space="preserve"> </v>
      </c>
      <c r="I7947" s="11">
        <v>21.985815602837</v>
      </c>
      <c r="J7947" s="3">
        <v>29.078014184396999</v>
      </c>
      <c r="K7947" s="3">
        <v>19.858156028368999</v>
      </c>
      <c r="L7947" s="3">
        <v>28.368794326241002</v>
      </c>
      <c r="M7947" s="3">
        <v>17.730496453901001</v>
      </c>
      <c r="N7947" s="3">
        <v>23.404255319149001</v>
      </c>
      <c r="O7947" s="3">
        <v>63.120567375886999</v>
      </c>
      <c r="P7947" s="3">
        <v>18.439716312057001</v>
      </c>
      <c r="Q7947" s="14">
        <v>0</v>
      </c>
    </row>
    <row r="7948" spans="3:17" ht="24" x14ac:dyDescent="0.2">
      <c r="C7948" s="90"/>
      <c r="D7948" s="87"/>
      <c r="E7948" s="1" t="s">
        <v>88</v>
      </c>
      <c r="F7948" s="2"/>
      <c r="G7948" s="59">
        <v>66</v>
      </c>
      <c r="H7948" s="71" t="str">
        <f t="shared" si="174"/>
        <v xml:space="preserve"> </v>
      </c>
      <c r="I7948" s="11">
        <v>19.696969696970001</v>
      </c>
      <c r="J7948" s="3">
        <v>24.242424242424001</v>
      </c>
      <c r="K7948" s="3">
        <v>18.181818181817999</v>
      </c>
      <c r="L7948" s="3">
        <v>40.909090909090999</v>
      </c>
      <c r="M7948" s="3">
        <v>15.151515151515</v>
      </c>
      <c r="N7948" s="3">
        <v>21.212121212121001</v>
      </c>
      <c r="O7948" s="3">
        <v>51.515151515151999</v>
      </c>
      <c r="P7948" s="3">
        <v>9.0909090909089993</v>
      </c>
      <c r="Q7948" s="14">
        <v>0</v>
      </c>
    </row>
    <row r="7949" spans="3:17" x14ac:dyDescent="0.2">
      <c r="C7949" s="90"/>
      <c r="D7949" s="87"/>
      <c r="E7949" s="1" t="s">
        <v>22</v>
      </c>
      <c r="F7949" s="2"/>
      <c r="G7949" s="59">
        <v>24</v>
      </c>
      <c r="H7949" s="71" t="str">
        <f t="shared" si="174"/>
        <v>*</v>
      </c>
      <c r="I7949" s="11">
        <v>8.333333333333</v>
      </c>
      <c r="J7949" s="3">
        <v>4.166666666667</v>
      </c>
      <c r="K7949" s="3">
        <v>8.333333333333</v>
      </c>
      <c r="L7949" s="3">
        <v>12.5</v>
      </c>
      <c r="M7949" s="3">
        <v>4.166666666667</v>
      </c>
      <c r="N7949" s="3">
        <v>33.333333333333002</v>
      </c>
      <c r="O7949" s="3">
        <v>66.666666666666998</v>
      </c>
      <c r="P7949" s="3">
        <v>16.666666666666998</v>
      </c>
      <c r="Q7949" s="8">
        <v>4.166666666667</v>
      </c>
    </row>
    <row r="7950" spans="3:17" ht="24" x14ac:dyDescent="0.2">
      <c r="C7950" s="91" t="s">
        <v>89</v>
      </c>
      <c r="D7950" s="86" t="s">
        <v>17</v>
      </c>
      <c r="E7950" s="6" t="s">
        <v>90</v>
      </c>
      <c r="F7950" s="5"/>
      <c r="G7950" s="58">
        <v>103</v>
      </c>
      <c r="H7950" s="70" t="str">
        <f t="shared" si="174"/>
        <v xml:space="preserve"> </v>
      </c>
      <c r="I7950" s="12">
        <v>24.271844660193999</v>
      </c>
      <c r="J7950" s="4">
        <v>27.184466019416998</v>
      </c>
      <c r="K7950" s="4">
        <v>31.067961165048999</v>
      </c>
      <c r="L7950" s="4">
        <v>37.864077669902997</v>
      </c>
      <c r="M7950" s="4">
        <v>33.009708737864003</v>
      </c>
      <c r="N7950" s="4">
        <v>35.922330097086999</v>
      </c>
      <c r="O7950" s="4">
        <v>68.932038834951001</v>
      </c>
      <c r="P7950" s="4">
        <v>19.417475728155001</v>
      </c>
      <c r="Q7950" s="33">
        <v>0</v>
      </c>
    </row>
    <row r="7951" spans="3:17" ht="48" x14ac:dyDescent="0.2">
      <c r="C7951" s="90"/>
      <c r="D7951" s="87"/>
      <c r="E7951" s="1" t="s">
        <v>91</v>
      </c>
      <c r="F7951" s="2"/>
      <c r="G7951" s="59">
        <v>63</v>
      </c>
      <c r="H7951" s="71" t="str">
        <f t="shared" si="174"/>
        <v xml:space="preserve"> </v>
      </c>
      <c r="I7951" s="11">
        <v>22.222222222222001</v>
      </c>
      <c r="J7951" s="3">
        <v>33.333333333333002</v>
      </c>
      <c r="K7951" s="3">
        <v>20.634920634920999</v>
      </c>
      <c r="L7951" s="3">
        <v>26.984126984126998</v>
      </c>
      <c r="M7951" s="3">
        <v>30.158730158729998</v>
      </c>
      <c r="N7951" s="3">
        <v>42.857142857143003</v>
      </c>
      <c r="O7951" s="3">
        <v>63.492063492062996</v>
      </c>
      <c r="P7951" s="3">
        <v>19.047619047619001</v>
      </c>
      <c r="Q7951" s="8">
        <v>1.587301587302</v>
      </c>
    </row>
    <row r="7952" spans="3:17" ht="36" x14ac:dyDescent="0.2">
      <c r="C7952" s="90"/>
      <c r="D7952" s="87"/>
      <c r="E7952" s="1" t="s">
        <v>92</v>
      </c>
      <c r="F7952" s="2"/>
      <c r="G7952" s="59">
        <v>54</v>
      </c>
      <c r="H7952" s="71" t="str">
        <f t="shared" si="174"/>
        <v xml:space="preserve"> </v>
      </c>
      <c r="I7952" s="11">
        <v>27.777777777777999</v>
      </c>
      <c r="J7952" s="3">
        <v>59.259259259258997</v>
      </c>
      <c r="K7952" s="3">
        <v>42.592592592593</v>
      </c>
      <c r="L7952" s="3">
        <v>48.148148148148003</v>
      </c>
      <c r="M7952" s="3">
        <v>35.185185185184999</v>
      </c>
      <c r="N7952" s="3">
        <v>38.888888888888999</v>
      </c>
      <c r="O7952" s="3">
        <v>62.962962962962997</v>
      </c>
      <c r="P7952" s="3">
        <v>31.481481481481001</v>
      </c>
      <c r="Q7952" s="14">
        <v>0</v>
      </c>
    </row>
    <row r="7953" spans="3:17" ht="48" x14ac:dyDescent="0.2">
      <c r="C7953" s="90"/>
      <c r="D7953" s="87"/>
      <c r="E7953" s="1" t="s">
        <v>93</v>
      </c>
      <c r="F7953" s="2"/>
      <c r="G7953" s="59">
        <v>81</v>
      </c>
      <c r="H7953" s="71" t="str">
        <f t="shared" si="174"/>
        <v xml:space="preserve"> </v>
      </c>
      <c r="I7953" s="11">
        <v>17.283950617283999</v>
      </c>
      <c r="J7953" s="3">
        <v>28.395061728395</v>
      </c>
      <c r="K7953" s="3">
        <v>25.925925925925998</v>
      </c>
      <c r="L7953" s="3">
        <v>50.617283950617001</v>
      </c>
      <c r="M7953" s="3">
        <v>30.864197530864001</v>
      </c>
      <c r="N7953" s="3">
        <v>33.333333333333002</v>
      </c>
      <c r="O7953" s="3">
        <v>53.086419753085998</v>
      </c>
      <c r="P7953" s="3">
        <v>19.753086419753</v>
      </c>
      <c r="Q7953" s="14">
        <v>0</v>
      </c>
    </row>
    <row r="7954" spans="3:17" x14ac:dyDescent="0.2">
      <c r="C7954" s="90"/>
      <c r="D7954" s="87"/>
      <c r="E7954" s="1" t="s">
        <v>94</v>
      </c>
      <c r="F7954" s="2"/>
      <c r="G7954" s="59">
        <v>5</v>
      </c>
      <c r="H7954" s="71" t="str">
        <f t="shared" si="174"/>
        <v>*</v>
      </c>
      <c r="I7954" s="26">
        <v>0</v>
      </c>
      <c r="J7954" s="3">
        <v>20</v>
      </c>
      <c r="K7954" s="3">
        <v>40</v>
      </c>
      <c r="L7954" s="3">
        <v>80</v>
      </c>
      <c r="M7954" s="3">
        <v>40</v>
      </c>
      <c r="N7954" s="3">
        <v>40</v>
      </c>
      <c r="O7954" s="3">
        <v>60</v>
      </c>
      <c r="P7954" s="3">
        <v>20</v>
      </c>
      <c r="Q7954" s="14">
        <v>0</v>
      </c>
    </row>
    <row r="7955" spans="3:17" x14ac:dyDescent="0.2">
      <c r="C7955" s="90"/>
      <c r="D7955" s="87"/>
      <c r="E7955" s="1" t="s">
        <v>95</v>
      </c>
      <c r="F7955" s="2"/>
      <c r="G7955" s="59">
        <v>3</v>
      </c>
      <c r="H7955" s="71" t="str">
        <f t="shared" si="174"/>
        <v>*</v>
      </c>
      <c r="I7955" s="11">
        <v>33.333333333333002</v>
      </c>
      <c r="J7955" s="7">
        <v>0</v>
      </c>
      <c r="K7955" s="3">
        <v>33.333333333333002</v>
      </c>
      <c r="L7955" s="3">
        <v>66.666666666666998</v>
      </c>
      <c r="M7955" s="3">
        <v>66.666666666666998</v>
      </c>
      <c r="N7955" s="3">
        <v>66.666666666666998</v>
      </c>
      <c r="O7955" s="3">
        <v>66.666666666666998</v>
      </c>
      <c r="P7955" s="7">
        <v>0</v>
      </c>
      <c r="Q7955" s="14">
        <v>0</v>
      </c>
    </row>
    <row r="7956" spans="3:17" x14ac:dyDescent="0.2">
      <c r="C7956" s="90"/>
      <c r="D7956" s="87"/>
      <c r="E7956" s="1" t="s">
        <v>32</v>
      </c>
      <c r="F7956" s="2"/>
      <c r="G7956" s="59">
        <v>21</v>
      </c>
      <c r="H7956" s="71" t="str">
        <f t="shared" si="174"/>
        <v>*</v>
      </c>
      <c r="I7956" s="11">
        <v>28.571428571428999</v>
      </c>
      <c r="J7956" s="3">
        <v>33.333333333333002</v>
      </c>
      <c r="K7956" s="3">
        <v>38.095238095238003</v>
      </c>
      <c r="L7956" s="3">
        <v>57.142857142856997</v>
      </c>
      <c r="M7956" s="3">
        <v>33.333333333333002</v>
      </c>
      <c r="N7956" s="3">
        <v>38.095238095238003</v>
      </c>
      <c r="O7956" s="3">
        <v>47.619047619047997</v>
      </c>
      <c r="P7956" s="3">
        <v>14.285714285714</v>
      </c>
      <c r="Q7956" s="14">
        <v>0</v>
      </c>
    </row>
    <row r="7957" spans="3:17" ht="24" x14ac:dyDescent="0.2">
      <c r="C7957" s="90"/>
      <c r="D7957" s="87"/>
      <c r="E7957" s="1" t="s">
        <v>96</v>
      </c>
      <c r="F7957" s="2"/>
      <c r="G7957" s="59">
        <v>261</v>
      </c>
      <c r="H7957" s="71" t="str">
        <f t="shared" si="174"/>
        <v xml:space="preserve"> </v>
      </c>
      <c r="I7957" s="11">
        <v>22.222222222222001</v>
      </c>
      <c r="J7957" s="3">
        <v>30.651340996169001</v>
      </c>
      <c r="K7957" s="3">
        <v>27.969348659004002</v>
      </c>
      <c r="L7957" s="3">
        <v>40.613026819923</v>
      </c>
      <c r="M7957" s="3">
        <v>28.352490421456</v>
      </c>
      <c r="N7957" s="3">
        <v>32.567049808428997</v>
      </c>
      <c r="O7957" s="3">
        <v>61.685823754788998</v>
      </c>
      <c r="P7957" s="3">
        <v>18.773946360153001</v>
      </c>
      <c r="Q7957" s="8">
        <v>0.38314176245199999</v>
      </c>
    </row>
    <row r="7958" spans="3:17" ht="24" x14ac:dyDescent="0.2">
      <c r="C7958" s="90"/>
      <c r="D7958" s="87"/>
      <c r="E7958" s="1" t="s">
        <v>87</v>
      </c>
      <c r="F7958" s="2"/>
      <c r="G7958" s="59">
        <v>352</v>
      </c>
      <c r="H7958" s="71" t="str">
        <f t="shared" si="174"/>
        <v xml:space="preserve"> </v>
      </c>
      <c r="I7958" s="11">
        <v>19.318181818182001</v>
      </c>
      <c r="J7958" s="3">
        <v>30.113636363636001</v>
      </c>
      <c r="K7958" s="3">
        <v>23.295454545455001</v>
      </c>
      <c r="L7958" s="3">
        <v>34.090909090909001</v>
      </c>
      <c r="M7958" s="3">
        <v>29.545454545455001</v>
      </c>
      <c r="N7958" s="3">
        <v>36.647727272727003</v>
      </c>
      <c r="O7958" s="3">
        <v>62.784090909090999</v>
      </c>
      <c r="P7958" s="3">
        <v>22.159090909090999</v>
      </c>
      <c r="Q7958" s="14">
        <v>0</v>
      </c>
    </row>
    <row r="7959" spans="3:17" ht="24" x14ac:dyDescent="0.2">
      <c r="C7959" s="90"/>
      <c r="D7959" s="87"/>
      <c r="E7959" s="1" t="s">
        <v>88</v>
      </c>
      <c r="F7959" s="2"/>
      <c r="G7959" s="59">
        <v>217</v>
      </c>
      <c r="H7959" s="71" t="str">
        <f t="shared" si="174"/>
        <v xml:space="preserve"> </v>
      </c>
      <c r="I7959" s="11">
        <v>15.668202764977</v>
      </c>
      <c r="J7959" s="3">
        <v>23.963133640553</v>
      </c>
      <c r="K7959" s="3">
        <v>14.746543778802</v>
      </c>
      <c r="L7959" s="3">
        <v>34.562211981567003</v>
      </c>
      <c r="M7959" s="3">
        <v>26.267281105991</v>
      </c>
      <c r="N7959" s="3">
        <v>31.797235023041001</v>
      </c>
      <c r="O7959" s="3">
        <v>61.290322580644997</v>
      </c>
      <c r="P7959" s="3">
        <v>14.746543778802</v>
      </c>
      <c r="Q7959" s="8">
        <v>0.46082949308799998</v>
      </c>
    </row>
    <row r="7960" spans="3:17" x14ac:dyDescent="0.2">
      <c r="C7960" s="90"/>
      <c r="D7960" s="87"/>
      <c r="E7960" s="1" t="s">
        <v>22</v>
      </c>
      <c r="F7960" s="2"/>
      <c r="G7960" s="59">
        <v>50</v>
      </c>
      <c r="H7960" s="71" t="str">
        <f t="shared" si="174"/>
        <v xml:space="preserve"> </v>
      </c>
      <c r="I7960" s="11">
        <v>14</v>
      </c>
      <c r="J7960" s="3">
        <v>16</v>
      </c>
      <c r="K7960" s="3">
        <v>16</v>
      </c>
      <c r="L7960" s="3">
        <v>20</v>
      </c>
      <c r="M7960" s="3">
        <v>20</v>
      </c>
      <c r="N7960" s="3">
        <v>40</v>
      </c>
      <c r="O7960" s="3">
        <v>72</v>
      </c>
      <c r="P7960" s="3">
        <v>16</v>
      </c>
      <c r="Q7960" s="8">
        <v>2</v>
      </c>
    </row>
    <row r="7961" spans="3:17" x14ac:dyDescent="0.2">
      <c r="C7961" s="91" t="s">
        <v>97</v>
      </c>
      <c r="D7961" s="86" t="s">
        <v>17</v>
      </c>
      <c r="E7961" s="6" t="s">
        <v>98</v>
      </c>
      <c r="F7961" s="5"/>
      <c r="G7961" s="58">
        <v>74</v>
      </c>
      <c r="H7961" s="70" t="str">
        <f t="shared" si="174"/>
        <v xml:space="preserve"> </v>
      </c>
      <c r="I7961" s="12">
        <v>22.972972972973</v>
      </c>
      <c r="J7961" s="4">
        <v>31.081081081080999</v>
      </c>
      <c r="K7961" s="4">
        <v>29.72972972973</v>
      </c>
      <c r="L7961" s="4">
        <v>58.108108108107999</v>
      </c>
      <c r="M7961" s="4">
        <v>47.297297297297</v>
      </c>
      <c r="N7961" s="4">
        <v>41.891891891892001</v>
      </c>
      <c r="O7961" s="4">
        <v>54.054054054053999</v>
      </c>
      <c r="P7961" s="4">
        <v>22.972972972973</v>
      </c>
      <c r="Q7961" s="33">
        <v>0</v>
      </c>
    </row>
    <row r="7962" spans="3:17" x14ac:dyDescent="0.2">
      <c r="C7962" s="90"/>
      <c r="D7962" s="87"/>
      <c r="E7962" s="1" t="s">
        <v>99</v>
      </c>
      <c r="F7962" s="2"/>
      <c r="G7962" s="59">
        <v>338</v>
      </c>
      <c r="H7962" s="71" t="str">
        <f t="shared" si="174"/>
        <v xml:space="preserve"> </v>
      </c>
      <c r="I7962" s="11">
        <v>18.343195266272001</v>
      </c>
      <c r="J7962" s="3">
        <v>27.218934911243</v>
      </c>
      <c r="K7962" s="3">
        <v>25.147928994082999</v>
      </c>
      <c r="L7962" s="3">
        <v>42.011834319526997</v>
      </c>
      <c r="M7962" s="3">
        <v>35.207100591715999</v>
      </c>
      <c r="N7962" s="3">
        <v>44.674556213018001</v>
      </c>
      <c r="O7962" s="3">
        <v>67.751479289941003</v>
      </c>
      <c r="P7962" s="3">
        <v>22.781065088757</v>
      </c>
      <c r="Q7962" s="8">
        <v>0.29585798816600001</v>
      </c>
    </row>
    <row r="7963" spans="3:17" x14ac:dyDescent="0.2">
      <c r="C7963" s="90"/>
      <c r="D7963" s="87"/>
      <c r="E7963" s="1" t="s">
        <v>100</v>
      </c>
      <c r="F7963" s="2"/>
      <c r="G7963" s="59">
        <v>269</v>
      </c>
      <c r="H7963" s="71" t="str">
        <f t="shared" si="174"/>
        <v xml:space="preserve"> </v>
      </c>
      <c r="I7963" s="11">
        <v>20.817843866171</v>
      </c>
      <c r="J7963" s="3">
        <v>30.855018587360998</v>
      </c>
      <c r="K7963" s="3">
        <v>18.959107806691001</v>
      </c>
      <c r="L7963" s="3">
        <v>26.39405204461</v>
      </c>
      <c r="M7963" s="3">
        <v>20.446096654274999</v>
      </c>
      <c r="N7963" s="3">
        <v>30.111524163569001</v>
      </c>
      <c r="O7963" s="3">
        <v>60.966542750929001</v>
      </c>
      <c r="P7963" s="3">
        <v>17.843866171003999</v>
      </c>
      <c r="Q7963" s="8">
        <v>0.37174721189600002</v>
      </c>
    </row>
    <row r="7964" spans="3:17" x14ac:dyDescent="0.2">
      <c r="C7964" s="90"/>
      <c r="D7964" s="87"/>
      <c r="E7964" s="1" t="s">
        <v>101</v>
      </c>
      <c r="F7964" s="2"/>
      <c r="G7964" s="59">
        <v>186</v>
      </c>
      <c r="H7964" s="71" t="str">
        <f t="shared" si="174"/>
        <v xml:space="preserve"> </v>
      </c>
      <c r="I7964" s="11">
        <v>16.666666666666998</v>
      </c>
      <c r="J7964" s="3">
        <v>25.268817204301001</v>
      </c>
      <c r="K7964" s="3">
        <v>19.354838709677001</v>
      </c>
      <c r="L7964" s="3">
        <v>27.956989247311999</v>
      </c>
      <c r="M7964" s="3">
        <v>18.279569892472999</v>
      </c>
      <c r="N7964" s="3">
        <v>17.741935483871</v>
      </c>
      <c r="O7964" s="3">
        <v>58.064516129032</v>
      </c>
      <c r="P7964" s="3">
        <v>12.903225806451999</v>
      </c>
      <c r="Q7964" s="14">
        <v>0</v>
      </c>
    </row>
    <row r="7965" spans="3:17" x14ac:dyDescent="0.2">
      <c r="C7965" s="90"/>
      <c r="D7965" s="87"/>
      <c r="E7965" s="1" t="s">
        <v>22</v>
      </c>
      <c r="F7965" s="2"/>
      <c r="G7965" s="59">
        <v>13</v>
      </c>
      <c r="H7965" s="71" t="str">
        <f t="shared" si="174"/>
        <v>*</v>
      </c>
      <c r="I7965" s="11">
        <v>7.6923076923079998</v>
      </c>
      <c r="J7965" s="3">
        <v>7.6923076923079998</v>
      </c>
      <c r="K7965" s="3">
        <v>7.6923076923079998</v>
      </c>
      <c r="L7965" s="3">
        <v>23.076923076922998</v>
      </c>
      <c r="M7965" s="3">
        <v>15.384615384615</v>
      </c>
      <c r="N7965" s="3">
        <v>53.846153846154003</v>
      </c>
      <c r="O7965" s="3">
        <v>76.923076923077005</v>
      </c>
      <c r="P7965" s="3">
        <v>7.6923076923079998</v>
      </c>
      <c r="Q7965" s="8">
        <v>7.6923076923079998</v>
      </c>
    </row>
    <row r="7966" spans="3:17" x14ac:dyDescent="0.2">
      <c r="C7966" s="91" t="s">
        <v>102</v>
      </c>
      <c r="D7966" s="86" t="s">
        <v>17</v>
      </c>
      <c r="E7966" s="6" t="s">
        <v>103</v>
      </c>
      <c r="F7966" s="5"/>
      <c r="G7966" s="58">
        <v>284</v>
      </c>
      <c r="H7966" s="70" t="str">
        <f t="shared" si="174"/>
        <v xml:space="preserve"> </v>
      </c>
      <c r="I7966" s="12">
        <v>20.422535211267999</v>
      </c>
      <c r="J7966" s="4">
        <v>28.87323943662</v>
      </c>
      <c r="K7966" s="4">
        <v>26.408450704225</v>
      </c>
      <c r="L7966" s="4">
        <v>39.788732394366001</v>
      </c>
      <c r="M7966" s="4">
        <v>31.338028169013999</v>
      </c>
      <c r="N7966" s="4">
        <v>37.323943661972002</v>
      </c>
      <c r="O7966" s="4">
        <v>60.563380281690002</v>
      </c>
      <c r="P7966" s="4">
        <v>20.774647887324001</v>
      </c>
      <c r="Q7966" s="33">
        <v>0</v>
      </c>
    </row>
    <row r="7967" spans="3:17" x14ac:dyDescent="0.2">
      <c r="C7967" s="90"/>
      <c r="D7967" s="87"/>
      <c r="E7967" s="1" t="s">
        <v>104</v>
      </c>
      <c r="F7967" s="2"/>
      <c r="G7967" s="59">
        <v>490</v>
      </c>
      <c r="H7967" s="71" t="str">
        <f t="shared" si="174"/>
        <v xml:space="preserve"> </v>
      </c>
      <c r="I7967" s="11">
        <v>19.183673469388001</v>
      </c>
      <c r="J7967" s="3">
        <v>28.979591836735</v>
      </c>
      <c r="K7967" s="3">
        <v>21.632653061224001</v>
      </c>
      <c r="L7967" s="3">
        <v>33.877551020407999</v>
      </c>
      <c r="M7967" s="3">
        <v>26.734693877550999</v>
      </c>
      <c r="N7967" s="3">
        <v>33.061224489795997</v>
      </c>
      <c r="O7967" s="3">
        <v>63.469387755101998</v>
      </c>
      <c r="P7967" s="3">
        <v>19.387755102041002</v>
      </c>
      <c r="Q7967" s="8">
        <v>0.408163265306</v>
      </c>
    </row>
    <row r="7968" spans="3:17" x14ac:dyDescent="0.2">
      <c r="C7968" s="90"/>
      <c r="D7968" s="87"/>
      <c r="E7968" s="1" t="s">
        <v>105</v>
      </c>
      <c r="F7968" s="2"/>
      <c r="G7968" s="59">
        <v>76</v>
      </c>
      <c r="H7968" s="71" t="str">
        <f t="shared" si="174"/>
        <v xml:space="preserve"> </v>
      </c>
      <c r="I7968" s="11">
        <v>11.842105263158</v>
      </c>
      <c r="J7968" s="3">
        <v>18.421052631578998</v>
      </c>
      <c r="K7968" s="3">
        <v>10.526315789473999</v>
      </c>
      <c r="L7968" s="3">
        <v>26.315789473683999</v>
      </c>
      <c r="M7968" s="3">
        <v>21.052631578947</v>
      </c>
      <c r="N7968" s="3">
        <v>31.578947368421002</v>
      </c>
      <c r="O7968" s="3">
        <v>61.842105263157997</v>
      </c>
      <c r="P7968" s="3">
        <v>13.157894736842</v>
      </c>
      <c r="Q7968" s="14">
        <v>0</v>
      </c>
    </row>
    <row r="7969" spans="3:17" x14ac:dyDescent="0.2">
      <c r="C7969" s="90"/>
      <c r="D7969" s="87"/>
      <c r="E7969" s="1" t="s">
        <v>106</v>
      </c>
      <c r="F7969" s="2"/>
      <c r="G7969" s="59">
        <v>3</v>
      </c>
      <c r="H7969" s="71" t="str">
        <f t="shared" si="174"/>
        <v>*</v>
      </c>
      <c r="I7969" s="26">
        <v>0</v>
      </c>
      <c r="J7969" s="7">
        <v>0</v>
      </c>
      <c r="K7969" s="3">
        <v>33.333333333333002</v>
      </c>
      <c r="L7969" s="3">
        <v>66.666666666666998</v>
      </c>
      <c r="M7969" s="3">
        <v>33.333333333333002</v>
      </c>
      <c r="N7969" s="3">
        <v>33.333333333333002</v>
      </c>
      <c r="O7969" s="3">
        <v>33.333333333333002</v>
      </c>
      <c r="P7969" s="7">
        <v>0</v>
      </c>
      <c r="Q7969" s="14">
        <v>0</v>
      </c>
    </row>
    <row r="7970" spans="3:17" x14ac:dyDescent="0.2">
      <c r="C7970" s="90"/>
      <c r="D7970" s="87"/>
      <c r="E7970" s="1" t="s">
        <v>22</v>
      </c>
      <c r="F7970" s="2"/>
      <c r="G7970" s="59">
        <v>27</v>
      </c>
      <c r="H7970" s="71" t="str">
        <f t="shared" si="174"/>
        <v>*</v>
      </c>
      <c r="I7970" s="11">
        <v>22.222222222222001</v>
      </c>
      <c r="J7970" s="3">
        <v>29.629629629629999</v>
      </c>
      <c r="K7970" s="3">
        <v>18.518518518518999</v>
      </c>
      <c r="L7970" s="3">
        <v>37.037037037037003</v>
      </c>
      <c r="M7970" s="3">
        <v>29.629629629629999</v>
      </c>
      <c r="N7970" s="3">
        <v>37.037037037037003</v>
      </c>
      <c r="O7970" s="3">
        <v>74.074074074074005</v>
      </c>
      <c r="P7970" s="3">
        <v>11.111111111111001</v>
      </c>
      <c r="Q7970" s="8">
        <v>3.7037037037039999</v>
      </c>
    </row>
    <row r="7971" spans="3:17" x14ac:dyDescent="0.2">
      <c r="C7971" s="90"/>
      <c r="D7971" s="87"/>
      <c r="E7971" s="1" t="s">
        <v>107</v>
      </c>
      <c r="F7971" s="2"/>
      <c r="G7971" s="59">
        <v>774</v>
      </c>
      <c r="H7971" s="71" t="str">
        <f t="shared" si="174"/>
        <v xml:space="preserve"> </v>
      </c>
      <c r="I7971" s="11">
        <v>19.638242894057001</v>
      </c>
      <c r="J7971" s="3">
        <v>28.940568475452</v>
      </c>
      <c r="K7971" s="3">
        <v>23.385012919897001</v>
      </c>
      <c r="L7971" s="3">
        <v>36.046511627907002</v>
      </c>
      <c r="M7971" s="3">
        <v>28.423772609819</v>
      </c>
      <c r="N7971" s="3">
        <v>34.625322997415999</v>
      </c>
      <c r="O7971" s="3">
        <v>62.403100775193998</v>
      </c>
      <c r="P7971" s="3">
        <v>19.896640826873</v>
      </c>
      <c r="Q7971" s="8">
        <v>0.25839793281700002</v>
      </c>
    </row>
    <row r="7972" spans="3:17" x14ac:dyDescent="0.2">
      <c r="C7972" s="90"/>
      <c r="D7972" s="87"/>
      <c r="E7972" s="1" t="s">
        <v>108</v>
      </c>
      <c r="F7972" s="2"/>
      <c r="G7972" s="59">
        <v>79</v>
      </c>
      <c r="H7972" s="71" t="str">
        <f t="shared" si="174"/>
        <v xml:space="preserve"> </v>
      </c>
      <c r="I7972" s="11">
        <v>11.392405063290999</v>
      </c>
      <c r="J7972" s="3">
        <v>17.721518987342002</v>
      </c>
      <c r="K7972" s="3">
        <v>11.392405063290999</v>
      </c>
      <c r="L7972" s="3">
        <v>27.848101265823001</v>
      </c>
      <c r="M7972" s="3">
        <v>21.518987341772</v>
      </c>
      <c r="N7972" s="3">
        <v>31.645569620252999</v>
      </c>
      <c r="O7972" s="3">
        <v>60.759493670886002</v>
      </c>
      <c r="P7972" s="3">
        <v>12.658227848100999</v>
      </c>
      <c r="Q7972" s="14">
        <v>0</v>
      </c>
    </row>
    <row r="7973" spans="3:17" x14ac:dyDescent="0.2">
      <c r="C7973" s="91" t="s">
        <v>109</v>
      </c>
      <c r="D7973" s="86" t="s">
        <v>17</v>
      </c>
      <c r="E7973" s="6" t="s">
        <v>110</v>
      </c>
      <c r="F7973" s="5"/>
      <c r="G7973" s="58">
        <v>283</v>
      </c>
      <c r="H7973" s="70" t="str">
        <f t="shared" si="174"/>
        <v xml:space="preserve"> </v>
      </c>
      <c r="I7973" s="12">
        <v>18.727915194346</v>
      </c>
      <c r="J7973" s="4">
        <v>28.975265017668001</v>
      </c>
      <c r="K7973" s="4">
        <v>26.501766784451998</v>
      </c>
      <c r="L7973" s="4">
        <v>42.756183745583002</v>
      </c>
      <c r="M7973" s="4">
        <v>36.042402826855003</v>
      </c>
      <c r="N7973" s="4">
        <v>40.636042402827002</v>
      </c>
      <c r="O7973" s="4">
        <v>65.017667844523004</v>
      </c>
      <c r="P7973" s="4">
        <v>21.201413427561999</v>
      </c>
      <c r="Q7973" s="33">
        <v>0</v>
      </c>
    </row>
    <row r="7974" spans="3:17" ht="24" x14ac:dyDescent="0.2">
      <c r="C7974" s="90"/>
      <c r="D7974" s="87"/>
      <c r="E7974" s="1" t="s">
        <v>111</v>
      </c>
      <c r="F7974" s="2"/>
      <c r="G7974" s="59">
        <v>165</v>
      </c>
      <c r="H7974" s="71" t="str">
        <f t="shared" si="174"/>
        <v xml:space="preserve"> </v>
      </c>
      <c r="I7974" s="11">
        <v>17.575757575758001</v>
      </c>
      <c r="J7974" s="3">
        <v>37.575757575757997</v>
      </c>
      <c r="K7974" s="3">
        <v>39.393939393939</v>
      </c>
      <c r="L7974" s="3">
        <v>50.909090909090999</v>
      </c>
      <c r="M7974" s="3">
        <v>35.151515151515</v>
      </c>
      <c r="N7974" s="3">
        <v>35.151515151515</v>
      </c>
      <c r="O7974" s="3">
        <v>57.575757575757997</v>
      </c>
      <c r="P7974" s="3">
        <v>24.848484848485</v>
      </c>
      <c r="Q7974" s="14">
        <v>0</v>
      </c>
    </row>
    <row r="7975" spans="3:17" ht="24" x14ac:dyDescent="0.2">
      <c r="C7975" s="90"/>
      <c r="D7975" s="87"/>
      <c r="E7975" s="1" t="s">
        <v>112</v>
      </c>
      <c r="F7975" s="2"/>
      <c r="G7975" s="59">
        <v>470</v>
      </c>
      <c r="H7975" s="71" t="str">
        <f t="shared" si="174"/>
        <v xml:space="preserve"> </v>
      </c>
      <c r="I7975" s="11">
        <v>19.574468085105998</v>
      </c>
      <c r="J7975" s="3">
        <v>28.510638297871999</v>
      </c>
      <c r="K7975" s="3">
        <v>24.680851063830001</v>
      </c>
      <c r="L7975" s="3">
        <v>38.510638297871999</v>
      </c>
      <c r="M7975" s="3">
        <v>30.425531914894002</v>
      </c>
      <c r="N7975" s="3">
        <v>38.723404255318997</v>
      </c>
      <c r="O7975" s="3">
        <v>62.340425531915002</v>
      </c>
      <c r="P7975" s="3">
        <v>20.851063829787002</v>
      </c>
      <c r="Q7975" s="8">
        <v>0.425531914894</v>
      </c>
    </row>
    <row r="7976" spans="3:17" x14ac:dyDescent="0.2">
      <c r="C7976" s="90"/>
      <c r="D7976" s="87"/>
      <c r="E7976" s="1" t="s">
        <v>113</v>
      </c>
      <c r="F7976" s="2"/>
      <c r="G7976" s="59">
        <v>287</v>
      </c>
      <c r="H7976" s="71" t="str">
        <f t="shared" si="174"/>
        <v xml:space="preserve"> </v>
      </c>
      <c r="I7976" s="11">
        <v>21.254355400697001</v>
      </c>
      <c r="J7976" s="3">
        <v>28.919860627178</v>
      </c>
      <c r="K7976" s="3">
        <v>25.783972125436001</v>
      </c>
      <c r="L7976" s="3">
        <v>41.114982578396997</v>
      </c>
      <c r="M7976" s="3">
        <v>31.358885017422001</v>
      </c>
      <c r="N7976" s="3">
        <v>37.630662020906001</v>
      </c>
      <c r="O7976" s="3">
        <v>64.111498257839997</v>
      </c>
      <c r="P7976" s="3">
        <v>22.648083623693001</v>
      </c>
      <c r="Q7976" s="14">
        <v>0</v>
      </c>
    </row>
    <row r="7977" spans="3:17" x14ac:dyDescent="0.2">
      <c r="C7977" s="90"/>
      <c r="D7977" s="87"/>
      <c r="E7977" s="1" t="s">
        <v>114</v>
      </c>
      <c r="F7977" s="2"/>
      <c r="G7977" s="59">
        <v>445</v>
      </c>
      <c r="H7977" s="71" t="str">
        <f t="shared" si="174"/>
        <v xml:space="preserve"> </v>
      </c>
      <c r="I7977" s="11">
        <v>23.595505617977999</v>
      </c>
      <c r="J7977" s="3">
        <v>33.932584269663003</v>
      </c>
      <c r="K7977" s="3">
        <v>25.393258426966</v>
      </c>
      <c r="L7977" s="3">
        <v>33.033707865168999</v>
      </c>
      <c r="M7977" s="3">
        <v>24.943820224719001</v>
      </c>
      <c r="N7977" s="3">
        <v>32.584269662921002</v>
      </c>
      <c r="O7977" s="3">
        <v>64.044943820225001</v>
      </c>
      <c r="P7977" s="3">
        <v>19.775280898876002</v>
      </c>
      <c r="Q7977" s="14">
        <v>0</v>
      </c>
    </row>
    <row r="7978" spans="3:17" ht="24" x14ac:dyDescent="0.2">
      <c r="C7978" s="90"/>
      <c r="D7978" s="87"/>
      <c r="E7978" s="1" t="s">
        <v>115</v>
      </c>
      <c r="F7978" s="2"/>
      <c r="G7978" s="59">
        <v>452</v>
      </c>
      <c r="H7978" s="71" t="str">
        <f t="shared" si="174"/>
        <v xml:space="preserve"> </v>
      </c>
      <c r="I7978" s="11">
        <v>22.345132743362999</v>
      </c>
      <c r="J7978" s="3">
        <v>28.761061946902998</v>
      </c>
      <c r="K7978" s="3">
        <v>25.221238938052998</v>
      </c>
      <c r="L7978" s="3">
        <v>36.283185840708001</v>
      </c>
      <c r="M7978" s="3">
        <v>28.761061946902998</v>
      </c>
      <c r="N7978" s="3">
        <v>37.168141592920001</v>
      </c>
      <c r="O7978" s="3">
        <v>67.256637168142007</v>
      </c>
      <c r="P7978" s="3">
        <v>23.451327433627998</v>
      </c>
      <c r="Q7978" s="8">
        <v>0.22123893805299999</v>
      </c>
    </row>
    <row r="7979" spans="3:17" ht="24" x14ac:dyDescent="0.2">
      <c r="C7979" s="90"/>
      <c r="D7979" s="87"/>
      <c r="E7979" s="1" t="s">
        <v>116</v>
      </c>
      <c r="F7979" s="2"/>
      <c r="G7979" s="59">
        <v>298</v>
      </c>
      <c r="H7979" s="71" t="str">
        <f t="shared" si="174"/>
        <v xml:space="preserve"> </v>
      </c>
      <c r="I7979" s="11">
        <v>21.812080536913001</v>
      </c>
      <c r="J7979" s="3">
        <v>32.885906040267997</v>
      </c>
      <c r="K7979" s="3">
        <v>25.503355704697999</v>
      </c>
      <c r="L7979" s="3">
        <v>32.550335570469997</v>
      </c>
      <c r="M7979" s="3">
        <v>30.872483221477001</v>
      </c>
      <c r="N7979" s="3">
        <v>35.234899328859001</v>
      </c>
      <c r="O7979" s="3">
        <v>71.140939597314997</v>
      </c>
      <c r="P7979" s="3">
        <v>25.503355704697999</v>
      </c>
      <c r="Q7979" s="14">
        <v>0</v>
      </c>
    </row>
    <row r="7980" spans="3:17" ht="24" x14ac:dyDescent="0.2">
      <c r="C7980" s="90"/>
      <c r="D7980" s="87"/>
      <c r="E7980" s="1" t="s">
        <v>117</v>
      </c>
      <c r="F7980" s="2"/>
      <c r="G7980" s="59">
        <v>162</v>
      </c>
      <c r="H7980" s="71" t="str">
        <f t="shared" si="174"/>
        <v xml:space="preserve"> </v>
      </c>
      <c r="I7980" s="11">
        <v>17.901234567901</v>
      </c>
      <c r="J7980" s="3">
        <v>38.888888888888999</v>
      </c>
      <c r="K7980" s="3">
        <v>37.037037037037003</v>
      </c>
      <c r="L7980" s="3">
        <v>41.975308641974998</v>
      </c>
      <c r="M7980" s="3">
        <v>39.506172839506</v>
      </c>
      <c r="N7980" s="3">
        <v>45.061728395061998</v>
      </c>
      <c r="O7980" s="3">
        <v>70.987654320988</v>
      </c>
      <c r="P7980" s="3">
        <v>28.395061728395</v>
      </c>
      <c r="Q7980" s="8">
        <v>0.61728395061700003</v>
      </c>
    </row>
    <row r="7981" spans="3:17" x14ac:dyDescent="0.2">
      <c r="C7981" s="90"/>
      <c r="D7981" s="87"/>
      <c r="E7981" s="1" t="s">
        <v>118</v>
      </c>
      <c r="F7981" s="2"/>
      <c r="G7981" s="59">
        <v>330</v>
      </c>
      <c r="H7981" s="71" t="str">
        <f t="shared" si="174"/>
        <v xml:space="preserve"> </v>
      </c>
      <c r="I7981" s="11">
        <v>21.818181818182001</v>
      </c>
      <c r="J7981" s="3">
        <v>31.818181818182001</v>
      </c>
      <c r="K7981" s="3">
        <v>25.454545454544999</v>
      </c>
      <c r="L7981" s="3">
        <v>36.969696969696997</v>
      </c>
      <c r="M7981" s="3">
        <v>29.696969696970001</v>
      </c>
      <c r="N7981" s="3">
        <v>38.181818181818002</v>
      </c>
      <c r="O7981" s="3">
        <v>63.939393939394002</v>
      </c>
      <c r="P7981" s="3">
        <v>19.090909090909001</v>
      </c>
      <c r="Q7981" s="8">
        <v>0.30303030303</v>
      </c>
    </row>
    <row r="7982" spans="3:17" x14ac:dyDescent="0.2">
      <c r="C7982" s="90"/>
      <c r="D7982" s="87"/>
      <c r="E7982" s="1" t="s">
        <v>119</v>
      </c>
      <c r="F7982" s="2"/>
      <c r="G7982" s="59">
        <v>330</v>
      </c>
      <c r="H7982" s="71" t="str">
        <f t="shared" si="174"/>
        <v xml:space="preserve"> </v>
      </c>
      <c r="I7982" s="11">
        <v>22.727272727273</v>
      </c>
      <c r="J7982" s="3">
        <v>31.212121212121001</v>
      </c>
      <c r="K7982" s="3">
        <v>26.363636363636001</v>
      </c>
      <c r="L7982" s="3">
        <v>42.121212121211997</v>
      </c>
      <c r="M7982" s="3">
        <v>33.030303030303003</v>
      </c>
      <c r="N7982" s="3">
        <v>40.606060606061</v>
      </c>
      <c r="O7982" s="3">
        <v>66.363636363636004</v>
      </c>
      <c r="P7982" s="3">
        <v>28.181818181817999</v>
      </c>
      <c r="Q7982" s="14">
        <v>0</v>
      </c>
    </row>
    <row r="7983" spans="3:17" x14ac:dyDescent="0.2">
      <c r="C7983" s="90"/>
      <c r="D7983" s="87"/>
      <c r="E7983" s="1" t="s">
        <v>120</v>
      </c>
      <c r="F7983" s="2"/>
      <c r="G7983" s="59">
        <v>210</v>
      </c>
      <c r="H7983" s="71" t="str">
        <f t="shared" si="174"/>
        <v xml:space="preserve"> </v>
      </c>
      <c r="I7983" s="11">
        <v>22.857142857143</v>
      </c>
      <c r="J7983" s="3">
        <v>31.428571428571001</v>
      </c>
      <c r="K7983" s="3">
        <v>24.285714285714</v>
      </c>
      <c r="L7983" s="3">
        <v>45.714285714286</v>
      </c>
      <c r="M7983" s="3">
        <v>35.238095238094999</v>
      </c>
      <c r="N7983" s="3">
        <v>38.095238095238003</v>
      </c>
      <c r="O7983" s="3">
        <v>63.333333333333002</v>
      </c>
      <c r="P7983" s="3">
        <v>23.333333333333002</v>
      </c>
      <c r="Q7983" s="8">
        <v>0.47619047618999999</v>
      </c>
    </row>
    <row r="7984" spans="3:17" x14ac:dyDescent="0.2">
      <c r="C7984" s="90"/>
      <c r="D7984" s="87"/>
      <c r="E7984" s="1" t="s">
        <v>121</v>
      </c>
      <c r="F7984" s="2"/>
      <c r="G7984" s="59">
        <v>412</v>
      </c>
      <c r="H7984" s="71" t="str">
        <f t="shared" si="174"/>
        <v xml:space="preserve"> </v>
      </c>
      <c r="I7984" s="11">
        <v>24.757281553397998</v>
      </c>
      <c r="J7984" s="3">
        <v>30.097087378641</v>
      </c>
      <c r="K7984" s="3">
        <v>23.058252427184001</v>
      </c>
      <c r="L7984" s="3">
        <v>36.165048543688997</v>
      </c>
      <c r="M7984" s="3">
        <v>31.067961165048999</v>
      </c>
      <c r="N7984" s="3">
        <v>37.864077669902997</v>
      </c>
      <c r="O7984" s="3">
        <v>63.592233009708998</v>
      </c>
      <c r="P7984" s="3">
        <v>22.330097087378999</v>
      </c>
      <c r="Q7984" s="8">
        <v>0.48543689320400002</v>
      </c>
    </row>
    <row r="7985" spans="3:17" x14ac:dyDescent="0.2">
      <c r="C7985" s="90"/>
      <c r="D7985" s="87"/>
      <c r="E7985" s="1" t="s">
        <v>122</v>
      </c>
      <c r="F7985" s="2"/>
      <c r="G7985" s="59">
        <v>126</v>
      </c>
      <c r="H7985" s="71" t="str">
        <f t="shared" si="174"/>
        <v xml:space="preserve"> </v>
      </c>
      <c r="I7985" s="11">
        <v>24.603174603174999</v>
      </c>
      <c r="J7985" s="3">
        <v>34.126984126983999</v>
      </c>
      <c r="K7985" s="3">
        <v>35.714285714286</v>
      </c>
      <c r="L7985" s="3">
        <v>56.349206349206</v>
      </c>
      <c r="M7985" s="3">
        <v>47.619047619047997</v>
      </c>
      <c r="N7985" s="3">
        <v>42.063492063491999</v>
      </c>
      <c r="O7985" s="3">
        <v>63.492063492062996</v>
      </c>
      <c r="P7985" s="3">
        <v>26.984126984126998</v>
      </c>
      <c r="Q7985" s="14">
        <v>0</v>
      </c>
    </row>
    <row r="7986" spans="3:17" x14ac:dyDescent="0.2">
      <c r="C7986" s="90"/>
      <c r="D7986" s="87"/>
      <c r="E7986" s="1" t="s">
        <v>32</v>
      </c>
      <c r="F7986" s="2"/>
      <c r="G7986" s="59">
        <v>10</v>
      </c>
      <c r="H7986" s="71" t="str">
        <f t="shared" si="174"/>
        <v>*</v>
      </c>
      <c r="I7986" s="11">
        <v>20</v>
      </c>
      <c r="J7986" s="3">
        <v>30</v>
      </c>
      <c r="K7986" s="3">
        <v>10</v>
      </c>
      <c r="L7986" s="3">
        <v>50</v>
      </c>
      <c r="M7986" s="3">
        <v>50</v>
      </c>
      <c r="N7986" s="3">
        <v>60</v>
      </c>
      <c r="O7986" s="3">
        <v>40</v>
      </c>
      <c r="P7986" s="3">
        <v>20</v>
      </c>
      <c r="Q7986" s="14">
        <v>0</v>
      </c>
    </row>
    <row r="7987" spans="3:17" x14ac:dyDescent="0.2">
      <c r="C7987" s="90"/>
      <c r="D7987" s="87"/>
      <c r="E7987" s="1" t="s">
        <v>22</v>
      </c>
      <c r="F7987" s="2"/>
      <c r="G7987" s="59">
        <v>3</v>
      </c>
      <c r="H7987" s="71" t="str">
        <f t="shared" si="174"/>
        <v>*</v>
      </c>
      <c r="I7987" s="26">
        <v>0</v>
      </c>
      <c r="J7987" s="3">
        <v>33.333333333333002</v>
      </c>
      <c r="K7987" s="7">
        <v>0</v>
      </c>
      <c r="L7987" s="7">
        <v>0</v>
      </c>
      <c r="M7987" s="7">
        <v>0</v>
      </c>
      <c r="N7987" s="3">
        <v>33.333333333333002</v>
      </c>
      <c r="O7987" s="3">
        <v>66.666666666666998</v>
      </c>
      <c r="P7987" s="7">
        <v>0</v>
      </c>
      <c r="Q7987" s="14">
        <v>0</v>
      </c>
    </row>
    <row r="7988" spans="3:17" ht="24" x14ac:dyDescent="0.2">
      <c r="C7988" s="91" t="s">
        <v>123</v>
      </c>
      <c r="D7988" s="86" t="s">
        <v>17</v>
      </c>
      <c r="E7988" s="6" t="s">
        <v>124</v>
      </c>
      <c r="F7988" s="5"/>
      <c r="G7988" s="58">
        <v>20</v>
      </c>
      <c r="H7988" s="70" t="str">
        <f t="shared" si="174"/>
        <v>*</v>
      </c>
      <c r="I7988" s="12">
        <v>25</v>
      </c>
      <c r="J7988" s="4">
        <v>30</v>
      </c>
      <c r="K7988" s="4">
        <v>25</v>
      </c>
      <c r="L7988" s="4">
        <v>50</v>
      </c>
      <c r="M7988" s="4">
        <v>35</v>
      </c>
      <c r="N7988" s="4">
        <v>60</v>
      </c>
      <c r="O7988" s="4">
        <v>65</v>
      </c>
      <c r="P7988" s="4">
        <v>25</v>
      </c>
      <c r="Q7988" s="33">
        <v>0</v>
      </c>
    </row>
    <row r="7989" spans="3:17" ht="24" x14ac:dyDescent="0.2">
      <c r="C7989" s="92"/>
      <c r="D7989" s="87"/>
      <c r="E7989" s="1" t="s">
        <v>125</v>
      </c>
      <c r="F7989" s="2"/>
      <c r="G7989" s="59">
        <v>85</v>
      </c>
      <c r="H7989" s="71" t="str">
        <f t="shared" si="174"/>
        <v xml:space="preserve"> </v>
      </c>
      <c r="I7989" s="11">
        <v>17.647058823529001</v>
      </c>
      <c r="J7989" s="3">
        <v>22.352941176470999</v>
      </c>
      <c r="K7989" s="3">
        <v>28.235294117647001</v>
      </c>
      <c r="L7989" s="3">
        <v>47.058823529412003</v>
      </c>
      <c r="M7989" s="3">
        <v>29.411764705882</v>
      </c>
      <c r="N7989" s="3">
        <v>40</v>
      </c>
      <c r="O7989" s="3">
        <v>67.058823529411995</v>
      </c>
      <c r="P7989" s="3">
        <v>20</v>
      </c>
      <c r="Q7989" s="14">
        <v>0</v>
      </c>
    </row>
    <row r="7990" spans="3:17" ht="24" x14ac:dyDescent="0.2">
      <c r="C7990" s="92"/>
      <c r="D7990" s="87"/>
      <c r="E7990" s="1" t="s">
        <v>126</v>
      </c>
      <c r="F7990" s="2"/>
      <c r="G7990" s="59">
        <v>68</v>
      </c>
      <c r="H7990" s="71" t="str">
        <f t="shared" si="174"/>
        <v xml:space="preserve"> </v>
      </c>
      <c r="I7990" s="11">
        <v>19.117647058824002</v>
      </c>
      <c r="J7990" s="3">
        <v>22.058823529411999</v>
      </c>
      <c r="K7990" s="3">
        <v>25</v>
      </c>
      <c r="L7990" s="3">
        <v>32.352941176470999</v>
      </c>
      <c r="M7990" s="3">
        <v>32.352941176470999</v>
      </c>
      <c r="N7990" s="3">
        <v>41.176470588234999</v>
      </c>
      <c r="O7990" s="3">
        <v>61.764705882352999</v>
      </c>
      <c r="P7990" s="3">
        <v>27.941176470588001</v>
      </c>
      <c r="Q7990" s="14">
        <v>0</v>
      </c>
    </row>
    <row r="7991" spans="3:17" ht="24" x14ac:dyDescent="0.2">
      <c r="C7991" s="92"/>
      <c r="D7991" s="87"/>
      <c r="E7991" s="1" t="s">
        <v>127</v>
      </c>
      <c r="F7991" s="2"/>
      <c r="G7991" s="59">
        <v>130</v>
      </c>
      <c r="H7991" s="71" t="str">
        <f t="shared" si="174"/>
        <v xml:space="preserve"> </v>
      </c>
      <c r="I7991" s="11">
        <v>20</v>
      </c>
      <c r="J7991" s="3">
        <v>36.923076923076998</v>
      </c>
      <c r="K7991" s="3">
        <v>35.384615384615003</v>
      </c>
      <c r="L7991" s="3">
        <v>39.230769230768999</v>
      </c>
      <c r="M7991" s="3">
        <v>35.384615384615003</v>
      </c>
      <c r="N7991" s="3">
        <v>41.538461538462002</v>
      </c>
      <c r="O7991" s="3">
        <v>63.846153846154003</v>
      </c>
      <c r="P7991" s="3">
        <v>24.615384615385</v>
      </c>
      <c r="Q7991" s="8">
        <v>0.76923076923099998</v>
      </c>
    </row>
    <row r="7992" spans="3:17" ht="24" x14ac:dyDescent="0.2">
      <c r="C7992" s="92"/>
      <c r="D7992" s="87"/>
      <c r="E7992" s="1" t="s">
        <v>128</v>
      </c>
      <c r="F7992" s="2"/>
      <c r="G7992" s="59">
        <v>639</v>
      </c>
      <c r="H7992" s="71" t="str">
        <f t="shared" si="174"/>
        <v xml:space="preserve"> </v>
      </c>
      <c r="I7992" s="11">
        <v>18.935837245696</v>
      </c>
      <c r="J7992" s="3">
        <v>28.794992175274</v>
      </c>
      <c r="K7992" s="3">
        <v>22.848200312989</v>
      </c>
      <c r="L7992" s="3">
        <v>35.367762128326</v>
      </c>
      <c r="M7992" s="3">
        <v>26.291079812206998</v>
      </c>
      <c r="N7992" s="3">
        <v>34.585289514867</v>
      </c>
      <c r="O7992" s="3">
        <v>63.536776212832997</v>
      </c>
      <c r="P7992" s="3">
        <v>18.466353677621001</v>
      </c>
      <c r="Q7992" s="8">
        <v>0.31298904538299999</v>
      </c>
    </row>
    <row r="7993" spans="3:17" ht="24" x14ac:dyDescent="0.2">
      <c r="C7993" s="92"/>
      <c r="D7993" s="87"/>
      <c r="E7993" s="1" t="s">
        <v>129</v>
      </c>
      <c r="F7993" s="2"/>
      <c r="G7993" s="59">
        <v>497</v>
      </c>
      <c r="H7993" s="71" t="str">
        <f t="shared" si="174"/>
        <v xml:space="preserve"> </v>
      </c>
      <c r="I7993" s="11">
        <v>21.529175050302001</v>
      </c>
      <c r="J7993" s="3">
        <v>26.760563380282001</v>
      </c>
      <c r="K7993" s="3">
        <v>22.736418511065999</v>
      </c>
      <c r="L7993" s="3">
        <v>34.808853118712001</v>
      </c>
      <c r="M7993" s="3">
        <v>29.175050301811002</v>
      </c>
      <c r="N7993" s="3">
        <v>36.217303822938</v>
      </c>
      <c r="O7993" s="3">
        <v>65.794768611669994</v>
      </c>
      <c r="P7993" s="3">
        <v>22.132796780684</v>
      </c>
      <c r="Q7993" s="8">
        <v>0.201207243461</v>
      </c>
    </row>
    <row r="7994" spans="3:17" ht="24" x14ac:dyDescent="0.2">
      <c r="C7994" s="92"/>
      <c r="D7994" s="87"/>
      <c r="E7994" s="1" t="s">
        <v>130</v>
      </c>
      <c r="F7994" s="2"/>
      <c r="G7994" s="59">
        <v>406</v>
      </c>
      <c r="H7994" s="71" t="str">
        <f t="shared" si="174"/>
        <v xml:space="preserve"> </v>
      </c>
      <c r="I7994" s="11">
        <v>23.399014778325</v>
      </c>
      <c r="J7994" s="3">
        <v>31.28078817734</v>
      </c>
      <c r="K7994" s="3">
        <v>23.399014778325</v>
      </c>
      <c r="L7994" s="3">
        <v>32.512315270936</v>
      </c>
      <c r="M7994" s="3">
        <v>25.862068965517</v>
      </c>
      <c r="N7994" s="3">
        <v>35.221674876846997</v>
      </c>
      <c r="O7994" s="3">
        <v>63.546798029557003</v>
      </c>
      <c r="P7994" s="3">
        <v>20.689655172414</v>
      </c>
      <c r="Q7994" s="8">
        <v>0.49261083743799999</v>
      </c>
    </row>
    <row r="7995" spans="3:17" x14ac:dyDescent="0.2">
      <c r="C7995" s="92"/>
      <c r="D7995" s="87"/>
      <c r="E7995" s="1" t="s">
        <v>131</v>
      </c>
      <c r="F7995" s="2"/>
      <c r="G7995" s="59">
        <v>191</v>
      </c>
      <c r="H7995" s="71" t="str">
        <f t="shared" si="174"/>
        <v xml:space="preserve"> </v>
      </c>
      <c r="I7995" s="11">
        <v>19.895287958114999</v>
      </c>
      <c r="J7995" s="3">
        <v>27.748691099476002</v>
      </c>
      <c r="K7995" s="3">
        <v>26.178010471204001</v>
      </c>
      <c r="L7995" s="3">
        <v>39.790575916229997</v>
      </c>
      <c r="M7995" s="3">
        <v>26.701570680627999</v>
      </c>
      <c r="N7995" s="3">
        <v>35.078534031414002</v>
      </c>
      <c r="O7995" s="3">
        <v>64.921465968586006</v>
      </c>
      <c r="P7995" s="3">
        <v>20.942408376963002</v>
      </c>
      <c r="Q7995" s="14">
        <v>0</v>
      </c>
    </row>
    <row r="7996" spans="3:17" ht="24" x14ac:dyDescent="0.2">
      <c r="C7996" s="92"/>
      <c r="D7996" s="87"/>
      <c r="E7996" s="1" t="s">
        <v>132</v>
      </c>
      <c r="F7996" s="2"/>
      <c r="G7996" s="59">
        <v>65</v>
      </c>
      <c r="H7996" s="71" t="str">
        <f t="shared" si="174"/>
        <v xml:space="preserve"> </v>
      </c>
      <c r="I7996" s="11">
        <v>21.538461538461998</v>
      </c>
      <c r="J7996" s="3">
        <v>33.846153846154003</v>
      </c>
      <c r="K7996" s="3">
        <v>24.615384615385</v>
      </c>
      <c r="L7996" s="3">
        <v>33.846153846154003</v>
      </c>
      <c r="M7996" s="3">
        <v>24.615384615385</v>
      </c>
      <c r="N7996" s="3">
        <v>30.769230769231001</v>
      </c>
      <c r="O7996" s="3">
        <v>66.153846153846004</v>
      </c>
      <c r="P7996" s="3">
        <v>20</v>
      </c>
      <c r="Q7996" s="14">
        <v>0</v>
      </c>
    </row>
    <row r="7997" spans="3:17" ht="24" x14ac:dyDescent="0.2">
      <c r="C7997" s="92"/>
      <c r="D7997" s="87"/>
      <c r="E7997" s="1" t="s">
        <v>133</v>
      </c>
      <c r="F7997" s="2"/>
      <c r="G7997" s="59">
        <v>73</v>
      </c>
      <c r="H7997" s="71" t="str">
        <f t="shared" si="174"/>
        <v xml:space="preserve"> </v>
      </c>
      <c r="I7997" s="11">
        <v>17.808219178081998</v>
      </c>
      <c r="J7997" s="3">
        <v>19.178082191781002</v>
      </c>
      <c r="K7997" s="3">
        <v>17.808219178081998</v>
      </c>
      <c r="L7997" s="3">
        <v>42.465753424657997</v>
      </c>
      <c r="M7997" s="3">
        <v>26.027397260274</v>
      </c>
      <c r="N7997" s="3">
        <v>31.506849315067999</v>
      </c>
      <c r="O7997" s="3">
        <v>65.753424657533998</v>
      </c>
      <c r="P7997" s="3">
        <v>23.287671232876999</v>
      </c>
      <c r="Q7997" s="14">
        <v>0</v>
      </c>
    </row>
    <row r="7998" spans="3:17" ht="24" x14ac:dyDescent="0.2">
      <c r="C7998" s="92"/>
      <c r="D7998" s="87"/>
      <c r="E7998" s="1" t="s">
        <v>134</v>
      </c>
      <c r="F7998" s="2"/>
      <c r="G7998" s="59">
        <v>1</v>
      </c>
      <c r="H7998" s="71" t="str">
        <f t="shared" si="174"/>
        <v>*</v>
      </c>
      <c r="I7998" s="11">
        <v>100</v>
      </c>
      <c r="J7998" s="3">
        <v>100</v>
      </c>
      <c r="K7998" s="7">
        <v>0</v>
      </c>
      <c r="L7998" s="7">
        <v>0</v>
      </c>
      <c r="M7998" s="7">
        <v>0</v>
      </c>
      <c r="N7998" s="7">
        <v>0</v>
      </c>
      <c r="O7998" s="7">
        <v>0</v>
      </c>
      <c r="P7998" s="7">
        <v>0</v>
      </c>
      <c r="Q7998" s="14">
        <v>0</v>
      </c>
    </row>
    <row r="7999" spans="3:17" ht="24" x14ac:dyDescent="0.2">
      <c r="C7999" s="92"/>
      <c r="D7999" s="87"/>
      <c r="E7999" s="1" t="s">
        <v>135</v>
      </c>
      <c r="F7999" s="2"/>
      <c r="G7999" s="59">
        <v>281</v>
      </c>
      <c r="H7999" s="71" t="str">
        <f t="shared" si="174"/>
        <v xml:space="preserve"> </v>
      </c>
      <c r="I7999" s="11">
        <v>23.843416370107001</v>
      </c>
      <c r="J7999" s="3">
        <v>32.740213523131999</v>
      </c>
      <c r="K7999" s="3">
        <v>26.334519572954001</v>
      </c>
      <c r="L7999" s="3">
        <v>41.281138790036003</v>
      </c>
      <c r="M7999" s="3">
        <v>29.893238434164001</v>
      </c>
      <c r="N7999" s="3">
        <v>34.875444839857998</v>
      </c>
      <c r="O7999" s="3">
        <v>62.277580071174</v>
      </c>
      <c r="P7999" s="3">
        <v>19.217081850534001</v>
      </c>
      <c r="Q7999" s="8">
        <v>0.35587188612100001</v>
      </c>
    </row>
    <row r="8000" spans="3:17" x14ac:dyDescent="0.2">
      <c r="C8000" s="92"/>
      <c r="D8000" s="87"/>
      <c r="E8000" s="1" t="s">
        <v>136</v>
      </c>
      <c r="F8000" s="2"/>
      <c r="G8000" s="59">
        <v>25</v>
      </c>
      <c r="H8000" s="71" t="str">
        <f t="shared" si="174"/>
        <v>*</v>
      </c>
      <c r="I8000" s="11">
        <v>32</v>
      </c>
      <c r="J8000" s="3">
        <v>28</v>
      </c>
      <c r="K8000" s="3">
        <v>20</v>
      </c>
      <c r="L8000" s="3">
        <v>44</v>
      </c>
      <c r="M8000" s="3">
        <v>28</v>
      </c>
      <c r="N8000" s="3">
        <v>24</v>
      </c>
      <c r="O8000" s="3">
        <v>44</v>
      </c>
      <c r="P8000" s="3">
        <v>28</v>
      </c>
      <c r="Q8000" s="14">
        <v>0</v>
      </c>
    </row>
    <row r="8001" spans="2:17" x14ac:dyDescent="0.2">
      <c r="C8001" s="92"/>
      <c r="D8001" s="87"/>
      <c r="E8001" s="1" t="s">
        <v>137</v>
      </c>
      <c r="F8001" s="2"/>
      <c r="G8001" s="59">
        <v>59</v>
      </c>
      <c r="H8001" s="71" t="str">
        <f t="shared" si="174"/>
        <v xml:space="preserve"> </v>
      </c>
      <c r="I8001" s="11">
        <v>10.169491525424</v>
      </c>
      <c r="J8001" s="3">
        <v>30.508474576270999</v>
      </c>
      <c r="K8001" s="3">
        <v>13.559322033898001</v>
      </c>
      <c r="L8001" s="3">
        <v>25.423728813558998</v>
      </c>
      <c r="M8001" s="3">
        <v>32.203389830508002</v>
      </c>
      <c r="N8001" s="3">
        <v>28.813559322033999</v>
      </c>
      <c r="O8001" s="3">
        <v>55.932203389831002</v>
      </c>
      <c r="P8001" s="3">
        <v>10.169491525424</v>
      </c>
      <c r="Q8001" s="8">
        <v>1.6949152542370001</v>
      </c>
    </row>
    <row r="8002" spans="2:17" x14ac:dyDescent="0.2">
      <c r="C8002" s="92"/>
      <c r="D8002" s="87"/>
      <c r="E8002" s="1" t="s">
        <v>22</v>
      </c>
      <c r="F8002" s="2"/>
      <c r="G8002" s="59">
        <v>5</v>
      </c>
      <c r="H8002" s="71" t="str">
        <f t="shared" si="174"/>
        <v>*</v>
      </c>
      <c r="I8002" s="26">
        <v>0</v>
      </c>
      <c r="J8002" s="7">
        <v>0</v>
      </c>
      <c r="K8002" s="7">
        <v>0</v>
      </c>
      <c r="L8002" s="7">
        <v>0</v>
      </c>
      <c r="M8002" s="7">
        <v>0</v>
      </c>
      <c r="N8002" s="3">
        <v>40</v>
      </c>
      <c r="O8002" s="3">
        <v>100</v>
      </c>
      <c r="P8002" s="7">
        <v>0</v>
      </c>
      <c r="Q8002" s="14">
        <v>0</v>
      </c>
    </row>
    <row r="8003" spans="2:17" ht="24" x14ac:dyDescent="0.2">
      <c r="C8003" s="92"/>
      <c r="D8003" s="87"/>
      <c r="E8003" s="1" t="s">
        <v>138</v>
      </c>
      <c r="F8003" s="2"/>
      <c r="G8003" s="59">
        <v>100</v>
      </c>
      <c r="H8003" s="71" t="str">
        <f t="shared" si="174"/>
        <v xml:space="preserve"> </v>
      </c>
      <c r="I8003" s="11">
        <v>18</v>
      </c>
      <c r="J8003" s="3">
        <v>24</v>
      </c>
      <c r="K8003" s="3">
        <v>27</v>
      </c>
      <c r="L8003" s="3">
        <v>47</v>
      </c>
      <c r="M8003" s="3">
        <v>30</v>
      </c>
      <c r="N8003" s="3">
        <v>43</v>
      </c>
      <c r="O8003" s="3">
        <v>66</v>
      </c>
      <c r="P8003" s="3">
        <v>21</v>
      </c>
      <c r="Q8003" s="14">
        <v>0</v>
      </c>
    </row>
    <row r="8004" spans="2:17" ht="24" x14ac:dyDescent="0.2">
      <c r="C8004" s="92"/>
      <c r="D8004" s="87"/>
      <c r="E8004" s="1" t="s">
        <v>139</v>
      </c>
      <c r="F8004" s="2"/>
      <c r="G8004" s="59">
        <v>164</v>
      </c>
      <c r="H8004" s="71" t="str">
        <f t="shared" ref="H8004:H8006" si="175">IF(G8004&lt;49,"*"," ")</f>
        <v xml:space="preserve"> </v>
      </c>
      <c r="I8004" s="11">
        <v>18.902439024389999</v>
      </c>
      <c r="J8004" s="3">
        <v>32.926829268292998</v>
      </c>
      <c r="K8004" s="3">
        <v>32.317073170732002</v>
      </c>
      <c r="L8004" s="3">
        <v>40.243902439023998</v>
      </c>
      <c r="M8004" s="3">
        <v>33.536585365854002</v>
      </c>
      <c r="N8004" s="3">
        <v>41.463414634145998</v>
      </c>
      <c r="O8004" s="3">
        <v>64.024390243902005</v>
      </c>
      <c r="P8004" s="3">
        <v>26.219512195122</v>
      </c>
      <c r="Q8004" s="8">
        <v>0.60975609756100002</v>
      </c>
    </row>
    <row r="8005" spans="2:17" ht="24" x14ac:dyDescent="0.2">
      <c r="C8005" s="92"/>
      <c r="D8005" s="87"/>
      <c r="E8005" s="1" t="s">
        <v>140</v>
      </c>
      <c r="F8005" s="2"/>
      <c r="G8005" s="59">
        <v>638</v>
      </c>
      <c r="H8005" s="71" t="str">
        <f t="shared" si="175"/>
        <v xml:space="preserve"> </v>
      </c>
      <c r="I8005" s="11">
        <v>21.159874608150002</v>
      </c>
      <c r="J8005" s="3">
        <v>28.683385579936999</v>
      </c>
      <c r="K8005" s="3">
        <v>22.413793103448</v>
      </c>
      <c r="L8005" s="3">
        <v>34.952978056425998</v>
      </c>
      <c r="M8005" s="3">
        <v>28.526645768024999</v>
      </c>
      <c r="N8005" s="3">
        <v>36.677115987461001</v>
      </c>
      <c r="O8005" s="3">
        <v>64.733542319749006</v>
      </c>
      <c r="P8005" s="3">
        <v>22.100313479623999</v>
      </c>
      <c r="Q8005" s="8">
        <v>0.31347962382400002</v>
      </c>
    </row>
    <row r="8006" spans="2:17" ht="24" x14ac:dyDescent="0.2">
      <c r="C8006" s="93"/>
      <c r="D8006" s="88"/>
      <c r="E8006" s="27" t="s">
        <v>141</v>
      </c>
      <c r="F8006" s="30"/>
      <c r="G8006" s="60">
        <v>131</v>
      </c>
      <c r="H8006" s="72" t="str">
        <f t="shared" si="175"/>
        <v xml:space="preserve"> </v>
      </c>
      <c r="I8006" s="35">
        <v>19.847328244275001</v>
      </c>
      <c r="J8006" s="16">
        <v>25.954198473281998</v>
      </c>
      <c r="K8006" s="16">
        <v>20.610687022901001</v>
      </c>
      <c r="L8006" s="16">
        <v>37.404580152671997</v>
      </c>
      <c r="M8006" s="16">
        <v>23.664122137404998</v>
      </c>
      <c r="N8006" s="16">
        <v>32.061068702290001</v>
      </c>
      <c r="O8006" s="16">
        <v>65.648854961832001</v>
      </c>
      <c r="P8006" s="16">
        <v>20.610687022901001</v>
      </c>
      <c r="Q8006" s="53">
        <v>0</v>
      </c>
    </row>
    <row r="8007" spans="2:17" x14ac:dyDescent="0.2">
      <c r="G8007" s="61"/>
      <c r="H8007" s="73"/>
    </row>
    <row r="8008" spans="2:17" x14ac:dyDescent="0.2">
      <c r="B8008" s="22" t="str">
        <f xml:space="preserve"> HYPERLINK("#'目次'!B65", "[59]")</f>
        <v>[59]</v>
      </c>
      <c r="C8008" s="17" t="s">
        <v>597</v>
      </c>
      <c r="G8008" s="61"/>
      <c r="H8008" s="73"/>
    </row>
    <row r="8009" spans="2:17" x14ac:dyDescent="0.2">
      <c r="G8009" s="61"/>
      <c r="H8009" s="73"/>
    </row>
    <row r="8010" spans="2:17" x14ac:dyDescent="0.2">
      <c r="G8010" s="61"/>
      <c r="H8010" s="73"/>
    </row>
    <row r="8011" spans="2:17" x14ac:dyDescent="0.2">
      <c r="C8011" s="17" t="s">
        <v>12</v>
      </c>
      <c r="G8011" s="61"/>
      <c r="H8011" s="73"/>
    </row>
    <row r="8012" spans="2:17" ht="60" x14ac:dyDescent="0.2">
      <c r="C8012" s="82"/>
      <c r="D8012" s="83"/>
      <c r="E8012" s="83"/>
      <c r="F8012" s="83"/>
      <c r="G8012" s="55" t="s">
        <v>13</v>
      </c>
      <c r="H8012" s="68"/>
      <c r="I8012" s="20" t="s">
        <v>598</v>
      </c>
      <c r="J8012" s="10" t="s">
        <v>599</v>
      </c>
      <c r="K8012" s="10" t="s">
        <v>600</v>
      </c>
      <c r="L8012" s="10" t="s">
        <v>601</v>
      </c>
      <c r="M8012" s="10" t="s">
        <v>602</v>
      </c>
      <c r="N8012" s="10" t="s">
        <v>603</v>
      </c>
      <c r="O8012" s="10" t="s">
        <v>604</v>
      </c>
      <c r="P8012" s="10" t="s">
        <v>32</v>
      </c>
      <c r="Q8012" s="23" t="s">
        <v>22</v>
      </c>
    </row>
    <row r="8013" spans="2:17" x14ac:dyDescent="0.2">
      <c r="C8013" s="84"/>
      <c r="D8013" s="85"/>
      <c r="E8013" s="85"/>
      <c r="F8013" s="85"/>
      <c r="G8013" s="56"/>
      <c r="H8013" s="69"/>
      <c r="I8013" s="24"/>
      <c r="J8013" s="9"/>
      <c r="K8013" s="9"/>
      <c r="L8013" s="9"/>
      <c r="M8013" s="9"/>
      <c r="N8013" s="9"/>
      <c r="O8013" s="9"/>
      <c r="P8013" s="9"/>
      <c r="Q8013" s="21"/>
    </row>
    <row r="8014" spans="2:17" x14ac:dyDescent="0.2">
      <c r="C8014" s="28"/>
      <c r="D8014" s="29"/>
      <c r="E8014" s="32" t="s">
        <v>13</v>
      </c>
      <c r="F8014" s="31"/>
      <c r="G8014" s="57">
        <v>2435</v>
      </c>
      <c r="H8014" s="66" t="str">
        <f t="shared" ref="H8014:H8077" si="176">IF(G8014&lt;49,"*"," ")</f>
        <v xml:space="preserve"> </v>
      </c>
      <c r="I8014" s="15">
        <v>28.172484599589001</v>
      </c>
      <c r="J8014" s="15">
        <v>40.246406570841998</v>
      </c>
      <c r="K8014" s="15">
        <v>23.408624229979001</v>
      </c>
      <c r="L8014" s="15">
        <v>30.184804928131001</v>
      </c>
      <c r="M8014" s="15">
        <v>27.761806981519999</v>
      </c>
      <c r="N8014" s="15">
        <v>14.989733059548</v>
      </c>
      <c r="O8014" s="15">
        <v>11.827515400411</v>
      </c>
      <c r="P8014" s="15">
        <v>3.4907597535930002</v>
      </c>
      <c r="Q8014" s="34">
        <v>10.759753593429</v>
      </c>
    </row>
    <row r="8015" spans="2:17" x14ac:dyDescent="0.2">
      <c r="C8015" s="89" t="s">
        <v>16</v>
      </c>
      <c r="D8015" s="86" t="s">
        <v>17</v>
      </c>
      <c r="E8015" s="6" t="s">
        <v>18</v>
      </c>
      <c r="F8015" s="5"/>
      <c r="G8015" s="58">
        <v>344</v>
      </c>
      <c r="H8015" s="70" t="str">
        <f t="shared" si="176"/>
        <v xml:space="preserve"> </v>
      </c>
      <c r="I8015" s="12">
        <v>31.104651162791001</v>
      </c>
      <c r="J8015" s="4">
        <v>44.476744186047</v>
      </c>
      <c r="K8015" s="4">
        <v>23.837209302325999</v>
      </c>
      <c r="L8015" s="4">
        <v>26.453488372092998</v>
      </c>
      <c r="M8015" s="4">
        <v>33.720930232557997</v>
      </c>
      <c r="N8015" s="4">
        <v>16.279069767442</v>
      </c>
      <c r="O8015" s="4">
        <v>15.406976744186</v>
      </c>
      <c r="P8015" s="4">
        <v>5.5232558139529999</v>
      </c>
      <c r="Q8015" s="13">
        <v>9.8837209302330002</v>
      </c>
    </row>
    <row r="8016" spans="2:17" x14ac:dyDescent="0.2">
      <c r="C8016" s="90"/>
      <c r="D8016" s="87"/>
      <c r="E8016" s="1" t="s">
        <v>19</v>
      </c>
      <c r="F8016" s="2"/>
      <c r="G8016" s="59">
        <v>1502</v>
      </c>
      <c r="H8016" s="71" t="str">
        <f t="shared" si="176"/>
        <v xml:space="preserve"> </v>
      </c>
      <c r="I8016" s="11">
        <v>30.093209054593999</v>
      </c>
      <c r="J8016" s="3">
        <v>41.011984021304997</v>
      </c>
      <c r="K8016" s="3">
        <v>23.501997336883999</v>
      </c>
      <c r="L8016" s="3">
        <v>27.829560585885002</v>
      </c>
      <c r="M8016" s="3">
        <v>28.628495339547001</v>
      </c>
      <c r="N8016" s="3">
        <v>15.312916111851001</v>
      </c>
      <c r="O8016" s="3">
        <v>10.719041278296</v>
      </c>
      <c r="P8016" s="3">
        <v>2.9960053262319999</v>
      </c>
      <c r="Q8016" s="8">
        <v>10.053262316911001</v>
      </c>
    </row>
    <row r="8017" spans="3:17" x14ac:dyDescent="0.2">
      <c r="C8017" s="90"/>
      <c r="D8017" s="87"/>
      <c r="E8017" s="1" t="s">
        <v>20</v>
      </c>
      <c r="F8017" s="2"/>
      <c r="G8017" s="59">
        <v>465</v>
      </c>
      <c r="H8017" s="71" t="str">
        <f t="shared" si="176"/>
        <v xml:space="preserve"> </v>
      </c>
      <c r="I8017" s="11">
        <v>23.225806451613</v>
      </c>
      <c r="J8017" s="3">
        <v>37.849462365591002</v>
      </c>
      <c r="K8017" s="3">
        <v>23.440860215053998</v>
      </c>
      <c r="L8017" s="3">
        <v>37.849462365591002</v>
      </c>
      <c r="M8017" s="3">
        <v>22.150537634409002</v>
      </c>
      <c r="N8017" s="3">
        <v>12.903225806451999</v>
      </c>
      <c r="O8017" s="3">
        <v>12.043010752688</v>
      </c>
      <c r="P8017" s="3">
        <v>3.0107526881719999</v>
      </c>
      <c r="Q8017" s="8">
        <v>11.827956989246999</v>
      </c>
    </row>
    <row r="8018" spans="3:17" x14ac:dyDescent="0.2">
      <c r="C8018" s="90"/>
      <c r="D8018" s="87"/>
      <c r="E8018" s="1" t="s">
        <v>21</v>
      </c>
      <c r="F8018" s="2"/>
      <c r="G8018" s="59">
        <v>107</v>
      </c>
      <c r="H8018" s="71" t="str">
        <f t="shared" si="176"/>
        <v xml:space="preserve"> </v>
      </c>
      <c r="I8018" s="11">
        <v>15.887850467290001</v>
      </c>
      <c r="J8018" s="3">
        <v>28.03738317757</v>
      </c>
      <c r="K8018" s="3">
        <v>23.364485981308</v>
      </c>
      <c r="L8018" s="3">
        <v>42.056074766355003</v>
      </c>
      <c r="M8018" s="3">
        <v>22.429906542055999</v>
      </c>
      <c r="N8018" s="3">
        <v>14.953271028036999</v>
      </c>
      <c r="O8018" s="3">
        <v>14.953271028036999</v>
      </c>
      <c r="P8018" s="3">
        <v>6.5420560747660002</v>
      </c>
      <c r="Q8018" s="8">
        <v>14.953271028036999</v>
      </c>
    </row>
    <row r="8019" spans="3:17" x14ac:dyDescent="0.2">
      <c r="C8019" s="90"/>
      <c r="D8019" s="87"/>
      <c r="E8019" s="1" t="s">
        <v>22</v>
      </c>
      <c r="F8019" s="2"/>
      <c r="G8019" s="59">
        <v>17</v>
      </c>
      <c r="H8019" s="71" t="str">
        <f t="shared" si="176"/>
        <v>*</v>
      </c>
      <c r="I8019" s="11">
        <v>11.764705882353001</v>
      </c>
      <c r="J8019" s="3">
        <v>29.411764705882</v>
      </c>
      <c r="K8019" s="3">
        <v>5.8823529411760003</v>
      </c>
      <c r="L8019" s="3">
        <v>29.411764705882</v>
      </c>
      <c r="M8019" s="3">
        <v>17.647058823529001</v>
      </c>
      <c r="N8019" s="3">
        <v>17.647058823529001</v>
      </c>
      <c r="O8019" s="3">
        <v>11.764705882353001</v>
      </c>
      <c r="P8019" s="7">
        <v>0</v>
      </c>
      <c r="Q8019" s="8">
        <v>35.294117647058997</v>
      </c>
    </row>
    <row r="8020" spans="3:17" x14ac:dyDescent="0.2">
      <c r="C8020" s="91" t="s">
        <v>23</v>
      </c>
      <c r="D8020" s="86" t="s">
        <v>17</v>
      </c>
      <c r="E8020" s="6" t="s">
        <v>24</v>
      </c>
      <c r="F8020" s="5"/>
      <c r="G8020" s="58">
        <v>383</v>
      </c>
      <c r="H8020" s="70" t="str">
        <f t="shared" si="176"/>
        <v xml:space="preserve"> </v>
      </c>
      <c r="I8020" s="12">
        <v>28.720626631854</v>
      </c>
      <c r="J8020" s="4">
        <v>41.775456919059998</v>
      </c>
      <c r="K8020" s="4">
        <v>27.937336814620998</v>
      </c>
      <c r="L8020" s="4">
        <v>35.509138381200998</v>
      </c>
      <c r="M8020" s="4">
        <v>32.114882506527003</v>
      </c>
      <c r="N8020" s="4">
        <v>18.537859007832999</v>
      </c>
      <c r="O8020" s="4">
        <v>11.227154046997001</v>
      </c>
      <c r="P8020" s="4">
        <v>2.8720626631849999</v>
      </c>
      <c r="Q8020" s="13">
        <v>9.9216710182769994</v>
      </c>
    </row>
    <row r="8021" spans="3:17" x14ac:dyDescent="0.2">
      <c r="C8021" s="90"/>
      <c r="D8021" s="87"/>
      <c r="E8021" s="1" t="s">
        <v>25</v>
      </c>
      <c r="F8021" s="2"/>
      <c r="G8021" s="59">
        <v>333</v>
      </c>
      <c r="H8021" s="71" t="str">
        <f t="shared" si="176"/>
        <v xml:space="preserve"> </v>
      </c>
      <c r="I8021" s="11">
        <v>37.237237237236997</v>
      </c>
      <c r="J8021" s="3">
        <v>47.147147147147002</v>
      </c>
      <c r="K8021" s="3">
        <v>29.72972972973</v>
      </c>
      <c r="L8021" s="3">
        <v>36.036036036036002</v>
      </c>
      <c r="M8021" s="3">
        <v>35.135135135135002</v>
      </c>
      <c r="N8021" s="3">
        <v>21.321321321321001</v>
      </c>
      <c r="O8021" s="3">
        <v>11.711711711712001</v>
      </c>
      <c r="P8021" s="3">
        <v>3.9039039039040002</v>
      </c>
      <c r="Q8021" s="8">
        <v>7.8078078078080004</v>
      </c>
    </row>
    <row r="8022" spans="3:17" ht="24" x14ac:dyDescent="0.2">
      <c r="C8022" s="90"/>
      <c r="D8022" s="87"/>
      <c r="E8022" s="1" t="s">
        <v>26</v>
      </c>
      <c r="F8022" s="2"/>
      <c r="G8022" s="59">
        <v>464</v>
      </c>
      <c r="H8022" s="71" t="str">
        <f t="shared" si="176"/>
        <v xml:space="preserve"> </v>
      </c>
      <c r="I8022" s="11">
        <v>34.051724137930997</v>
      </c>
      <c r="J8022" s="3">
        <v>44.396551724138</v>
      </c>
      <c r="K8022" s="3">
        <v>28.232758620689999</v>
      </c>
      <c r="L8022" s="3">
        <v>35.129310344827999</v>
      </c>
      <c r="M8022" s="3">
        <v>36.206896551724</v>
      </c>
      <c r="N8022" s="3">
        <v>20.689655172414</v>
      </c>
      <c r="O8022" s="3">
        <v>13.362068965517</v>
      </c>
      <c r="P8022" s="3">
        <v>2.1551724137930002</v>
      </c>
      <c r="Q8022" s="8">
        <v>8.4051724137930002</v>
      </c>
    </row>
    <row r="8023" spans="3:17" ht="24" x14ac:dyDescent="0.2">
      <c r="C8023" s="90"/>
      <c r="D8023" s="87"/>
      <c r="E8023" s="1" t="s">
        <v>27</v>
      </c>
      <c r="F8023" s="2"/>
      <c r="G8023" s="59">
        <v>163</v>
      </c>
      <c r="H8023" s="71" t="str">
        <f t="shared" si="176"/>
        <v xml:space="preserve"> </v>
      </c>
      <c r="I8023" s="11">
        <v>34.355828220859003</v>
      </c>
      <c r="J8023" s="3">
        <v>39.263803680982001</v>
      </c>
      <c r="K8023" s="3">
        <v>26.380368098160002</v>
      </c>
      <c r="L8023" s="3">
        <v>39.877300613496999</v>
      </c>
      <c r="M8023" s="3">
        <v>31.901840490798001</v>
      </c>
      <c r="N8023" s="3">
        <v>15.950920245399001</v>
      </c>
      <c r="O8023" s="3">
        <v>16.564417177913999</v>
      </c>
      <c r="P8023" s="3">
        <v>3.0674846625769998</v>
      </c>
      <c r="Q8023" s="8">
        <v>11.042944785275999</v>
      </c>
    </row>
    <row r="8024" spans="3:17" x14ac:dyDescent="0.2">
      <c r="C8024" s="90"/>
      <c r="D8024" s="87"/>
      <c r="E8024" s="1" t="s">
        <v>28</v>
      </c>
      <c r="F8024" s="2"/>
      <c r="G8024" s="59">
        <v>161</v>
      </c>
      <c r="H8024" s="71" t="str">
        <f t="shared" si="176"/>
        <v xml:space="preserve"> </v>
      </c>
      <c r="I8024" s="11">
        <v>32.298136645962998</v>
      </c>
      <c r="J8024" s="3">
        <v>40.372670807452998</v>
      </c>
      <c r="K8024" s="3">
        <v>29.813664596273</v>
      </c>
      <c r="L8024" s="3">
        <v>40.993788819876002</v>
      </c>
      <c r="M8024" s="3">
        <v>34.161490683229999</v>
      </c>
      <c r="N8024" s="3">
        <v>19.254658385092998</v>
      </c>
      <c r="O8024" s="3">
        <v>9.9378881987579994</v>
      </c>
      <c r="P8024" s="3">
        <v>1.242236024845</v>
      </c>
      <c r="Q8024" s="8">
        <v>12.422360248446999</v>
      </c>
    </row>
    <row r="8025" spans="3:17" x14ac:dyDescent="0.2">
      <c r="C8025" s="90"/>
      <c r="D8025" s="87"/>
      <c r="E8025" s="1" t="s">
        <v>29</v>
      </c>
      <c r="F8025" s="2"/>
      <c r="G8025" s="59">
        <v>1174</v>
      </c>
      <c r="H8025" s="71" t="str">
        <f t="shared" si="176"/>
        <v xml:space="preserve"> </v>
      </c>
      <c r="I8025" s="11">
        <v>30.15332197615</v>
      </c>
      <c r="J8025" s="3">
        <v>43.015332197615002</v>
      </c>
      <c r="K8025" s="3">
        <v>25.809199318569</v>
      </c>
      <c r="L8025" s="3">
        <v>31.686541737649002</v>
      </c>
      <c r="M8025" s="3">
        <v>31.771720613288</v>
      </c>
      <c r="N8025" s="3">
        <v>17.120954003407</v>
      </c>
      <c r="O8025" s="3">
        <v>12.265758091993</v>
      </c>
      <c r="P8025" s="3">
        <v>2.6405451448039998</v>
      </c>
      <c r="Q8025" s="8">
        <v>9.8807495741059999</v>
      </c>
    </row>
    <row r="8026" spans="3:17" x14ac:dyDescent="0.2">
      <c r="C8026" s="90"/>
      <c r="D8026" s="87"/>
      <c r="E8026" s="1" t="s">
        <v>30</v>
      </c>
      <c r="F8026" s="2"/>
      <c r="G8026" s="59">
        <v>1349</v>
      </c>
      <c r="H8026" s="71" t="str">
        <f t="shared" si="176"/>
        <v xml:space="preserve"> </v>
      </c>
      <c r="I8026" s="11">
        <v>31.653076352854001</v>
      </c>
      <c r="J8026" s="3">
        <v>43.736100815419</v>
      </c>
      <c r="K8026" s="3">
        <v>25.648628613787999</v>
      </c>
      <c r="L8026" s="3">
        <v>31.653076352854001</v>
      </c>
      <c r="M8026" s="3">
        <v>31.430689399555</v>
      </c>
      <c r="N8026" s="3">
        <v>15.567086730911999</v>
      </c>
      <c r="O8026" s="3">
        <v>11.415863602669001</v>
      </c>
      <c r="P8026" s="3">
        <v>2.5203854707189999</v>
      </c>
      <c r="Q8026" s="8">
        <v>10.007412898443</v>
      </c>
    </row>
    <row r="8027" spans="3:17" x14ac:dyDescent="0.2">
      <c r="C8027" s="90"/>
      <c r="D8027" s="87"/>
      <c r="E8027" s="1" t="s">
        <v>31</v>
      </c>
      <c r="F8027" s="2"/>
      <c r="G8027" s="59">
        <v>2034</v>
      </c>
      <c r="H8027" s="71" t="str">
        <f t="shared" si="176"/>
        <v xml:space="preserve"> </v>
      </c>
      <c r="I8027" s="11">
        <v>29.596853490659001</v>
      </c>
      <c r="J8027" s="3">
        <v>42.281219272370002</v>
      </c>
      <c r="K8027" s="3">
        <v>24.237954768927999</v>
      </c>
      <c r="L8027" s="3">
        <v>29.744346116028002</v>
      </c>
      <c r="M8027" s="3">
        <v>28.957718780728001</v>
      </c>
      <c r="N8027" s="3">
        <v>15.142576204522999</v>
      </c>
      <c r="O8027" s="3">
        <v>12.192723697148001</v>
      </c>
      <c r="P8027" s="3">
        <v>3.2448377581119998</v>
      </c>
      <c r="Q8027" s="8">
        <v>10.275319567355</v>
      </c>
    </row>
    <row r="8028" spans="3:17" x14ac:dyDescent="0.2">
      <c r="C8028" s="90"/>
      <c r="D8028" s="87"/>
      <c r="E8028" s="1" t="s">
        <v>32</v>
      </c>
      <c r="F8028" s="2"/>
      <c r="G8028" s="59">
        <v>68</v>
      </c>
      <c r="H8028" s="71" t="str">
        <f t="shared" si="176"/>
        <v xml:space="preserve"> </v>
      </c>
      <c r="I8028" s="11">
        <v>13.235294117646999</v>
      </c>
      <c r="J8028" s="3">
        <v>26.470588235293999</v>
      </c>
      <c r="K8028" s="3">
        <v>29.411764705882</v>
      </c>
      <c r="L8028" s="3">
        <v>25</v>
      </c>
      <c r="M8028" s="3">
        <v>17.647058823529001</v>
      </c>
      <c r="N8028" s="3">
        <v>22.058823529411999</v>
      </c>
      <c r="O8028" s="3">
        <v>11.764705882353001</v>
      </c>
      <c r="P8028" s="3">
        <v>11.764705882353001</v>
      </c>
      <c r="Q8028" s="8">
        <v>17.647058823529001</v>
      </c>
    </row>
    <row r="8029" spans="3:17" x14ac:dyDescent="0.2">
      <c r="C8029" s="90"/>
      <c r="D8029" s="87"/>
      <c r="E8029" s="1" t="s">
        <v>22</v>
      </c>
      <c r="F8029" s="2"/>
      <c r="G8029" s="59">
        <v>17</v>
      </c>
      <c r="H8029" s="71" t="str">
        <f t="shared" si="176"/>
        <v>*</v>
      </c>
      <c r="I8029" s="11">
        <v>11.764705882353001</v>
      </c>
      <c r="J8029" s="3">
        <v>29.411764705882</v>
      </c>
      <c r="K8029" s="3">
        <v>17.647058823529001</v>
      </c>
      <c r="L8029" s="3">
        <v>35.294117647058997</v>
      </c>
      <c r="M8029" s="3">
        <v>35.294117647058997</v>
      </c>
      <c r="N8029" s="3">
        <v>29.411764705882</v>
      </c>
      <c r="O8029" s="3">
        <v>11.764705882353001</v>
      </c>
      <c r="P8029" s="3">
        <v>5.8823529411760003</v>
      </c>
      <c r="Q8029" s="8">
        <v>5.8823529411760003</v>
      </c>
    </row>
    <row r="8030" spans="3:17" x14ac:dyDescent="0.2">
      <c r="C8030" s="91" t="s">
        <v>33</v>
      </c>
      <c r="D8030" s="86" t="s">
        <v>17</v>
      </c>
      <c r="E8030" s="6" t="s">
        <v>34</v>
      </c>
      <c r="F8030" s="5"/>
      <c r="G8030" s="58">
        <v>120</v>
      </c>
      <c r="H8030" s="70" t="str">
        <f t="shared" si="176"/>
        <v xml:space="preserve"> </v>
      </c>
      <c r="I8030" s="12">
        <v>37.5</v>
      </c>
      <c r="J8030" s="4">
        <v>49.166666666666998</v>
      </c>
      <c r="K8030" s="4">
        <v>28.333333333333002</v>
      </c>
      <c r="L8030" s="4">
        <v>36.666666666666998</v>
      </c>
      <c r="M8030" s="4">
        <v>42.5</v>
      </c>
      <c r="N8030" s="4">
        <v>23.333333333333002</v>
      </c>
      <c r="O8030" s="4">
        <v>19.166666666666998</v>
      </c>
      <c r="P8030" s="4">
        <v>3.333333333333</v>
      </c>
      <c r="Q8030" s="13">
        <v>9.166666666667</v>
      </c>
    </row>
    <row r="8031" spans="3:17" x14ac:dyDescent="0.2">
      <c r="C8031" s="90"/>
      <c r="D8031" s="87"/>
      <c r="E8031" s="1" t="s">
        <v>35</v>
      </c>
      <c r="F8031" s="2"/>
      <c r="G8031" s="59">
        <v>932</v>
      </c>
      <c r="H8031" s="71" t="str">
        <f t="shared" si="176"/>
        <v xml:space="preserve"> </v>
      </c>
      <c r="I8031" s="11">
        <v>31.437768240343001</v>
      </c>
      <c r="J8031" s="3">
        <v>43.025751072961</v>
      </c>
      <c r="K8031" s="3">
        <v>25.643776824033999</v>
      </c>
      <c r="L8031" s="3">
        <v>31.115879828326001</v>
      </c>
      <c r="M8031" s="3">
        <v>29.721030042917999</v>
      </c>
      <c r="N8031" s="3">
        <v>15.128755364807001</v>
      </c>
      <c r="O8031" s="3">
        <v>12.44635193133</v>
      </c>
      <c r="P8031" s="3">
        <v>2.5751072961369998</v>
      </c>
      <c r="Q8031" s="8">
        <v>9.8712446351929994</v>
      </c>
    </row>
    <row r="8032" spans="3:17" x14ac:dyDescent="0.2">
      <c r="C8032" s="90"/>
      <c r="D8032" s="87"/>
      <c r="E8032" s="1" t="s">
        <v>36</v>
      </c>
      <c r="F8032" s="2"/>
      <c r="G8032" s="59">
        <v>854</v>
      </c>
      <c r="H8032" s="71" t="str">
        <f t="shared" si="176"/>
        <v xml:space="preserve"> </v>
      </c>
      <c r="I8032" s="11">
        <v>26.814988290397999</v>
      </c>
      <c r="J8032" s="3">
        <v>40.866510538641997</v>
      </c>
      <c r="K8032" s="3">
        <v>22.131147540983999</v>
      </c>
      <c r="L8032" s="3">
        <v>29.039812646369999</v>
      </c>
      <c r="M8032" s="3">
        <v>26.932084309133</v>
      </c>
      <c r="N8032" s="3">
        <v>15.105386416862</v>
      </c>
      <c r="O8032" s="3">
        <v>10.304449648712</v>
      </c>
      <c r="P8032" s="3">
        <v>2.2248243559719998</v>
      </c>
      <c r="Q8032" s="8">
        <v>10.304449648712</v>
      </c>
    </row>
    <row r="8033" spans="3:17" ht="24" x14ac:dyDescent="0.2">
      <c r="C8033" s="90"/>
      <c r="D8033" s="87"/>
      <c r="E8033" s="1" t="s">
        <v>37</v>
      </c>
      <c r="F8033" s="2"/>
      <c r="G8033" s="59">
        <v>356</v>
      </c>
      <c r="H8033" s="71" t="str">
        <f t="shared" si="176"/>
        <v xml:space="preserve"> </v>
      </c>
      <c r="I8033" s="11">
        <v>23.876404494382001</v>
      </c>
      <c r="J8033" s="3">
        <v>35.393258426966</v>
      </c>
      <c r="K8033" s="3">
        <v>22.47191011236</v>
      </c>
      <c r="L8033" s="3">
        <v>28.932584269663</v>
      </c>
      <c r="M8033" s="3">
        <v>23.033707865168999</v>
      </c>
      <c r="N8033" s="3">
        <v>12.921348314607</v>
      </c>
      <c r="O8033" s="3">
        <v>11.797752808988999</v>
      </c>
      <c r="P8033" s="3">
        <v>5.8988764044939996</v>
      </c>
      <c r="Q8033" s="8">
        <v>10.955056179774999</v>
      </c>
    </row>
    <row r="8034" spans="3:17" x14ac:dyDescent="0.2">
      <c r="C8034" s="90"/>
      <c r="D8034" s="87"/>
      <c r="E8034" s="1" t="s">
        <v>38</v>
      </c>
      <c r="F8034" s="2"/>
      <c r="G8034" s="59">
        <v>157</v>
      </c>
      <c r="H8034" s="71" t="str">
        <f t="shared" si="176"/>
        <v xml:space="preserve"> </v>
      </c>
      <c r="I8034" s="11">
        <v>21.019108280255001</v>
      </c>
      <c r="J8034" s="3">
        <v>25.477707006368998</v>
      </c>
      <c r="K8034" s="3">
        <v>16.560509554140001</v>
      </c>
      <c r="L8034" s="3">
        <v>28.025477707006001</v>
      </c>
      <c r="M8034" s="3">
        <v>20.382165605095999</v>
      </c>
      <c r="N8034" s="3">
        <v>11.464968152866</v>
      </c>
      <c r="O8034" s="3">
        <v>10.828025477707</v>
      </c>
      <c r="P8034" s="3">
        <v>10.828025477707</v>
      </c>
      <c r="Q8034" s="8">
        <v>17.834394904459</v>
      </c>
    </row>
    <row r="8035" spans="3:17" x14ac:dyDescent="0.2">
      <c r="C8035" s="90"/>
      <c r="D8035" s="87"/>
      <c r="E8035" s="1" t="s">
        <v>22</v>
      </c>
      <c r="F8035" s="2"/>
      <c r="G8035" s="59">
        <v>16</v>
      </c>
      <c r="H8035" s="71" t="str">
        <f t="shared" si="176"/>
        <v>*</v>
      </c>
      <c r="I8035" s="11">
        <v>6.25</v>
      </c>
      <c r="J8035" s="3">
        <v>31.25</v>
      </c>
      <c r="K8035" s="3">
        <v>12.5</v>
      </c>
      <c r="L8035" s="3">
        <v>37.5</v>
      </c>
      <c r="M8035" s="3">
        <v>25</v>
      </c>
      <c r="N8035" s="3">
        <v>18.75</v>
      </c>
      <c r="O8035" s="3">
        <v>12.5</v>
      </c>
      <c r="P8035" s="7">
        <v>0</v>
      </c>
      <c r="Q8035" s="8">
        <v>25</v>
      </c>
    </row>
    <row r="8036" spans="3:17" x14ac:dyDescent="0.2">
      <c r="C8036" s="91" t="s">
        <v>39</v>
      </c>
      <c r="D8036" s="86" t="s">
        <v>17</v>
      </c>
      <c r="E8036" s="6" t="s">
        <v>40</v>
      </c>
      <c r="F8036" s="5"/>
      <c r="G8036" s="58">
        <v>350</v>
      </c>
      <c r="H8036" s="70" t="str">
        <f t="shared" si="176"/>
        <v xml:space="preserve"> </v>
      </c>
      <c r="I8036" s="12">
        <v>37.714285714286</v>
      </c>
      <c r="J8036" s="4">
        <v>46.857142857143003</v>
      </c>
      <c r="K8036" s="4">
        <v>27.714285714286</v>
      </c>
      <c r="L8036" s="4">
        <v>35.428571428570997</v>
      </c>
      <c r="M8036" s="4">
        <v>35.428571428570997</v>
      </c>
      <c r="N8036" s="4">
        <v>17.714285714286</v>
      </c>
      <c r="O8036" s="4">
        <v>12.857142857143</v>
      </c>
      <c r="P8036" s="4">
        <v>3.4285714285709998</v>
      </c>
      <c r="Q8036" s="13">
        <v>8.5714285714289993</v>
      </c>
    </row>
    <row r="8037" spans="3:17" ht="24" x14ac:dyDescent="0.2">
      <c r="C8037" s="90"/>
      <c r="D8037" s="87"/>
      <c r="E8037" s="1" t="s">
        <v>41</v>
      </c>
      <c r="F8037" s="2"/>
      <c r="G8037" s="59">
        <v>1147</v>
      </c>
      <c r="H8037" s="71" t="str">
        <f t="shared" si="176"/>
        <v xml:space="preserve"> </v>
      </c>
      <c r="I8037" s="11">
        <v>30.252833478639999</v>
      </c>
      <c r="J8037" s="3">
        <v>42.545771578029999</v>
      </c>
      <c r="K8037" s="3">
        <v>25.021795989537999</v>
      </c>
      <c r="L8037" s="3">
        <v>28.160418482998999</v>
      </c>
      <c r="M8037" s="3">
        <v>30.775937227549999</v>
      </c>
      <c r="N8037" s="3">
        <v>15.257192676548</v>
      </c>
      <c r="O8037" s="3">
        <v>12.641673931997</v>
      </c>
      <c r="P8037" s="3">
        <v>2.7027027027030002</v>
      </c>
      <c r="Q8037" s="8">
        <v>8.6312118570180001</v>
      </c>
    </row>
    <row r="8038" spans="3:17" x14ac:dyDescent="0.2">
      <c r="C8038" s="90"/>
      <c r="D8038" s="87"/>
      <c r="E8038" s="1" t="s">
        <v>42</v>
      </c>
      <c r="F8038" s="2"/>
      <c r="G8038" s="59">
        <v>816</v>
      </c>
      <c r="H8038" s="71" t="str">
        <f t="shared" si="176"/>
        <v xml:space="preserve"> </v>
      </c>
      <c r="I8038" s="11">
        <v>22.794117647059</v>
      </c>
      <c r="J8038" s="3">
        <v>35.661764705882</v>
      </c>
      <c r="K8038" s="3">
        <v>20.465686274509999</v>
      </c>
      <c r="L8038" s="3">
        <v>31.004901960784</v>
      </c>
      <c r="M8038" s="3">
        <v>21.936274509804001</v>
      </c>
      <c r="N8038" s="3">
        <v>13.357843137254999</v>
      </c>
      <c r="O8038" s="3">
        <v>10.416666666667</v>
      </c>
      <c r="P8038" s="3">
        <v>4.6568627450979996</v>
      </c>
      <c r="Q8038" s="8">
        <v>12.990196078431</v>
      </c>
    </row>
    <row r="8039" spans="3:17" x14ac:dyDescent="0.2">
      <c r="C8039" s="90"/>
      <c r="D8039" s="87"/>
      <c r="E8039" s="1" t="s">
        <v>43</v>
      </c>
      <c r="F8039" s="2"/>
      <c r="G8039" s="59">
        <v>78</v>
      </c>
      <c r="H8039" s="71" t="str">
        <f t="shared" si="176"/>
        <v xml:space="preserve"> </v>
      </c>
      <c r="I8039" s="11">
        <v>19.230769230768999</v>
      </c>
      <c r="J8039" s="3">
        <v>30.769230769231001</v>
      </c>
      <c r="K8039" s="3">
        <v>16.666666666666998</v>
      </c>
      <c r="L8039" s="3">
        <v>26.923076923077002</v>
      </c>
      <c r="M8039" s="3">
        <v>15.384615384615</v>
      </c>
      <c r="N8039" s="3">
        <v>16.666666666666998</v>
      </c>
      <c r="O8039" s="3">
        <v>8.9743589743589993</v>
      </c>
      <c r="P8039" s="3">
        <v>5.1282051282049999</v>
      </c>
      <c r="Q8039" s="8">
        <v>16.666666666666998</v>
      </c>
    </row>
    <row r="8040" spans="3:17" x14ac:dyDescent="0.2">
      <c r="C8040" s="90"/>
      <c r="D8040" s="87"/>
      <c r="E8040" s="1" t="s">
        <v>22</v>
      </c>
      <c r="F8040" s="2"/>
      <c r="G8040" s="59">
        <v>44</v>
      </c>
      <c r="H8040" s="71" t="str">
        <f t="shared" si="176"/>
        <v>*</v>
      </c>
      <c r="I8040" s="11">
        <v>13.636363636364001</v>
      </c>
      <c r="J8040" s="3">
        <v>29.545454545455001</v>
      </c>
      <c r="K8040" s="3">
        <v>13.636363636364001</v>
      </c>
      <c r="L8040" s="3">
        <v>31.818181818182001</v>
      </c>
      <c r="M8040" s="3">
        <v>18.181818181817999</v>
      </c>
      <c r="N8040" s="3">
        <v>13.636363636364001</v>
      </c>
      <c r="O8040" s="3">
        <v>13.636363636364001</v>
      </c>
      <c r="P8040" s="7">
        <v>0</v>
      </c>
      <c r="Q8040" s="8">
        <v>31.818181818182001</v>
      </c>
    </row>
    <row r="8041" spans="3:17" x14ac:dyDescent="0.2">
      <c r="C8041" s="91" t="s">
        <v>44</v>
      </c>
      <c r="D8041" s="86" t="s">
        <v>17</v>
      </c>
      <c r="E8041" s="6" t="s">
        <v>45</v>
      </c>
      <c r="F8041" s="5"/>
      <c r="G8041" s="58">
        <v>1358</v>
      </c>
      <c r="H8041" s="70" t="str">
        <f t="shared" si="176"/>
        <v xml:space="preserve"> </v>
      </c>
      <c r="I8041" s="12">
        <v>31.222385861561001</v>
      </c>
      <c r="J8041" s="4">
        <v>44.771723122239003</v>
      </c>
      <c r="K8041" s="4">
        <v>25.331369661267001</v>
      </c>
      <c r="L8041" s="4">
        <v>27.614138438881</v>
      </c>
      <c r="M8041" s="4">
        <v>31.664212076582999</v>
      </c>
      <c r="N8041" s="4">
        <v>16.715758468335999</v>
      </c>
      <c r="O8041" s="4">
        <v>13.549337260677</v>
      </c>
      <c r="P8041" s="4">
        <v>2.7982326951399998</v>
      </c>
      <c r="Q8041" s="13">
        <v>9.0574374079529996</v>
      </c>
    </row>
    <row r="8042" spans="3:17" x14ac:dyDescent="0.2">
      <c r="C8042" s="90"/>
      <c r="D8042" s="87"/>
      <c r="E8042" s="1" t="s">
        <v>46</v>
      </c>
      <c r="F8042" s="2"/>
      <c r="G8042" s="59">
        <v>735</v>
      </c>
      <c r="H8042" s="71" t="str">
        <f t="shared" si="176"/>
        <v xml:space="preserve"> </v>
      </c>
      <c r="I8042" s="11">
        <v>27.346938775510001</v>
      </c>
      <c r="J8042" s="3">
        <v>37.823129251700998</v>
      </c>
      <c r="K8042" s="3">
        <v>20.136054421769</v>
      </c>
      <c r="L8042" s="3">
        <v>32.380952380952003</v>
      </c>
      <c r="M8042" s="3">
        <v>23.673469387754999</v>
      </c>
      <c r="N8042" s="3">
        <v>12.925170068027001</v>
      </c>
      <c r="O8042" s="3">
        <v>10.068027210884001</v>
      </c>
      <c r="P8042" s="3">
        <v>3.5374149659860001</v>
      </c>
      <c r="Q8042" s="8">
        <v>12.517006802720999</v>
      </c>
    </row>
    <row r="8043" spans="3:17" x14ac:dyDescent="0.2">
      <c r="C8043" s="90"/>
      <c r="D8043" s="87"/>
      <c r="E8043" s="1" t="s">
        <v>47</v>
      </c>
      <c r="F8043" s="2"/>
      <c r="G8043" s="59">
        <v>177</v>
      </c>
      <c r="H8043" s="71" t="str">
        <f t="shared" si="176"/>
        <v xml:space="preserve"> </v>
      </c>
      <c r="I8043" s="11">
        <v>18.644067796609999</v>
      </c>
      <c r="J8043" s="3">
        <v>27.683615819208999</v>
      </c>
      <c r="K8043" s="3">
        <v>24.293785310733998</v>
      </c>
      <c r="L8043" s="3">
        <v>38.418079096044998</v>
      </c>
      <c r="M8043" s="3">
        <v>22.033898305085</v>
      </c>
      <c r="N8043" s="3">
        <v>11.864406779661</v>
      </c>
      <c r="O8043" s="3">
        <v>10.169491525424</v>
      </c>
      <c r="P8043" s="3">
        <v>3.3898305084749998</v>
      </c>
      <c r="Q8043" s="8">
        <v>10.734463276835999</v>
      </c>
    </row>
    <row r="8044" spans="3:17" x14ac:dyDescent="0.2">
      <c r="C8044" s="90"/>
      <c r="D8044" s="87"/>
      <c r="E8044" s="1" t="s">
        <v>48</v>
      </c>
      <c r="F8044" s="2"/>
      <c r="G8044" s="59">
        <v>128</v>
      </c>
      <c r="H8044" s="71" t="str">
        <f t="shared" si="176"/>
        <v xml:space="preserve"> </v>
      </c>
      <c r="I8044" s="11">
        <v>17.1875</v>
      </c>
      <c r="J8044" s="3">
        <v>25.78125</v>
      </c>
      <c r="K8044" s="3">
        <v>23.4375</v>
      </c>
      <c r="L8044" s="3">
        <v>32.8125</v>
      </c>
      <c r="M8044" s="3">
        <v>18.75</v>
      </c>
      <c r="N8044" s="3">
        <v>11.71875</v>
      </c>
      <c r="O8044" s="3">
        <v>7.03125</v>
      </c>
      <c r="P8044" s="3">
        <v>10.9375</v>
      </c>
      <c r="Q8044" s="8">
        <v>15.625</v>
      </c>
    </row>
    <row r="8045" spans="3:17" x14ac:dyDescent="0.2">
      <c r="C8045" s="90"/>
      <c r="D8045" s="87"/>
      <c r="E8045" s="1" t="s">
        <v>22</v>
      </c>
      <c r="F8045" s="2"/>
      <c r="G8045" s="59">
        <v>37</v>
      </c>
      <c r="H8045" s="71" t="str">
        <f t="shared" si="176"/>
        <v>*</v>
      </c>
      <c r="I8045" s="11">
        <v>16.216216216216001</v>
      </c>
      <c r="J8045" s="3">
        <v>32.432432432432002</v>
      </c>
      <c r="K8045" s="3">
        <v>13.513513513514001</v>
      </c>
      <c r="L8045" s="3">
        <v>32.432432432432002</v>
      </c>
      <c r="M8045" s="3">
        <v>24.324324324323999</v>
      </c>
      <c r="N8045" s="3">
        <v>18.918918918919001</v>
      </c>
      <c r="O8045" s="3">
        <v>8.1081081081080004</v>
      </c>
      <c r="P8045" s="3">
        <v>2.7027027027030002</v>
      </c>
      <c r="Q8045" s="8">
        <v>21.621621621622001</v>
      </c>
    </row>
    <row r="8046" spans="3:17" ht="24" x14ac:dyDescent="0.2">
      <c r="C8046" s="91" t="s">
        <v>49</v>
      </c>
      <c r="D8046" s="86" t="s">
        <v>17</v>
      </c>
      <c r="E8046" s="6" t="s">
        <v>50</v>
      </c>
      <c r="F8046" s="5"/>
      <c r="G8046" s="58">
        <v>141</v>
      </c>
      <c r="H8046" s="70" t="str">
        <f t="shared" si="176"/>
        <v xml:space="preserve"> </v>
      </c>
      <c r="I8046" s="12">
        <v>44.680851063829998</v>
      </c>
      <c r="J8046" s="4">
        <v>55.319148936170002</v>
      </c>
      <c r="K8046" s="4">
        <v>33.333333333333002</v>
      </c>
      <c r="L8046" s="4">
        <v>37.58865248227</v>
      </c>
      <c r="M8046" s="4">
        <v>39.716312056737998</v>
      </c>
      <c r="N8046" s="4">
        <v>19.858156028368999</v>
      </c>
      <c r="O8046" s="4">
        <v>18.439716312057001</v>
      </c>
      <c r="P8046" s="4">
        <v>4.9645390070920001</v>
      </c>
      <c r="Q8046" s="13">
        <v>4.9645390070920001</v>
      </c>
    </row>
    <row r="8047" spans="3:17" ht="36" x14ac:dyDescent="0.2">
      <c r="C8047" s="90"/>
      <c r="D8047" s="87"/>
      <c r="E8047" s="1" t="s">
        <v>51</v>
      </c>
      <c r="F8047" s="2"/>
      <c r="G8047" s="59">
        <v>349</v>
      </c>
      <c r="H8047" s="71" t="str">
        <f t="shared" si="176"/>
        <v xml:space="preserve"> </v>
      </c>
      <c r="I8047" s="11">
        <v>37.822349570200998</v>
      </c>
      <c r="J8047" s="3">
        <v>55.587392550143001</v>
      </c>
      <c r="K8047" s="3">
        <v>30.372492836675999</v>
      </c>
      <c r="L8047" s="3">
        <v>24.355300859599001</v>
      </c>
      <c r="M8047" s="3">
        <v>39.255014326648002</v>
      </c>
      <c r="N8047" s="3">
        <v>19.197707736390001</v>
      </c>
      <c r="O8047" s="3">
        <v>19.484240687679002</v>
      </c>
      <c r="P8047" s="3">
        <v>5.7306590257880003</v>
      </c>
      <c r="Q8047" s="8">
        <v>2.0057306590259998</v>
      </c>
    </row>
    <row r="8048" spans="3:17" ht="48" x14ac:dyDescent="0.2">
      <c r="C8048" s="90"/>
      <c r="D8048" s="87"/>
      <c r="E8048" s="1" t="s">
        <v>52</v>
      </c>
      <c r="F8048" s="2"/>
      <c r="G8048" s="59">
        <v>1860</v>
      </c>
      <c r="H8048" s="71" t="str">
        <f t="shared" si="176"/>
        <v xml:space="preserve"> </v>
      </c>
      <c r="I8048" s="11">
        <v>30.053763440859999</v>
      </c>
      <c r="J8048" s="3">
        <v>45.322580645160997</v>
      </c>
      <c r="K8048" s="3">
        <v>24.677419354839</v>
      </c>
      <c r="L8048" s="3">
        <v>31.075268817204002</v>
      </c>
      <c r="M8048" s="3">
        <v>30.806451612903</v>
      </c>
      <c r="N8048" s="3">
        <v>16.021505376343999</v>
      </c>
      <c r="O8048" s="3">
        <v>12.903225806451999</v>
      </c>
      <c r="P8048" s="3">
        <v>2.795698924731</v>
      </c>
      <c r="Q8048" s="8">
        <v>7.2580645161290001</v>
      </c>
    </row>
    <row r="8049" spans="3:17" ht="24" x14ac:dyDescent="0.2">
      <c r="C8049" s="90"/>
      <c r="D8049" s="87"/>
      <c r="E8049" s="1" t="s">
        <v>53</v>
      </c>
      <c r="F8049" s="2"/>
      <c r="G8049" s="59">
        <v>719</v>
      </c>
      <c r="H8049" s="71" t="str">
        <f t="shared" si="176"/>
        <v xml:space="preserve"> </v>
      </c>
      <c r="I8049" s="11">
        <v>35.465924895687998</v>
      </c>
      <c r="J8049" s="3">
        <v>57.719054242002997</v>
      </c>
      <c r="K8049" s="3">
        <v>30.598052851182</v>
      </c>
      <c r="L8049" s="3">
        <v>23.783031988872999</v>
      </c>
      <c r="M8049" s="3">
        <v>39.082058414465003</v>
      </c>
      <c r="N8049" s="3">
        <v>16.272600834492</v>
      </c>
      <c r="O8049" s="3">
        <v>15.159944367176999</v>
      </c>
      <c r="P8049" s="3">
        <v>4.3115438108479998</v>
      </c>
      <c r="Q8049" s="8">
        <v>2.364394993046</v>
      </c>
    </row>
    <row r="8050" spans="3:17" ht="48" x14ac:dyDescent="0.2">
      <c r="C8050" s="90"/>
      <c r="D8050" s="87"/>
      <c r="E8050" s="1" t="s">
        <v>54</v>
      </c>
      <c r="F8050" s="2"/>
      <c r="G8050" s="59">
        <v>404</v>
      </c>
      <c r="H8050" s="71" t="str">
        <f t="shared" si="176"/>
        <v xml:space="preserve"> </v>
      </c>
      <c r="I8050" s="11">
        <v>34.158415841584002</v>
      </c>
      <c r="J8050" s="3">
        <v>56.188118811880997</v>
      </c>
      <c r="K8050" s="3">
        <v>30.693069306931001</v>
      </c>
      <c r="L8050" s="3">
        <v>25.49504950495</v>
      </c>
      <c r="M8050" s="3">
        <v>40.099009900989998</v>
      </c>
      <c r="N8050" s="3">
        <v>16.336633663366001</v>
      </c>
      <c r="O8050" s="3">
        <v>17.326732673266999</v>
      </c>
      <c r="P8050" s="3">
        <v>4.4554455445540002</v>
      </c>
      <c r="Q8050" s="8">
        <v>2.4752475247520001</v>
      </c>
    </row>
    <row r="8051" spans="3:17" ht="36" x14ac:dyDescent="0.2">
      <c r="C8051" s="90"/>
      <c r="D8051" s="87"/>
      <c r="E8051" s="1" t="s">
        <v>55</v>
      </c>
      <c r="F8051" s="2"/>
      <c r="G8051" s="59">
        <v>41</v>
      </c>
      <c r="H8051" s="71" t="str">
        <f t="shared" si="176"/>
        <v>*</v>
      </c>
      <c r="I8051" s="11">
        <v>43.902439024389999</v>
      </c>
      <c r="J8051" s="3">
        <v>58.536585365854002</v>
      </c>
      <c r="K8051" s="3">
        <v>31.707317073171001</v>
      </c>
      <c r="L8051" s="3">
        <v>14.634146341463</v>
      </c>
      <c r="M8051" s="3">
        <v>41.463414634145998</v>
      </c>
      <c r="N8051" s="3">
        <v>21.951219512194999</v>
      </c>
      <c r="O8051" s="3">
        <v>12.195121951220001</v>
      </c>
      <c r="P8051" s="3">
        <v>12.195121951220001</v>
      </c>
      <c r="Q8051" s="8">
        <v>2.4390243902440001</v>
      </c>
    </row>
    <row r="8052" spans="3:17" ht="36" x14ac:dyDescent="0.2">
      <c r="C8052" s="90"/>
      <c r="D8052" s="87"/>
      <c r="E8052" s="1" t="s">
        <v>56</v>
      </c>
      <c r="F8052" s="2"/>
      <c r="G8052" s="59">
        <v>168</v>
      </c>
      <c r="H8052" s="71" t="str">
        <f t="shared" si="176"/>
        <v xml:space="preserve"> </v>
      </c>
      <c r="I8052" s="11">
        <v>30.952380952380999</v>
      </c>
      <c r="J8052" s="3">
        <v>61.904761904761997</v>
      </c>
      <c r="K8052" s="3">
        <v>30.357142857143</v>
      </c>
      <c r="L8052" s="3">
        <v>22.023809523810002</v>
      </c>
      <c r="M8052" s="3">
        <v>37.5</v>
      </c>
      <c r="N8052" s="3">
        <v>14.880952380951999</v>
      </c>
      <c r="O8052" s="3">
        <v>17.261904761905001</v>
      </c>
      <c r="P8052" s="3">
        <v>4.7619047619049999</v>
      </c>
      <c r="Q8052" s="8">
        <v>2.3809523809519999</v>
      </c>
    </row>
    <row r="8053" spans="3:17" ht="36" x14ac:dyDescent="0.2">
      <c r="C8053" s="90"/>
      <c r="D8053" s="87"/>
      <c r="E8053" s="1" t="s">
        <v>57</v>
      </c>
      <c r="F8053" s="2"/>
      <c r="G8053" s="59">
        <v>146</v>
      </c>
      <c r="H8053" s="71" t="str">
        <f t="shared" si="176"/>
        <v xml:space="preserve"> </v>
      </c>
      <c r="I8053" s="11">
        <v>34.931506849314999</v>
      </c>
      <c r="J8053" s="3">
        <v>60.958904109589</v>
      </c>
      <c r="K8053" s="3">
        <v>32.191780821918002</v>
      </c>
      <c r="L8053" s="3">
        <v>22.602739726027</v>
      </c>
      <c r="M8053" s="3">
        <v>44.520547945205003</v>
      </c>
      <c r="N8053" s="3">
        <v>14.383561643836</v>
      </c>
      <c r="O8053" s="3">
        <v>17.123287671233001</v>
      </c>
      <c r="P8053" s="3">
        <v>6.1643835616439997</v>
      </c>
      <c r="Q8053" s="8">
        <v>1.369863013699</v>
      </c>
    </row>
    <row r="8054" spans="3:17" x14ac:dyDescent="0.2">
      <c r="C8054" s="90"/>
      <c r="D8054" s="87"/>
      <c r="E8054" s="1" t="s">
        <v>58</v>
      </c>
      <c r="F8054" s="2"/>
      <c r="G8054" s="59">
        <v>364</v>
      </c>
      <c r="H8054" s="71" t="str">
        <f t="shared" si="176"/>
        <v xml:space="preserve"> </v>
      </c>
      <c r="I8054" s="11">
        <v>21.428571428571001</v>
      </c>
      <c r="J8054" s="3">
        <v>22.527472527473002</v>
      </c>
      <c r="K8054" s="3">
        <v>19.780219780220001</v>
      </c>
      <c r="L8054" s="3">
        <v>30.219780219779999</v>
      </c>
      <c r="M8054" s="3">
        <v>18.131868131868</v>
      </c>
      <c r="N8054" s="3">
        <v>12.362637362637001</v>
      </c>
      <c r="O8054" s="3">
        <v>9.065934065934</v>
      </c>
      <c r="P8054" s="3">
        <v>7.1428571428570002</v>
      </c>
      <c r="Q8054" s="8">
        <v>20.054945054945001</v>
      </c>
    </row>
    <row r="8055" spans="3:17" x14ac:dyDescent="0.2">
      <c r="C8055" s="90"/>
      <c r="D8055" s="87"/>
      <c r="E8055" s="1" t="s">
        <v>22</v>
      </c>
      <c r="F8055" s="2"/>
      <c r="G8055" s="59">
        <v>134</v>
      </c>
      <c r="H8055" s="71" t="str">
        <f t="shared" si="176"/>
        <v xml:space="preserve"> </v>
      </c>
      <c r="I8055" s="11">
        <v>17.164179104477999</v>
      </c>
      <c r="J8055" s="3">
        <v>18.656716417910001</v>
      </c>
      <c r="K8055" s="3">
        <v>16.417910447760999</v>
      </c>
      <c r="L8055" s="3">
        <v>22.388059701492999</v>
      </c>
      <c r="M8055" s="3">
        <v>14.925373134328</v>
      </c>
      <c r="N8055" s="3">
        <v>11.194029850746</v>
      </c>
      <c r="O8055" s="3">
        <v>5.9701492537309999</v>
      </c>
      <c r="P8055" s="3">
        <v>3.731343283582</v>
      </c>
      <c r="Q8055" s="8">
        <v>36.567164179103997</v>
      </c>
    </row>
    <row r="8056" spans="3:17" ht="24" x14ac:dyDescent="0.2">
      <c r="C8056" s="90"/>
      <c r="D8056" s="87"/>
      <c r="E8056" s="1" t="s">
        <v>59</v>
      </c>
      <c r="F8056" s="2"/>
      <c r="G8056" s="59">
        <v>1920</v>
      </c>
      <c r="H8056" s="71" t="str">
        <f t="shared" si="176"/>
        <v xml:space="preserve"> </v>
      </c>
      <c r="I8056" s="11">
        <v>30.104166666666998</v>
      </c>
      <c r="J8056" s="3">
        <v>45.208333333333002</v>
      </c>
      <c r="K8056" s="3">
        <v>24.583333333333002</v>
      </c>
      <c r="L8056" s="3">
        <v>30.729166666666998</v>
      </c>
      <c r="M8056" s="3">
        <v>30.625</v>
      </c>
      <c r="N8056" s="3">
        <v>15.885416666667</v>
      </c>
      <c r="O8056" s="3">
        <v>12.760416666667</v>
      </c>
      <c r="P8056" s="3">
        <v>2.760416666667</v>
      </c>
      <c r="Q8056" s="8">
        <v>7.291666666667</v>
      </c>
    </row>
    <row r="8057" spans="3:17" ht="24" x14ac:dyDescent="0.2">
      <c r="C8057" s="90"/>
      <c r="D8057" s="87"/>
      <c r="E8057" s="1" t="s">
        <v>60</v>
      </c>
      <c r="F8057" s="2"/>
      <c r="G8057" s="59">
        <v>479</v>
      </c>
      <c r="H8057" s="71" t="str">
        <f t="shared" si="176"/>
        <v xml:space="preserve"> </v>
      </c>
      <c r="I8057" s="11">
        <v>33.611691022964997</v>
      </c>
      <c r="J8057" s="3">
        <v>56.15866388309</v>
      </c>
      <c r="K8057" s="3">
        <v>30.271398747389998</v>
      </c>
      <c r="L8057" s="3">
        <v>24.217118997911999</v>
      </c>
      <c r="M8057" s="3">
        <v>37.995824634656003</v>
      </c>
      <c r="N8057" s="3">
        <v>15.44885177453</v>
      </c>
      <c r="O8057" s="3">
        <v>16.910229645093999</v>
      </c>
      <c r="P8057" s="3">
        <v>4.3841336116910004</v>
      </c>
      <c r="Q8057" s="8">
        <v>2.713987473904</v>
      </c>
    </row>
    <row r="8058" spans="3:17" ht="24" x14ac:dyDescent="0.2">
      <c r="C8058" s="91" t="s">
        <v>61</v>
      </c>
      <c r="D8058" s="86" t="s">
        <v>17</v>
      </c>
      <c r="E8058" s="6" t="s">
        <v>62</v>
      </c>
      <c r="F8058" s="5"/>
      <c r="G8058" s="58">
        <v>354</v>
      </c>
      <c r="H8058" s="70" t="str">
        <f t="shared" si="176"/>
        <v xml:space="preserve"> </v>
      </c>
      <c r="I8058" s="12">
        <v>37.853107344633003</v>
      </c>
      <c r="J8058" s="4">
        <v>52.25988700565</v>
      </c>
      <c r="K8058" s="4">
        <v>30.508474576270999</v>
      </c>
      <c r="L8058" s="4">
        <v>32.203389830508002</v>
      </c>
      <c r="M8058" s="4">
        <v>36.158192090394998</v>
      </c>
      <c r="N8058" s="4">
        <v>18.926553672316</v>
      </c>
      <c r="O8058" s="4">
        <v>15.536723163842</v>
      </c>
      <c r="P8058" s="4">
        <v>5.3672316384179997</v>
      </c>
      <c r="Q8058" s="13">
        <v>5.3672316384179997</v>
      </c>
    </row>
    <row r="8059" spans="3:17" ht="24" x14ac:dyDescent="0.2">
      <c r="C8059" s="90"/>
      <c r="D8059" s="87"/>
      <c r="E8059" s="1" t="s">
        <v>63</v>
      </c>
      <c r="F8059" s="2"/>
      <c r="G8059" s="59">
        <v>645</v>
      </c>
      <c r="H8059" s="71" t="str">
        <f t="shared" si="176"/>
        <v xml:space="preserve"> </v>
      </c>
      <c r="I8059" s="11">
        <v>31.472868217054</v>
      </c>
      <c r="J8059" s="3">
        <v>50.077519379845</v>
      </c>
      <c r="K8059" s="3">
        <v>27.441860465116001</v>
      </c>
      <c r="L8059" s="3">
        <v>31.162790697674001</v>
      </c>
      <c r="M8059" s="3">
        <v>38.759689922481002</v>
      </c>
      <c r="N8059" s="3">
        <v>15.193798449612</v>
      </c>
      <c r="O8059" s="3">
        <v>12.713178294574</v>
      </c>
      <c r="P8059" s="3">
        <v>2.790697674419</v>
      </c>
      <c r="Q8059" s="8">
        <v>6.8217054263570001</v>
      </c>
    </row>
    <row r="8060" spans="3:17" ht="36" x14ac:dyDescent="0.2">
      <c r="C8060" s="90"/>
      <c r="D8060" s="87"/>
      <c r="E8060" s="1" t="s">
        <v>64</v>
      </c>
      <c r="F8060" s="2"/>
      <c r="G8060" s="59">
        <v>166</v>
      </c>
      <c r="H8060" s="71" t="str">
        <f t="shared" si="176"/>
        <v xml:space="preserve"> </v>
      </c>
      <c r="I8060" s="11">
        <v>42.168674698795002</v>
      </c>
      <c r="J8060" s="3">
        <v>53.614457831324998</v>
      </c>
      <c r="K8060" s="3">
        <v>39.156626506023997</v>
      </c>
      <c r="L8060" s="3">
        <v>31.927710843372999</v>
      </c>
      <c r="M8060" s="3">
        <v>33.132530120482002</v>
      </c>
      <c r="N8060" s="3">
        <v>21.686746987951999</v>
      </c>
      <c r="O8060" s="3">
        <v>18.072289156627001</v>
      </c>
      <c r="P8060" s="3">
        <v>3.0120481927710001</v>
      </c>
      <c r="Q8060" s="8">
        <v>6.0240963855420002</v>
      </c>
    </row>
    <row r="8061" spans="3:17" ht="36" x14ac:dyDescent="0.2">
      <c r="C8061" s="90"/>
      <c r="D8061" s="87"/>
      <c r="E8061" s="1" t="s">
        <v>65</v>
      </c>
      <c r="F8061" s="2"/>
      <c r="G8061" s="59">
        <v>110</v>
      </c>
      <c r="H8061" s="71" t="str">
        <f t="shared" si="176"/>
        <v xml:space="preserve"> </v>
      </c>
      <c r="I8061" s="11">
        <v>47.272727272727003</v>
      </c>
      <c r="J8061" s="3">
        <v>58.181818181818002</v>
      </c>
      <c r="K8061" s="3">
        <v>36.363636363635997</v>
      </c>
      <c r="L8061" s="3">
        <v>34.545454545455001</v>
      </c>
      <c r="M8061" s="3">
        <v>50.909090909090999</v>
      </c>
      <c r="N8061" s="3">
        <v>20.909090909090999</v>
      </c>
      <c r="O8061" s="3">
        <v>20.909090909090999</v>
      </c>
      <c r="P8061" s="3">
        <v>6.363636363636</v>
      </c>
      <c r="Q8061" s="8">
        <v>3.636363636364</v>
      </c>
    </row>
    <row r="8062" spans="3:17" ht="36" x14ac:dyDescent="0.2">
      <c r="C8062" s="90"/>
      <c r="D8062" s="87"/>
      <c r="E8062" s="1" t="s">
        <v>66</v>
      </c>
      <c r="F8062" s="2"/>
      <c r="G8062" s="59">
        <v>239</v>
      </c>
      <c r="H8062" s="71" t="str">
        <f t="shared" si="176"/>
        <v xml:space="preserve"> </v>
      </c>
      <c r="I8062" s="11">
        <v>43.096234309623</v>
      </c>
      <c r="J8062" s="3">
        <v>56.903765690377</v>
      </c>
      <c r="K8062" s="3">
        <v>32.217573221757</v>
      </c>
      <c r="L8062" s="3">
        <v>30.543933054393001</v>
      </c>
      <c r="M8062" s="3">
        <v>43.096234309623</v>
      </c>
      <c r="N8062" s="3">
        <v>23.012552301254999</v>
      </c>
      <c r="O8062" s="3">
        <v>17.991631799162999</v>
      </c>
      <c r="P8062" s="3">
        <v>2.5104602510460001</v>
      </c>
      <c r="Q8062" s="8">
        <v>3.347280334728</v>
      </c>
    </row>
    <row r="8063" spans="3:17" ht="24" x14ac:dyDescent="0.2">
      <c r="C8063" s="90"/>
      <c r="D8063" s="87"/>
      <c r="E8063" s="1" t="s">
        <v>67</v>
      </c>
      <c r="F8063" s="2"/>
      <c r="G8063" s="59">
        <v>143</v>
      </c>
      <c r="H8063" s="71" t="str">
        <f t="shared" si="176"/>
        <v xml:space="preserve"> </v>
      </c>
      <c r="I8063" s="11">
        <v>39.860139860140002</v>
      </c>
      <c r="J8063" s="3">
        <v>53.146853146852997</v>
      </c>
      <c r="K8063" s="3">
        <v>30.769230769231001</v>
      </c>
      <c r="L8063" s="3">
        <v>34.265734265733997</v>
      </c>
      <c r="M8063" s="3">
        <v>41.958041958042003</v>
      </c>
      <c r="N8063" s="3">
        <v>23.076923076922998</v>
      </c>
      <c r="O8063" s="3">
        <v>23.076923076922998</v>
      </c>
      <c r="P8063" s="3">
        <v>2.0979020979020002</v>
      </c>
      <c r="Q8063" s="8">
        <v>2.797202797203</v>
      </c>
    </row>
    <row r="8064" spans="3:17" ht="24" x14ac:dyDescent="0.2">
      <c r="C8064" s="90"/>
      <c r="D8064" s="87"/>
      <c r="E8064" s="1" t="s">
        <v>68</v>
      </c>
      <c r="F8064" s="2"/>
      <c r="G8064" s="59">
        <v>56</v>
      </c>
      <c r="H8064" s="71" t="str">
        <f t="shared" si="176"/>
        <v xml:space="preserve"> </v>
      </c>
      <c r="I8064" s="11">
        <v>44.642857142856997</v>
      </c>
      <c r="J8064" s="3">
        <v>50</v>
      </c>
      <c r="K8064" s="3">
        <v>37.5</v>
      </c>
      <c r="L8064" s="3">
        <v>44.642857142856997</v>
      </c>
      <c r="M8064" s="3">
        <v>39.285714285714</v>
      </c>
      <c r="N8064" s="3">
        <v>26.785714285714</v>
      </c>
      <c r="O8064" s="3">
        <v>21.428571428571001</v>
      </c>
      <c r="P8064" s="3">
        <v>3.5714285714290002</v>
      </c>
      <c r="Q8064" s="8">
        <v>5.3571428571429998</v>
      </c>
    </row>
    <row r="8065" spans="3:17" ht="24" x14ac:dyDescent="0.2">
      <c r="C8065" s="90"/>
      <c r="D8065" s="87"/>
      <c r="E8065" s="1" t="s">
        <v>69</v>
      </c>
      <c r="F8065" s="2"/>
      <c r="G8065" s="59">
        <v>51</v>
      </c>
      <c r="H8065" s="71" t="str">
        <f t="shared" si="176"/>
        <v xml:space="preserve"> </v>
      </c>
      <c r="I8065" s="11">
        <v>43.137254901961001</v>
      </c>
      <c r="J8065" s="3">
        <v>64.705882352941003</v>
      </c>
      <c r="K8065" s="3">
        <v>39.215686274509999</v>
      </c>
      <c r="L8065" s="3">
        <v>27.450980392157</v>
      </c>
      <c r="M8065" s="3">
        <v>54.901960784313999</v>
      </c>
      <c r="N8065" s="3">
        <v>25.490196078431001</v>
      </c>
      <c r="O8065" s="3">
        <v>25.490196078431001</v>
      </c>
      <c r="P8065" s="3">
        <v>3.9215686274510002</v>
      </c>
      <c r="Q8065" s="8">
        <v>5.8823529411760003</v>
      </c>
    </row>
    <row r="8066" spans="3:17" ht="24" x14ac:dyDescent="0.2">
      <c r="C8066" s="90"/>
      <c r="D8066" s="87"/>
      <c r="E8066" s="1" t="s">
        <v>70</v>
      </c>
      <c r="F8066" s="2"/>
      <c r="G8066" s="59">
        <v>312</v>
      </c>
      <c r="H8066" s="71" t="str">
        <f t="shared" si="176"/>
        <v xml:space="preserve"> </v>
      </c>
      <c r="I8066" s="11">
        <v>38.141025641025998</v>
      </c>
      <c r="J8066" s="3">
        <v>49.358974358974002</v>
      </c>
      <c r="K8066" s="3">
        <v>28.525641025641001</v>
      </c>
      <c r="L8066" s="3">
        <v>33.333333333333002</v>
      </c>
      <c r="M8066" s="3">
        <v>40.705128205127998</v>
      </c>
      <c r="N8066" s="3">
        <v>23.076923076922998</v>
      </c>
      <c r="O8066" s="3">
        <v>16.025641025641001</v>
      </c>
      <c r="P8066" s="3">
        <v>2.564102564103</v>
      </c>
      <c r="Q8066" s="8">
        <v>4.4871794871789996</v>
      </c>
    </row>
    <row r="8067" spans="3:17" x14ac:dyDescent="0.2">
      <c r="C8067" s="90"/>
      <c r="D8067" s="87"/>
      <c r="E8067" s="1" t="s">
        <v>32</v>
      </c>
      <c r="F8067" s="2"/>
      <c r="G8067" s="59">
        <v>51</v>
      </c>
      <c r="H8067" s="71" t="str">
        <f t="shared" si="176"/>
        <v xml:space="preserve"> </v>
      </c>
      <c r="I8067" s="11">
        <v>27.450980392157</v>
      </c>
      <c r="J8067" s="3">
        <v>56.862745098038999</v>
      </c>
      <c r="K8067" s="3">
        <v>27.450980392157</v>
      </c>
      <c r="L8067" s="3">
        <v>27.450980392157</v>
      </c>
      <c r="M8067" s="3">
        <v>35.294117647058997</v>
      </c>
      <c r="N8067" s="3">
        <v>25.490196078431001</v>
      </c>
      <c r="O8067" s="3">
        <v>13.725490196078001</v>
      </c>
      <c r="P8067" s="3">
        <v>7.8431372549020004</v>
      </c>
      <c r="Q8067" s="8">
        <v>3.9215686274510002</v>
      </c>
    </row>
    <row r="8068" spans="3:17" ht="24" x14ac:dyDescent="0.2">
      <c r="C8068" s="90"/>
      <c r="D8068" s="87"/>
      <c r="E8068" s="1" t="s">
        <v>71</v>
      </c>
      <c r="F8068" s="2"/>
      <c r="G8068" s="59">
        <v>1237</v>
      </c>
      <c r="H8068" s="71" t="str">
        <f t="shared" si="176"/>
        <v xml:space="preserve"> </v>
      </c>
      <c r="I8068" s="11">
        <v>32.012934518998001</v>
      </c>
      <c r="J8068" s="3">
        <v>48.746968472109998</v>
      </c>
      <c r="K8068" s="3">
        <v>26.354082457558999</v>
      </c>
      <c r="L8068" s="3">
        <v>30.881164106709999</v>
      </c>
      <c r="M8068" s="3">
        <v>34.518997574777998</v>
      </c>
      <c r="N8068" s="3">
        <v>16.814874696846999</v>
      </c>
      <c r="O8068" s="3">
        <v>13.096200485043999</v>
      </c>
      <c r="P8068" s="3">
        <v>2.9102667744540001</v>
      </c>
      <c r="Q8068" s="8">
        <v>6.9523039611959998</v>
      </c>
    </row>
    <row r="8069" spans="3:17" ht="24" x14ac:dyDescent="0.2">
      <c r="C8069" s="90"/>
      <c r="D8069" s="87"/>
      <c r="E8069" s="1" t="s">
        <v>72</v>
      </c>
      <c r="F8069" s="2"/>
      <c r="G8069" s="59">
        <v>1015</v>
      </c>
      <c r="H8069" s="71" t="str">
        <f t="shared" si="176"/>
        <v xml:space="preserve"> </v>
      </c>
      <c r="I8069" s="11">
        <v>25.911330049261</v>
      </c>
      <c r="J8069" s="3">
        <v>34.088669950739003</v>
      </c>
      <c r="K8069" s="3">
        <v>21.083743842364999</v>
      </c>
      <c r="L8069" s="3">
        <v>30.246305418719</v>
      </c>
      <c r="M8069" s="3">
        <v>22.167487684729</v>
      </c>
      <c r="N8069" s="3">
        <v>13.694581280788</v>
      </c>
      <c r="O8069" s="3">
        <v>11.034482758620999</v>
      </c>
      <c r="P8069" s="3">
        <v>4.3349753694580002</v>
      </c>
      <c r="Q8069" s="8">
        <v>10.049261083744</v>
      </c>
    </row>
    <row r="8070" spans="3:17" x14ac:dyDescent="0.2">
      <c r="C8070" s="90"/>
      <c r="D8070" s="87"/>
      <c r="E8070" s="1" t="s">
        <v>22</v>
      </c>
      <c r="F8070" s="2"/>
      <c r="G8070" s="59">
        <v>183</v>
      </c>
      <c r="H8070" s="71" t="str">
        <f t="shared" si="176"/>
        <v xml:space="preserve"> </v>
      </c>
      <c r="I8070" s="11">
        <v>14.754098360656</v>
      </c>
      <c r="J8070" s="3">
        <v>16.939890710383001</v>
      </c>
      <c r="K8070" s="3">
        <v>16.393442622951</v>
      </c>
      <c r="L8070" s="3">
        <v>25.136612021857999</v>
      </c>
      <c r="M8070" s="3">
        <v>13.114754098361001</v>
      </c>
      <c r="N8070" s="3">
        <v>9.83606557377</v>
      </c>
      <c r="O8070" s="3">
        <v>7.6502732240439997</v>
      </c>
      <c r="P8070" s="3">
        <v>2.732240437158</v>
      </c>
      <c r="Q8070" s="8">
        <v>40.437158469944997</v>
      </c>
    </row>
    <row r="8071" spans="3:17" x14ac:dyDescent="0.2">
      <c r="C8071" s="91" t="s">
        <v>73</v>
      </c>
      <c r="D8071" s="86" t="s">
        <v>17</v>
      </c>
      <c r="E8071" s="6" t="s">
        <v>74</v>
      </c>
      <c r="F8071" s="5"/>
      <c r="G8071" s="58">
        <v>247</v>
      </c>
      <c r="H8071" s="70" t="str">
        <f t="shared" si="176"/>
        <v xml:space="preserve"> </v>
      </c>
      <c r="I8071" s="12">
        <v>34.817813765182002</v>
      </c>
      <c r="J8071" s="4">
        <v>42.510121457490001</v>
      </c>
      <c r="K8071" s="4">
        <v>27.935222672064999</v>
      </c>
      <c r="L8071" s="4">
        <v>39.676113360324003</v>
      </c>
      <c r="M8071" s="4">
        <v>38.866396761133998</v>
      </c>
      <c r="N8071" s="4">
        <v>16.599190283401001</v>
      </c>
      <c r="O8071" s="4">
        <v>10.526315789473999</v>
      </c>
      <c r="P8071" s="4">
        <v>2.4291497975710001</v>
      </c>
      <c r="Q8071" s="13">
        <v>10.526315789473999</v>
      </c>
    </row>
    <row r="8072" spans="3:17" x14ac:dyDescent="0.2">
      <c r="C8072" s="90"/>
      <c r="D8072" s="87"/>
      <c r="E8072" s="1" t="s">
        <v>75</v>
      </c>
      <c r="F8072" s="2"/>
      <c r="G8072" s="59">
        <v>531</v>
      </c>
      <c r="H8072" s="71" t="str">
        <f t="shared" si="176"/>
        <v xml:space="preserve"> </v>
      </c>
      <c r="I8072" s="11">
        <v>33.898305084745999</v>
      </c>
      <c r="J8072" s="3">
        <v>48.210922787194001</v>
      </c>
      <c r="K8072" s="3">
        <v>28.813559322033999</v>
      </c>
      <c r="L8072" s="3">
        <v>29.943502824858999</v>
      </c>
      <c r="M8072" s="3">
        <v>36.346516007532998</v>
      </c>
      <c r="N8072" s="3">
        <v>17.89077212806</v>
      </c>
      <c r="O8072" s="3">
        <v>16.949152542373</v>
      </c>
      <c r="P8072" s="3">
        <v>2.0715630885120002</v>
      </c>
      <c r="Q8072" s="8">
        <v>4.8964218455740003</v>
      </c>
    </row>
    <row r="8073" spans="3:17" x14ac:dyDescent="0.2">
      <c r="C8073" s="90"/>
      <c r="D8073" s="87"/>
      <c r="E8073" s="1" t="s">
        <v>76</v>
      </c>
      <c r="F8073" s="2"/>
      <c r="G8073" s="59">
        <v>58</v>
      </c>
      <c r="H8073" s="71" t="str">
        <f t="shared" si="176"/>
        <v xml:space="preserve"> </v>
      </c>
      <c r="I8073" s="11">
        <v>41.379310344827999</v>
      </c>
      <c r="J8073" s="3">
        <v>44.827586206897003</v>
      </c>
      <c r="K8073" s="3">
        <v>31.034482758620999</v>
      </c>
      <c r="L8073" s="3">
        <v>46.551724137930997</v>
      </c>
      <c r="M8073" s="3">
        <v>51.724137931034001</v>
      </c>
      <c r="N8073" s="3">
        <v>27.586206896552</v>
      </c>
      <c r="O8073" s="3">
        <v>15.517241379310001</v>
      </c>
      <c r="P8073" s="3">
        <v>3.4482758620689999</v>
      </c>
      <c r="Q8073" s="8">
        <v>6.8965517241379999</v>
      </c>
    </row>
    <row r="8074" spans="3:17" x14ac:dyDescent="0.2">
      <c r="C8074" s="90"/>
      <c r="D8074" s="87"/>
      <c r="E8074" s="1" t="s">
        <v>77</v>
      </c>
      <c r="F8074" s="2"/>
      <c r="G8074" s="59">
        <v>400</v>
      </c>
      <c r="H8074" s="71" t="str">
        <f t="shared" si="176"/>
        <v xml:space="preserve"> </v>
      </c>
      <c r="I8074" s="11">
        <v>36</v>
      </c>
      <c r="J8074" s="3">
        <v>52.75</v>
      </c>
      <c r="K8074" s="3">
        <v>29.75</v>
      </c>
      <c r="L8074" s="3">
        <v>31.25</v>
      </c>
      <c r="M8074" s="3">
        <v>36.25</v>
      </c>
      <c r="N8074" s="3">
        <v>19.5</v>
      </c>
      <c r="O8074" s="3">
        <v>14.25</v>
      </c>
      <c r="P8074" s="3">
        <v>2.75</v>
      </c>
      <c r="Q8074" s="8">
        <v>6.5</v>
      </c>
    </row>
    <row r="8075" spans="3:17" ht="24" x14ac:dyDescent="0.2">
      <c r="C8075" s="90"/>
      <c r="D8075" s="87"/>
      <c r="E8075" s="1" t="s">
        <v>78</v>
      </c>
      <c r="F8075" s="2"/>
      <c r="G8075" s="59">
        <v>422</v>
      </c>
      <c r="H8075" s="71" t="str">
        <f t="shared" si="176"/>
        <v xml:space="preserve"> </v>
      </c>
      <c r="I8075" s="11">
        <v>34.834123222749</v>
      </c>
      <c r="J8075" s="3">
        <v>53.791469194313002</v>
      </c>
      <c r="K8075" s="3">
        <v>31.516587677724999</v>
      </c>
      <c r="L8075" s="3">
        <v>32.464454976303003</v>
      </c>
      <c r="M8075" s="3">
        <v>40.521327014218002</v>
      </c>
      <c r="N8075" s="3">
        <v>15.402843601896</v>
      </c>
      <c r="O8075" s="3">
        <v>12.322274881517</v>
      </c>
      <c r="P8075" s="3">
        <v>2.843601895735</v>
      </c>
      <c r="Q8075" s="8">
        <v>7.1090047393360001</v>
      </c>
    </row>
    <row r="8076" spans="3:17" ht="24" x14ac:dyDescent="0.2">
      <c r="C8076" s="90"/>
      <c r="D8076" s="87"/>
      <c r="E8076" s="1" t="s">
        <v>79</v>
      </c>
      <c r="F8076" s="2"/>
      <c r="G8076" s="59">
        <v>102</v>
      </c>
      <c r="H8076" s="71" t="str">
        <f t="shared" si="176"/>
        <v xml:space="preserve"> </v>
      </c>
      <c r="I8076" s="11">
        <v>47.058823529412003</v>
      </c>
      <c r="J8076" s="3">
        <v>61.764705882352999</v>
      </c>
      <c r="K8076" s="3">
        <v>36.274509803922001</v>
      </c>
      <c r="L8076" s="3">
        <v>38.235294117647001</v>
      </c>
      <c r="M8076" s="3">
        <v>49.019607843137003</v>
      </c>
      <c r="N8076" s="3">
        <v>20.588235294118</v>
      </c>
      <c r="O8076" s="3">
        <v>21.568627450979999</v>
      </c>
      <c r="P8076" s="3">
        <v>4.9019607843140003</v>
      </c>
      <c r="Q8076" s="8">
        <v>2.9411764705880001</v>
      </c>
    </row>
    <row r="8077" spans="3:17" ht="24" x14ac:dyDescent="0.2">
      <c r="C8077" s="90"/>
      <c r="D8077" s="87"/>
      <c r="E8077" s="1" t="s">
        <v>80</v>
      </c>
      <c r="F8077" s="2"/>
      <c r="G8077" s="59">
        <v>44</v>
      </c>
      <c r="H8077" s="71" t="str">
        <f t="shared" si="176"/>
        <v>*</v>
      </c>
      <c r="I8077" s="11">
        <v>52.272727272727003</v>
      </c>
      <c r="J8077" s="3">
        <v>68.181818181818002</v>
      </c>
      <c r="K8077" s="3">
        <v>47.727272727272997</v>
      </c>
      <c r="L8077" s="3">
        <v>27.272727272727</v>
      </c>
      <c r="M8077" s="3">
        <v>61.363636363635997</v>
      </c>
      <c r="N8077" s="3">
        <v>31.818181818182001</v>
      </c>
      <c r="O8077" s="3">
        <v>36.363636363635997</v>
      </c>
      <c r="P8077" s="3">
        <v>6.8181818181820004</v>
      </c>
      <c r="Q8077" s="14">
        <v>0</v>
      </c>
    </row>
    <row r="8078" spans="3:17" ht="24" x14ac:dyDescent="0.2">
      <c r="C8078" s="90"/>
      <c r="D8078" s="87"/>
      <c r="E8078" s="1" t="s">
        <v>81</v>
      </c>
      <c r="F8078" s="2"/>
      <c r="G8078" s="59">
        <v>99</v>
      </c>
      <c r="H8078" s="71" t="str">
        <f t="shared" ref="H8078:H8141" si="177">IF(G8078&lt;49,"*"," ")</f>
        <v xml:space="preserve"> </v>
      </c>
      <c r="I8078" s="11">
        <v>39.393939393939</v>
      </c>
      <c r="J8078" s="3">
        <v>45.454545454544999</v>
      </c>
      <c r="K8078" s="3">
        <v>28.282828282828</v>
      </c>
      <c r="L8078" s="3">
        <v>39.393939393939</v>
      </c>
      <c r="M8078" s="3">
        <v>40.404040404040003</v>
      </c>
      <c r="N8078" s="3">
        <v>21.212121212121001</v>
      </c>
      <c r="O8078" s="3">
        <v>24.242424242424001</v>
      </c>
      <c r="P8078" s="3">
        <v>5.0505050505050004</v>
      </c>
      <c r="Q8078" s="8">
        <v>3.0303030303030001</v>
      </c>
    </row>
    <row r="8079" spans="3:17" ht="24" x14ac:dyDescent="0.2">
      <c r="C8079" s="90"/>
      <c r="D8079" s="87"/>
      <c r="E8079" s="1" t="s">
        <v>82</v>
      </c>
      <c r="F8079" s="2"/>
      <c r="G8079" s="59">
        <v>128</v>
      </c>
      <c r="H8079" s="71" t="str">
        <f t="shared" si="177"/>
        <v xml:space="preserve"> </v>
      </c>
      <c r="I8079" s="11">
        <v>44.53125</v>
      </c>
      <c r="J8079" s="3">
        <v>60.15625</v>
      </c>
      <c r="K8079" s="3">
        <v>33.59375</v>
      </c>
      <c r="L8079" s="3">
        <v>35.15625</v>
      </c>
      <c r="M8079" s="3">
        <v>50</v>
      </c>
      <c r="N8079" s="3">
        <v>22.65625</v>
      </c>
      <c r="O8079" s="3">
        <v>17.1875</v>
      </c>
      <c r="P8079" s="3">
        <v>0.78125</v>
      </c>
      <c r="Q8079" s="8">
        <v>7.03125</v>
      </c>
    </row>
    <row r="8080" spans="3:17" x14ac:dyDescent="0.2">
      <c r="C8080" s="90"/>
      <c r="D8080" s="87"/>
      <c r="E8080" s="1" t="s">
        <v>83</v>
      </c>
      <c r="F8080" s="2"/>
      <c r="G8080" s="59">
        <v>47</v>
      </c>
      <c r="H8080" s="71" t="str">
        <f t="shared" si="177"/>
        <v>*</v>
      </c>
      <c r="I8080" s="11">
        <v>34.042553191488999</v>
      </c>
      <c r="J8080" s="3">
        <v>65.957446808510994</v>
      </c>
      <c r="K8080" s="3">
        <v>29.787234042552999</v>
      </c>
      <c r="L8080" s="3">
        <v>34.042553191488999</v>
      </c>
      <c r="M8080" s="3">
        <v>44.680851063829998</v>
      </c>
      <c r="N8080" s="3">
        <v>31.914893617021001</v>
      </c>
      <c r="O8080" s="3">
        <v>21.276595744681</v>
      </c>
      <c r="P8080" s="3">
        <v>4.2553191489359996</v>
      </c>
      <c r="Q8080" s="8">
        <v>4.2553191489359996</v>
      </c>
    </row>
    <row r="8081" spans="3:17" ht="24" x14ac:dyDescent="0.2">
      <c r="C8081" s="90"/>
      <c r="D8081" s="87"/>
      <c r="E8081" s="1" t="s">
        <v>84</v>
      </c>
      <c r="F8081" s="2"/>
      <c r="G8081" s="59">
        <v>151</v>
      </c>
      <c r="H8081" s="71" t="str">
        <f t="shared" si="177"/>
        <v xml:space="preserve"> </v>
      </c>
      <c r="I8081" s="11">
        <v>40.397350993377003</v>
      </c>
      <c r="J8081" s="3">
        <v>61.589403973510002</v>
      </c>
      <c r="K8081" s="3">
        <v>29.801324503311001</v>
      </c>
      <c r="L8081" s="3">
        <v>35.761589403974</v>
      </c>
      <c r="M8081" s="3">
        <v>45.695364238411003</v>
      </c>
      <c r="N8081" s="3">
        <v>15.894039735099</v>
      </c>
      <c r="O8081" s="3">
        <v>16.556291390727999</v>
      </c>
      <c r="P8081" s="3">
        <v>2.6490066225170001</v>
      </c>
      <c r="Q8081" s="8">
        <v>3.9735099337749999</v>
      </c>
    </row>
    <row r="8082" spans="3:17" ht="24" x14ac:dyDescent="0.2">
      <c r="C8082" s="90"/>
      <c r="D8082" s="87"/>
      <c r="E8082" s="1" t="s">
        <v>85</v>
      </c>
      <c r="F8082" s="2"/>
      <c r="G8082" s="59">
        <v>60</v>
      </c>
      <c r="H8082" s="71" t="str">
        <f t="shared" si="177"/>
        <v xml:space="preserve"> </v>
      </c>
      <c r="I8082" s="11">
        <v>36.666666666666998</v>
      </c>
      <c r="J8082" s="3">
        <v>51.666666666666998</v>
      </c>
      <c r="K8082" s="3">
        <v>33.333333333333002</v>
      </c>
      <c r="L8082" s="3">
        <v>26.666666666666998</v>
      </c>
      <c r="M8082" s="3">
        <v>38.333333333333002</v>
      </c>
      <c r="N8082" s="3">
        <v>23.333333333333002</v>
      </c>
      <c r="O8082" s="3">
        <v>18.333333333333002</v>
      </c>
      <c r="P8082" s="3">
        <v>6.666666666667</v>
      </c>
      <c r="Q8082" s="8">
        <v>8.333333333333</v>
      </c>
    </row>
    <row r="8083" spans="3:17" x14ac:dyDescent="0.2">
      <c r="C8083" s="90"/>
      <c r="D8083" s="87"/>
      <c r="E8083" s="1" t="s">
        <v>32</v>
      </c>
      <c r="F8083" s="2"/>
      <c r="G8083" s="59">
        <v>49</v>
      </c>
      <c r="H8083" s="71" t="s">
        <v>674</v>
      </c>
      <c r="I8083" s="11">
        <v>28.571428571428999</v>
      </c>
      <c r="J8083" s="3">
        <v>48.979591836734997</v>
      </c>
      <c r="K8083" s="3">
        <v>36.734693877551003</v>
      </c>
      <c r="L8083" s="3">
        <v>24.489795918367001</v>
      </c>
      <c r="M8083" s="3">
        <v>42.857142857143003</v>
      </c>
      <c r="N8083" s="3">
        <v>24.489795918367001</v>
      </c>
      <c r="O8083" s="3">
        <v>14.285714285714</v>
      </c>
      <c r="P8083" s="3">
        <v>14.285714285714</v>
      </c>
      <c r="Q8083" s="8">
        <v>6.1224489795919999</v>
      </c>
    </row>
    <row r="8084" spans="3:17" ht="24" x14ac:dyDescent="0.2">
      <c r="C8084" s="90"/>
      <c r="D8084" s="87"/>
      <c r="E8084" s="1" t="s">
        <v>86</v>
      </c>
      <c r="F8084" s="2"/>
      <c r="G8084" s="59">
        <v>1336</v>
      </c>
      <c r="H8084" s="71" t="str">
        <f t="shared" si="177"/>
        <v xml:space="preserve"> </v>
      </c>
      <c r="I8084" s="11">
        <v>31.961077844310999</v>
      </c>
      <c r="J8084" s="3">
        <v>47.604790419162001</v>
      </c>
      <c r="K8084" s="3">
        <v>26.497005988024</v>
      </c>
      <c r="L8084" s="3">
        <v>30.61377245509</v>
      </c>
      <c r="M8084" s="3">
        <v>35.104790419162001</v>
      </c>
      <c r="N8084" s="3">
        <v>16.916167664671001</v>
      </c>
      <c r="O8084" s="3">
        <v>13.398203592813999</v>
      </c>
      <c r="P8084" s="3">
        <v>2.6197604790420002</v>
      </c>
      <c r="Q8084" s="8">
        <v>7.0359281437129999</v>
      </c>
    </row>
    <row r="8085" spans="3:17" ht="24" x14ac:dyDescent="0.2">
      <c r="C8085" s="90"/>
      <c r="D8085" s="87"/>
      <c r="E8085" s="1" t="s">
        <v>87</v>
      </c>
      <c r="F8085" s="2"/>
      <c r="G8085" s="59">
        <v>311</v>
      </c>
      <c r="H8085" s="71" t="str">
        <f t="shared" si="177"/>
        <v xml:space="preserve"> </v>
      </c>
      <c r="I8085" s="11">
        <v>35.369774919614002</v>
      </c>
      <c r="J8085" s="3">
        <v>47.266881028938997</v>
      </c>
      <c r="K8085" s="3">
        <v>25.72347266881</v>
      </c>
      <c r="L8085" s="3">
        <v>31.511254019292998</v>
      </c>
      <c r="M8085" s="3">
        <v>30.546623794212</v>
      </c>
      <c r="N8085" s="3">
        <v>16.720257234727001</v>
      </c>
      <c r="O8085" s="3">
        <v>10.932475884244001</v>
      </c>
      <c r="P8085" s="3">
        <v>1.6077170418010001</v>
      </c>
      <c r="Q8085" s="8">
        <v>4.5016077170419999</v>
      </c>
    </row>
    <row r="8086" spans="3:17" ht="24" x14ac:dyDescent="0.2">
      <c r="C8086" s="90"/>
      <c r="D8086" s="87"/>
      <c r="E8086" s="1" t="s">
        <v>88</v>
      </c>
      <c r="F8086" s="2"/>
      <c r="G8086" s="59">
        <v>620</v>
      </c>
      <c r="H8086" s="71" t="str">
        <f t="shared" si="177"/>
        <v xml:space="preserve"> </v>
      </c>
      <c r="I8086" s="11">
        <v>21.451612903226</v>
      </c>
      <c r="J8086" s="3">
        <v>28.225806451613</v>
      </c>
      <c r="K8086" s="3">
        <v>17.903225806451999</v>
      </c>
      <c r="L8086" s="3">
        <v>30.645161290322999</v>
      </c>
      <c r="M8086" s="3">
        <v>15.806451612903</v>
      </c>
      <c r="N8086" s="3">
        <v>11.290322580645</v>
      </c>
      <c r="O8086" s="3">
        <v>10.161290322580999</v>
      </c>
      <c r="P8086" s="3">
        <v>6.6129032258059999</v>
      </c>
      <c r="Q8086" s="8">
        <v>11.451612903226</v>
      </c>
    </row>
    <row r="8087" spans="3:17" x14ac:dyDescent="0.2">
      <c r="C8087" s="90"/>
      <c r="D8087" s="87"/>
      <c r="E8087" s="1" t="s">
        <v>22</v>
      </c>
      <c r="F8087" s="2"/>
      <c r="G8087" s="59">
        <v>168</v>
      </c>
      <c r="H8087" s="71" t="str">
        <f t="shared" si="177"/>
        <v xml:space="preserve"> </v>
      </c>
      <c r="I8087" s="11">
        <v>9.5238095238099998</v>
      </c>
      <c r="J8087" s="3">
        <v>13.095238095238001</v>
      </c>
      <c r="K8087" s="3">
        <v>14.880952380951999</v>
      </c>
      <c r="L8087" s="3">
        <v>22.619047619048001</v>
      </c>
      <c r="M8087" s="3">
        <v>8.333333333333</v>
      </c>
      <c r="N8087" s="3">
        <v>10.119047619048001</v>
      </c>
      <c r="O8087" s="3">
        <v>7.1428571428570002</v>
      </c>
      <c r="P8087" s="3">
        <v>2.3809523809519999</v>
      </c>
      <c r="Q8087" s="8">
        <v>49.404761904761997</v>
      </c>
    </row>
    <row r="8088" spans="3:17" ht="24" x14ac:dyDescent="0.2">
      <c r="C8088" s="91" t="s">
        <v>89</v>
      </c>
      <c r="D8088" s="86" t="s">
        <v>17</v>
      </c>
      <c r="E8088" s="6" t="s">
        <v>90</v>
      </c>
      <c r="F8088" s="5"/>
      <c r="G8088" s="58">
        <v>166</v>
      </c>
      <c r="H8088" s="70" t="str">
        <f t="shared" si="177"/>
        <v xml:space="preserve"> </v>
      </c>
      <c r="I8088" s="12">
        <v>34.939759036144999</v>
      </c>
      <c r="J8088" s="4">
        <v>56.626506024096003</v>
      </c>
      <c r="K8088" s="4">
        <v>34.939759036144999</v>
      </c>
      <c r="L8088" s="4">
        <v>28.915662650601998</v>
      </c>
      <c r="M8088" s="4">
        <v>41.566265060241001</v>
      </c>
      <c r="N8088" s="4">
        <v>24.698795180723</v>
      </c>
      <c r="O8088" s="4">
        <v>15.66265060241</v>
      </c>
      <c r="P8088" s="4">
        <v>1.204819277108</v>
      </c>
      <c r="Q8088" s="13">
        <v>0.60240963855399998</v>
      </c>
    </row>
    <row r="8089" spans="3:17" ht="48" x14ac:dyDescent="0.2">
      <c r="C8089" s="90"/>
      <c r="D8089" s="87"/>
      <c r="E8089" s="1" t="s">
        <v>91</v>
      </c>
      <c r="F8089" s="2"/>
      <c r="G8089" s="59">
        <v>97</v>
      </c>
      <c r="H8089" s="71" t="str">
        <f t="shared" si="177"/>
        <v xml:space="preserve"> </v>
      </c>
      <c r="I8089" s="11">
        <v>46.391752577319998</v>
      </c>
      <c r="J8089" s="3">
        <v>62.886597938144</v>
      </c>
      <c r="K8089" s="3">
        <v>40.206185567010003</v>
      </c>
      <c r="L8089" s="3">
        <v>47.422680412371001</v>
      </c>
      <c r="M8089" s="3">
        <v>48.453608247422999</v>
      </c>
      <c r="N8089" s="3">
        <v>21.649484536081999</v>
      </c>
      <c r="O8089" s="3">
        <v>17.525773195875999</v>
      </c>
      <c r="P8089" s="3">
        <v>1.0309278350519999</v>
      </c>
      <c r="Q8089" s="8">
        <v>4.1237113402060004</v>
      </c>
    </row>
    <row r="8090" spans="3:17" ht="36" x14ac:dyDescent="0.2">
      <c r="C8090" s="90"/>
      <c r="D8090" s="87"/>
      <c r="E8090" s="1" t="s">
        <v>92</v>
      </c>
      <c r="F8090" s="2"/>
      <c r="G8090" s="59">
        <v>88</v>
      </c>
      <c r="H8090" s="71" t="str">
        <f t="shared" si="177"/>
        <v xml:space="preserve"> </v>
      </c>
      <c r="I8090" s="11">
        <v>50</v>
      </c>
      <c r="J8090" s="3">
        <v>62.5</v>
      </c>
      <c r="K8090" s="3">
        <v>38.636363636364003</v>
      </c>
      <c r="L8090" s="3">
        <v>42.045454545455001</v>
      </c>
      <c r="M8090" s="3">
        <v>48.863636363635997</v>
      </c>
      <c r="N8090" s="3">
        <v>19.318181818182001</v>
      </c>
      <c r="O8090" s="3">
        <v>28.409090909090999</v>
      </c>
      <c r="P8090" s="3">
        <v>5.6818181818179996</v>
      </c>
      <c r="Q8090" s="14">
        <v>0</v>
      </c>
    </row>
    <row r="8091" spans="3:17" ht="48" x14ac:dyDescent="0.2">
      <c r="C8091" s="90"/>
      <c r="D8091" s="87"/>
      <c r="E8091" s="1" t="s">
        <v>93</v>
      </c>
      <c r="F8091" s="2"/>
      <c r="G8091" s="59">
        <v>157</v>
      </c>
      <c r="H8091" s="71" t="str">
        <f t="shared" si="177"/>
        <v xml:space="preserve"> </v>
      </c>
      <c r="I8091" s="11">
        <v>38.216560509554</v>
      </c>
      <c r="J8091" s="3">
        <v>56.050955414013004</v>
      </c>
      <c r="K8091" s="3">
        <v>28.662420382166001</v>
      </c>
      <c r="L8091" s="3">
        <v>34.394904458599001</v>
      </c>
      <c r="M8091" s="3">
        <v>36.305732484076003</v>
      </c>
      <c r="N8091" s="3">
        <v>16.560509554140001</v>
      </c>
      <c r="O8091" s="3">
        <v>17.197452229299</v>
      </c>
      <c r="P8091" s="3">
        <v>2.5477707006369998</v>
      </c>
      <c r="Q8091" s="8">
        <v>3.8216560509550002</v>
      </c>
    </row>
    <row r="8092" spans="3:17" x14ac:dyDescent="0.2">
      <c r="C8092" s="90"/>
      <c r="D8092" s="87"/>
      <c r="E8092" s="1" t="s">
        <v>94</v>
      </c>
      <c r="F8092" s="2"/>
      <c r="G8092" s="59">
        <v>9</v>
      </c>
      <c r="H8092" s="71" t="str">
        <f t="shared" si="177"/>
        <v>*</v>
      </c>
      <c r="I8092" s="11">
        <v>33.333333333333002</v>
      </c>
      <c r="J8092" s="3">
        <v>55.555555555555998</v>
      </c>
      <c r="K8092" s="3">
        <v>33.333333333333002</v>
      </c>
      <c r="L8092" s="3">
        <v>33.333333333333002</v>
      </c>
      <c r="M8092" s="3">
        <v>55.555555555555998</v>
      </c>
      <c r="N8092" s="3">
        <v>33.333333333333002</v>
      </c>
      <c r="O8092" s="3">
        <v>33.333333333333002</v>
      </c>
      <c r="P8092" s="3">
        <v>33.333333333333002</v>
      </c>
      <c r="Q8092" s="14">
        <v>0</v>
      </c>
    </row>
    <row r="8093" spans="3:17" x14ac:dyDescent="0.2">
      <c r="C8093" s="90"/>
      <c r="D8093" s="87"/>
      <c r="E8093" s="1" t="s">
        <v>95</v>
      </c>
      <c r="F8093" s="2"/>
      <c r="G8093" s="59">
        <v>5</v>
      </c>
      <c r="H8093" s="71" t="str">
        <f t="shared" si="177"/>
        <v>*</v>
      </c>
      <c r="I8093" s="11">
        <v>60</v>
      </c>
      <c r="J8093" s="3">
        <v>40</v>
      </c>
      <c r="K8093" s="3">
        <v>60</v>
      </c>
      <c r="L8093" s="3">
        <v>60</v>
      </c>
      <c r="M8093" s="3">
        <v>60</v>
      </c>
      <c r="N8093" s="3">
        <v>60</v>
      </c>
      <c r="O8093" s="3">
        <v>40</v>
      </c>
      <c r="P8093" s="3">
        <v>20</v>
      </c>
      <c r="Q8093" s="14">
        <v>0</v>
      </c>
    </row>
    <row r="8094" spans="3:17" x14ac:dyDescent="0.2">
      <c r="C8094" s="90"/>
      <c r="D8094" s="87"/>
      <c r="E8094" s="1" t="s">
        <v>32</v>
      </c>
      <c r="F8094" s="2"/>
      <c r="G8094" s="59">
        <v>41</v>
      </c>
      <c r="H8094" s="71" t="str">
        <f t="shared" si="177"/>
        <v>*</v>
      </c>
      <c r="I8094" s="11">
        <v>39.024390243901998</v>
      </c>
      <c r="J8094" s="3">
        <v>58.536585365854002</v>
      </c>
      <c r="K8094" s="3">
        <v>46.341463414633999</v>
      </c>
      <c r="L8094" s="3">
        <v>24.390243902439</v>
      </c>
      <c r="M8094" s="3">
        <v>39.024390243901998</v>
      </c>
      <c r="N8094" s="3">
        <v>24.390243902439</v>
      </c>
      <c r="O8094" s="3">
        <v>19.512195121950999</v>
      </c>
      <c r="P8094" s="3">
        <v>4.8780487804880002</v>
      </c>
      <c r="Q8094" s="8">
        <v>2.4390243902440001</v>
      </c>
    </row>
    <row r="8095" spans="3:17" ht="24" x14ac:dyDescent="0.2">
      <c r="C8095" s="90"/>
      <c r="D8095" s="87"/>
      <c r="E8095" s="1" t="s">
        <v>96</v>
      </c>
      <c r="F8095" s="2"/>
      <c r="G8095" s="59">
        <v>455</v>
      </c>
      <c r="H8095" s="71" t="str">
        <f t="shared" si="177"/>
        <v xml:space="preserve"> </v>
      </c>
      <c r="I8095" s="11">
        <v>38.681318681318999</v>
      </c>
      <c r="J8095" s="3">
        <v>55.164835164834997</v>
      </c>
      <c r="K8095" s="3">
        <v>33.846153846154003</v>
      </c>
      <c r="L8095" s="3">
        <v>31.648351648352001</v>
      </c>
      <c r="M8095" s="3">
        <v>38.681318681318999</v>
      </c>
      <c r="N8095" s="3">
        <v>19.340659340658998</v>
      </c>
      <c r="O8095" s="3">
        <v>17.362637362636999</v>
      </c>
      <c r="P8095" s="3">
        <v>2.1978021978019999</v>
      </c>
      <c r="Q8095" s="8">
        <v>2.417582417582</v>
      </c>
    </row>
    <row r="8096" spans="3:17" ht="24" x14ac:dyDescent="0.2">
      <c r="C8096" s="90"/>
      <c r="D8096" s="87"/>
      <c r="E8096" s="1" t="s">
        <v>87</v>
      </c>
      <c r="F8096" s="2"/>
      <c r="G8096" s="59">
        <v>623</v>
      </c>
      <c r="H8096" s="71" t="str">
        <f t="shared" si="177"/>
        <v xml:space="preserve"> </v>
      </c>
      <c r="I8096" s="11">
        <v>34.831460674157</v>
      </c>
      <c r="J8096" s="3">
        <v>53.451043338684002</v>
      </c>
      <c r="K8096" s="3">
        <v>30.337078651685001</v>
      </c>
      <c r="L8096" s="3">
        <v>31.942215088283</v>
      </c>
      <c r="M8096" s="3">
        <v>36.115569823435003</v>
      </c>
      <c r="N8096" s="3">
        <v>15.088282504013</v>
      </c>
      <c r="O8096" s="3">
        <v>13.322632423756</v>
      </c>
      <c r="P8096" s="3">
        <v>1.926163723917</v>
      </c>
      <c r="Q8096" s="8">
        <v>4.4943820224720001</v>
      </c>
    </row>
    <row r="8097" spans="3:17" ht="24" x14ac:dyDescent="0.2">
      <c r="C8097" s="90"/>
      <c r="D8097" s="87"/>
      <c r="E8097" s="1" t="s">
        <v>88</v>
      </c>
      <c r="F8097" s="2"/>
      <c r="G8097" s="59">
        <v>1112</v>
      </c>
      <c r="H8097" s="71" t="str">
        <f t="shared" si="177"/>
        <v xml:space="preserve"> </v>
      </c>
      <c r="I8097" s="11">
        <v>22.392086330935001</v>
      </c>
      <c r="J8097" s="3">
        <v>31.834532374100998</v>
      </c>
      <c r="K8097" s="3">
        <v>17.805755395683001</v>
      </c>
      <c r="L8097" s="3">
        <v>30.485611510790999</v>
      </c>
      <c r="M8097" s="3">
        <v>21.043165467626</v>
      </c>
      <c r="N8097" s="3">
        <v>14.298561151078999</v>
      </c>
      <c r="O8097" s="3">
        <v>9.4424460431650008</v>
      </c>
      <c r="P8097" s="3">
        <v>5.1258992805760002</v>
      </c>
      <c r="Q8097" s="8">
        <v>11.151079136690999</v>
      </c>
    </row>
    <row r="8098" spans="3:17" x14ac:dyDescent="0.2">
      <c r="C8098" s="90"/>
      <c r="D8098" s="87"/>
      <c r="E8098" s="1" t="s">
        <v>22</v>
      </c>
      <c r="F8098" s="2"/>
      <c r="G8098" s="59">
        <v>245</v>
      </c>
      <c r="H8098" s="71" t="str">
        <f t="shared" si="177"/>
        <v xml:space="preserve"> </v>
      </c>
      <c r="I8098" s="11">
        <v>17.959183673468999</v>
      </c>
      <c r="J8098" s="3">
        <v>17.142857142857</v>
      </c>
      <c r="K8098" s="3">
        <v>11.836734693878</v>
      </c>
      <c r="L8098" s="3">
        <v>21.632653061224001</v>
      </c>
      <c r="M8098" s="3">
        <v>16.734693877550999</v>
      </c>
      <c r="N8098" s="3">
        <v>9.7959183673469994</v>
      </c>
      <c r="O8098" s="3">
        <v>8.5714285714289993</v>
      </c>
      <c r="P8098" s="3">
        <v>2.4489795918369999</v>
      </c>
      <c r="Q8098" s="8">
        <v>40.408163265306001</v>
      </c>
    </row>
    <row r="8099" spans="3:17" x14ac:dyDescent="0.2">
      <c r="C8099" s="91" t="s">
        <v>97</v>
      </c>
      <c r="D8099" s="86" t="s">
        <v>17</v>
      </c>
      <c r="E8099" s="6" t="s">
        <v>98</v>
      </c>
      <c r="F8099" s="5"/>
      <c r="G8099" s="58">
        <v>83</v>
      </c>
      <c r="H8099" s="70" t="str">
        <f t="shared" si="177"/>
        <v xml:space="preserve"> </v>
      </c>
      <c r="I8099" s="12">
        <v>40.963855421687001</v>
      </c>
      <c r="J8099" s="4">
        <v>46.987951807229003</v>
      </c>
      <c r="K8099" s="4">
        <v>28.915662650601998</v>
      </c>
      <c r="L8099" s="4">
        <v>34.939759036144999</v>
      </c>
      <c r="M8099" s="4">
        <v>44.578313253011999</v>
      </c>
      <c r="N8099" s="4">
        <v>21.686746987951999</v>
      </c>
      <c r="O8099" s="4">
        <v>27.710843373494001</v>
      </c>
      <c r="P8099" s="4">
        <v>6.0240963855420002</v>
      </c>
      <c r="Q8099" s="13">
        <v>2.409638554217</v>
      </c>
    </row>
    <row r="8100" spans="3:17" x14ac:dyDescent="0.2">
      <c r="C8100" s="90"/>
      <c r="D8100" s="87"/>
      <c r="E8100" s="1" t="s">
        <v>99</v>
      </c>
      <c r="F8100" s="2"/>
      <c r="G8100" s="59">
        <v>401</v>
      </c>
      <c r="H8100" s="71" t="str">
        <f t="shared" si="177"/>
        <v xml:space="preserve"> </v>
      </c>
      <c r="I8100" s="11">
        <v>32.418952618454</v>
      </c>
      <c r="J8100" s="3">
        <v>57.356608478802997</v>
      </c>
      <c r="K8100" s="3">
        <v>30.423940149625999</v>
      </c>
      <c r="L8100" s="3">
        <v>28.428927680798001</v>
      </c>
      <c r="M8100" s="3">
        <v>38.154613466333998</v>
      </c>
      <c r="N8100" s="3">
        <v>20.698254364090001</v>
      </c>
      <c r="O8100" s="3">
        <v>16.708229426433999</v>
      </c>
      <c r="P8100" s="3">
        <v>0.99750623441399999</v>
      </c>
      <c r="Q8100" s="8">
        <v>4.4887780548630003</v>
      </c>
    </row>
    <row r="8101" spans="3:17" x14ac:dyDescent="0.2">
      <c r="C8101" s="90"/>
      <c r="D8101" s="87"/>
      <c r="E8101" s="1" t="s">
        <v>100</v>
      </c>
      <c r="F8101" s="2"/>
      <c r="G8101" s="59">
        <v>686</v>
      </c>
      <c r="H8101" s="71" t="str">
        <f t="shared" si="177"/>
        <v xml:space="preserve"> </v>
      </c>
      <c r="I8101" s="11">
        <v>32.215743440232998</v>
      </c>
      <c r="J8101" s="3">
        <v>44.314868804664997</v>
      </c>
      <c r="K8101" s="3">
        <v>25.510204081632999</v>
      </c>
      <c r="L8101" s="3">
        <v>33.527696793003003</v>
      </c>
      <c r="M8101" s="3">
        <v>31.049562682215999</v>
      </c>
      <c r="N8101" s="3">
        <v>16.618075801749001</v>
      </c>
      <c r="O8101" s="3">
        <v>11.953352769679</v>
      </c>
      <c r="P8101" s="3">
        <v>1.895043731778</v>
      </c>
      <c r="Q8101" s="8">
        <v>6.1224489795919999</v>
      </c>
    </row>
    <row r="8102" spans="3:17" x14ac:dyDescent="0.2">
      <c r="C8102" s="90"/>
      <c r="D8102" s="87"/>
      <c r="E8102" s="1" t="s">
        <v>101</v>
      </c>
      <c r="F8102" s="2"/>
      <c r="G8102" s="59">
        <v>1118</v>
      </c>
      <c r="H8102" s="71" t="str">
        <f t="shared" si="177"/>
        <v xml:space="preserve"> </v>
      </c>
      <c r="I8102" s="11">
        <v>24.686940966011001</v>
      </c>
      <c r="J8102" s="3">
        <v>34.257602862253997</v>
      </c>
      <c r="K8102" s="3">
        <v>21.198568872987</v>
      </c>
      <c r="L8102" s="3">
        <v>30.143112701252001</v>
      </c>
      <c r="M8102" s="3">
        <v>23.076923076922998</v>
      </c>
      <c r="N8102" s="3">
        <v>12.522361359571001</v>
      </c>
      <c r="O8102" s="3">
        <v>9.3023255813949994</v>
      </c>
      <c r="P8102" s="3">
        <v>5.2772808586759998</v>
      </c>
      <c r="Q8102" s="8">
        <v>11.538461538462</v>
      </c>
    </row>
    <row r="8103" spans="3:17" x14ac:dyDescent="0.2">
      <c r="C8103" s="90"/>
      <c r="D8103" s="87"/>
      <c r="E8103" s="1" t="s">
        <v>22</v>
      </c>
      <c r="F8103" s="2"/>
      <c r="G8103" s="59">
        <v>147</v>
      </c>
      <c r="H8103" s="71" t="str">
        <f t="shared" si="177"/>
        <v xml:space="preserve"> </v>
      </c>
      <c r="I8103" s="11">
        <v>17.006802721088</v>
      </c>
      <c r="J8103" s="3">
        <v>16.326530612245001</v>
      </c>
      <c r="K8103" s="3">
        <v>8.1632653061219997</v>
      </c>
      <c r="L8103" s="3">
        <v>17.006802721088</v>
      </c>
      <c r="M8103" s="3">
        <v>10.204081632653001</v>
      </c>
      <c r="N8103" s="3">
        <v>6.8027210884349998</v>
      </c>
      <c r="O8103" s="3">
        <v>8.1632653061219997</v>
      </c>
      <c r="P8103" s="3">
        <v>2.7210884353739999</v>
      </c>
      <c r="Q8103" s="8">
        <v>48.299319727891003</v>
      </c>
    </row>
    <row r="8104" spans="3:17" x14ac:dyDescent="0.2">
      <c r="C8104" s="91" t="s">
        <v>102</v>
      </c>
      <c r="D8104" s="86" t="s">
        <v>17</v>
      </c>
      <c r="E8104" s="6" t="s">
        <v>103</v>
      </c>
      <c r="F8104" s="5"/>
      <c r="G8104" s="58">
        <v>562</v>
      </c>
      <c r="H8104" s="70" t="str">
        <f t="shared" si="177"/>
        <v xml:space="preserve"> </v>
      </c>
      <c r="I8104" s="12">
        <v>33.096085409253</v>
      </c>
      <c r="J8104" s="4">
        <v>48.398576512456003</v>
      </c>
      <c r="K8104" s="4">
        <v>22.953736654804</v>
      </c>
      <c r="L8104" s="4">
        <v>28.64768683274</v>
      </c>
      <c r="M8104" s="4">
        <v>34.875444839857998</v>
      </c>
      <c r="N8104" s="4">
        <v>16.903914590747</v>
      </c>
      <c r="O8104" s="4">
        <v>14.946619217082</v>
      </c>
      <c r="P8104" s="4">
        <v>4.6263345195729997</v>
      </c>
      <c r="Q8104" s="13">
        <v>6.5836298932380002</v>
      </c>
    </row>
    <row r="8105" spans="3:17" x14ac:dyDescent="0.2">
      <c r="C8105" s="90"/>
      <c r="D8105" s="87"/>
      <c r="E8105" s="1" t="s">
        <v>104</v>
      </c>
      <c r="F8105" s="2"/>
      <c r="G8105" s="59">
        <v>1221</v>
      </c>
      <c r="H8105" s="71" t="str">
        <f t="shared" si="177"/>
        <v xml:space="preserve"> </v>
      </c>
      <c r="I8105" s="11">
        <v>30.712530712530999</v>
      </c>
      <c r="J8105" s="3">
        <v>42.506142506143</v>
      </c>
      <c r="K8105" s="3">
        <v>26.371826371826</v>
      </c>
      <c r="L8105" s="3">
        <v>30.22113022113</v>
      </c>
      <c r="M8105" s="3">
        <v>30.46683046683</v>
      </c>
      <c r="N8105" s="3">
        <v>15.724815724816001</v>
      </c>
      <c r="O8105" s="3">
        <v>11.302211302210999</v>
      </c>
      <c r="P8105" s="3">
        <v>2.293202293202</v>
      </c>
      <c r="Q8105" s="8">
        <v>7.2072072072070004</v>
      </c>
    </row>
    <row r="8106" spans="3:17" x14ac:dyDescent="0.2">
      <c r="C8106" s="90"/>
      <c r="D8106" s="87"/>
      <c r="E8106" s="1" t="s">
        <v>105</v>
      </c>
      <c r="F8106" s="2"/>
      <c r="G8106" s="59">
        <v>430</v>
      </c>
      <c r="H8106" s="71" t="str">
        <f t="shared" si="177"/>
        <v xml:space="preserve"> </v>
      </c>
      <c r="I8106" s="11">
        <v>20.465116279069999</v>
      </c>
      <c r="J8106" s="3">
        <v>33.720930232557997</v>
      </c>
      <c r="K8106" s="3">
        <v>19.302325581394999</v>
      </c>
      <c r="L8106" s="3">
        <v>36.511627906976997</v>
      </c>
      <c r="M8106" s="3">
        <v>19.069767441860002</v>
      </c>
      <c r="N8106" s="3">
        <v>13.023255813953</v>
      </c>
      <c r="O8106" s="3">
        <v>11.395348837208999</v>
      </c>
      <c r="P8106" s="3">
        <v>5.1162790697669998</v>
      </c>
      <c r="Q8106" s="8">
        <v>10.465116279069999</v>
      </c>
    </row>
    <row r="8107" spans="3:17" x14ac:dyDescent="0.2">
      <c r="C8107" s="90"/>
      <c r="D8107" s="87"/>
      <c r="E8107" s="1" t="s">
        <v>106</v>
      </c>
      <c r="F8107" s="2"/>
      <c r="G8107" s="59">
        <v>63</v>
      </c>
      <c r="H8107" s="71" t="str">
        <f t="shared" si="177"/>
        <v xml:space="preserve"> </v>
      </c>
      <c r="I8107" s="11">
        <v>12.698412698413</v>
      </c>
      <c r="J8107" s="3">
        <v>17.460317460317</v>
      </c>
      <c r="K8107" s="3">
        <v>22.222222222222001</v>
      </c>
      <c r="L8107" s="3">
        <v>31.746031746031999</v>
      </c>
      <c r="M8107" s="3">
        <v>12.698412698413</v>
      </c>
      <c r="N8107" s="3">
        <v>14.285714285714</v>
      </c>
      <c r="O8107" s="3">
        <v>12.698412698413</v>
      </c>
      <c r="P8107" s="3">
        <v>12.698412698413</v>
      </c>
      <c r="Q8107" s="8">
        <v>12.698412698413</v>
      </c>
    </row>
    <row r="8108" spans="3:17" x14ac:dyDescent="0.2">
      <c r="C8108" s="90"/>
      <c r="D8108" s="87"/>
      <c r="E8108" s="1" t="s">
        <v>22</v>
      </c>
      <c r="F8108" s="2"/>
      <c r="G8108" s="59">
        <v>159</v>
      </c>
      <c r="H8108" s="71" t="str">
        <f t="shared" si="177"/>
        <v xml:space="preserve"> </v>
      </c>
      <c r="I8108" s="11">
        <v>18.238993710692</v>
      </c>
      <c r="J8108" s="3">
        <v>20.754716981131999</v>
      </c>
      <c r="K8108" s="3">
        <v>13.836477987421</v>
      </c>
      <c r="L8108" s="3">
        <v>17.610062893081999</v>
      </c>
      <c r="M8108" s="3">
        <v>11.320754716981</v>
      </c>
      <c r="N8108" s="3">
        <v>8.1761006289309996</v>
      </c>
      <c r="O8108" s="3">
        <v>5.660377358491</v>
      </c>
      <c r="P8108" s="3">
        <v>0.62893081761000003</v>
      </c>
      <c r="Q8108" s="8">
        <v>52.830188679244998</v>
      </c>
    </row>
    <row r="8109" spans="3:17" x14ac:dyDescent="0.2">
      <c r="C8109" s="90"/>
      <c r="D8109" s="87"/>
      <c r="E8109" s="1" t="s">
        <v>107</v>
      </c>
      <c r="F8109" s="2"/>
      <c r="G8109" s="59">
        <v>1783</v>
      </c>
      <c r="H8109" s="71" t="str">
        <f t="shared" si="177"/>
        <v xml:space="preserve"> </v>
      </c>
      <c r="I8109" s="11">
        <v>31.463825014021001</v>
      </c>
      <c r="J8109" s="3">
        <v>44.363432417273998</v>
      </c>
      <c r="K8109" s="3">
        <v>25.294447560291999</v>
      </c>
      <c r="L8109" s="3">
        <v>29.725182277060998</v>
      </c>
      <c r="M8109" s="3">
        <v>31.856421761077002</v>
      </c>
      <c r="N8109" s="3">
        <v>16.096466629277</v>
      </c>
      <c r="O8109" s="3">
        <v>12.450925406618</v>
      </c>
      <c r="P8109" s="3">
        <v>3.0286034772849999</v>
      </c>
      <c r="Q8109" s="8">
        <v>7.0106561974200003</v>
      </c>
    </row>
    <row r="8110" spans="3:17" x14ac:dyDescent="0.2">
      <c r="C8110" s="90"/>
      <c r="D8110" s="87"/>
      <c r="E8110" s="1" t="s">
        <v>108</v>
      </c>
      <c r="F8110" s="2"/>
      <c r="G8110" s="59">
        <v>493</v>
      </c>
      <c r="H8110" s="71" t="str">
        <f t="shared" si="177"/>
        <v xml:space="preserve"> </v>
      </c>
      <c r="I8110" s="11">
        <v>19.472616632859999</v>
      </c>
      <c r="J8110" s="3">
        <v>31.643002028398001</v>
      </c>
      <c r="K8110" s="3">
        <v>19.675456389451998</v>
      </c>
      <c r="L8110" s="3">
        <v>35.902636916836002</v>
      </c>
      <c r="M8110" s="3">
        <v>18.255578093305999</v>
      </c>
      <c r="N8110" s="3">
        <v>13.184584178499</v>
      </c>
      <c r="O8110" s="3">
        <v>11.561866125761</v>
      </c>
      <c r="P8110" s="3">
        <v>6.0851926977690001</v>
      </c>
      <c r="Q8110" s="8">
        <v>10.750507099390999</v>
      </c>
    </row>
    <row r="8111" spans="3:17" x14ac:dyDescent="0.2">
      <c r="C8111" s="91" t="s">
        <v>109</v>
      </c>
      <c r="D8111" s="86" t="s">
        <v>17</v>
      </c>
      <c r="E8111" s="6" t="s">
        <v>110</v>
      </c>
      <c r="F8111" s="5"/>
      <c r="G8111" s="58">
        <v>551</v>
      </c>
      <c r="H8111" s="70" t="str">
        <f t="shared" si="177"/>
        <v xml:space="preserve"> </v>
      </c>
      <c r="I8111" s="12">
        <v>37.568058076225</v>
      </c>
      <c r="J8111" s="4">
        <v>46.642468239564003</v>
      </c>
      <c r="K8111" s="4">
        <v>27.949183303085</v>
      </c>
      <c r="L8111" s="4">
        <v>28.493647912886001</v>
      </c>
      <c r="M8111" s="4">
        <v>36.479128856624001</v>
      </c>
      <c r="N8111" s="4">
        <v>19.600725952813001</v>
      </c>
      <c r="O8111" s="4">
        <v>15.063520871143</v>
      </c>
      <c r="P8111" s="4">
        <v>1.996370235935</v>
      </c>
      <c r="Q8111" s="13">
        <v>5.6261343012699996</v>
      </c>
    </row>
    <row r="8112" spans="3:17" ht="24" x14ac:dyDescent="0.2">
      <c r="C8112" s="90"/>
      <c r="D8112" s="87"/>
      <c r="E8112" s="1" t="s">
        <v>111</v>
      </c>
      <c r="F8112" s="2"/>
      <c r="G8112" s="59">
        <v>298</v>
      </c>
      <c r="H8112" s="71" t="str">
        <f t="shared" si="177"/>
        <v xml:space="preserve"> </v>
      </c>
      <c r="I8112" s="11">
        <v>39.597315436241999</v>
      </c>
      <c r="J8112" s="3">
        <v>63.422818791946</v>
      </c>
      <c r="K8112" s="3">
        <v>37.248322147651002</v>
      </c>
      <c r="L8112" s="3">
        <v>30.536912751677999</v>
      </c>
      <c r="M8112" s="3">
        <v>43.959731543624002</v>
      </c>
      <c r="N8112" s="3">
        <v>18.456375838926</v>
      </c>
      <c r="O8112" s="3">
        <v>20.134228187919</v>
      </c>
      <c r="P8112" s="3">
        <v>5.704697986577</v>
      </c>
      <c r="Q8112" s="8">
        <v>2.3489932885910001</v>
      </c>
    </row>
    <row r="8113" spans="3:17" ht="24" x14ac:dyDescent="0.2">
      <c r="C8113" s="90"/>
      <c r="D8113" s="87"/>
      <c r="E8113" s="1" t="s">
        <v>112</v>
      </c>
      <c r="F8113" s="2"/>
      <c r="G8113" s="59">
        <v>954</v>
      </c>
      <c r="H8113" s="71" t="str">
        <f t="shared" si="177"/>
        <v xml:space="preserve"> </v>
      </c>
      <c r="I8113" s="11">
        <v>33.752620545073</v>
      </c>
      <c r="J8113" s="3">
        <v>52.830188679244998</v>
      </c>
      <c r="K8113" s="3">
        <v>28.930817610062999</v>
      </c>
      <c r="L8113" s="3">
        <v>29.979035639412999</v>
      </c>
      <c r="M8113" s="3">
        <v>38.259958071279002</v>
      </c>
      <c r="N8113" s="3">
        <v>17.190775681342</v>
      </c>
      <c r="O8113" s="3">
        <v>13.941299790356</v>
      </c>
      <c r="P8113" s="3">
        <v>3.1446540880499998</v>
      </c>
      <c r="Q8113" s="8">
        <v>5.2410901467509996</v>
      </c>
    </row>
    <row r="8114" spans="3:17" x14ac:dyDescent="0.2">
      <c r="C8114" s="90"/>
      <c r="D8114" s="87"/>
      <c r="E8114" s="1" t="s">
        <v>113</v>
      </c>
      <c r="F8114" s="2"/>
      <c r="G8114" s="59">
        <v>616</v>
      </c>
      <c r="H8114" s="71" t="str">
        <f t="shared" si="177"/>
        <v xml:space="preserve"> </v>
      </c>
      <c r="I8114" s="11">
        <v>34.902597402597003</v>
      </c>
      <c r="J8114" s="3">
        <v>52.272727272727003</v>
      </c>
      <c r="K8114" s="3">
        <v>26.785714285714</v>
      </c>
      <c r="L8114" s="3">
        <v>31.331168831168998</v>
      </c>
      <c r="M8114" s="3">
        <v>36.201298701299002</v>
      </c>
      <c r="N8114" s="3">
        <v>17.045454545455001</v>
      </c>
      <c r="O8114" s="3">
        <v>15.909090909091001</v>
      </c>
      <c r="P8114" s="3">
        <v>3.5714285714290002</v>
      </c>
      <c r="Q8114" s="8">
        <v>5.3571428571429998</v>
      </c>
    </row>
    <row r="8115" spans="3:17" x14ac:dyDescent="0.2">
      <c r="C8115" s="90"/>
      <c r="D8115" s="87"/>
      <c r="E8115" s="1" t="s">
        <v>114</v>
      </c>
      <c r="F8115" s="2"/>
      <c r="G8115" s="59">
        <v>986</v>
      </c>
      <c r="H8115" s="71" t="str">
        <f t="shared" si="177"/>
        <v xml:space="preserve"> </v>
      </c>
      <c r="I8115" s="11">
        <v>30.425963488844001</v>
      </c>
      <c r="J8115" s="3">
        <v>47.870182555781</v>
      </c>
      <c r="K8115" s="3">
        <v>25.862068965517</v>
      </c>
      <c r="L8115" s="3">
        <v>32.251521298173998</v>
      </c>
      <c r="M8115" s="3">
        <v>35.699797160243001</v>
      </c>
      <c r="N8115" s="3">
        <v>15.517241379310001</v>
      </c>
      <c r="O8115" s="3">
        <v>12.981744421907001</v>
      </c>
      <c r="P8115" s="3">
        <v>2.434077079108</v>
      </c>
      <c r="Q8115" s="8">
        <v>7.3022312373230003</v>
      </c>
    </row>
    <row r="8116" spans="3:17" ht="24" x14ac:dyDescent="0.2">
      <c r="C8116" s="90"/>
      <c r="D8116" s="87"/>
      <c r="E8116" s="1" t="s">
        <v>115</v>
      </c>
      <c r="F8116" s="2"/>
      <c r="G8116" s="59">
        <v>938</v>
      </c>
      <c r="H8116" s="71" t="str">
        <f t="shared" si="177"/>
        <v xml:space="preserve"> </v>
      </c>
      <c r="I8116" s="11">
        <v>33.475479744136003</v>
      </c>
      <c r="J8116" s="3">
        <v>48.18763326226</v>
      </c>
      <c r="K8116" s="3">
        <v>28.144989339018998</v>
      </c>
      <c r="L8116" s="3">
        <v>32.835820895521998</v>
      </c>
      <c r="M8116" s="3">
        <v>35.820895522388</v>
      </c>
      <c r="N8116" s="3">
        <v>16.417910447760999</v>
      </c>
      <c r="O8116" s="3">
        <v>13.539445628997999</v>
      </c>
      <c r="P8116" s="3">
        <v>2.8784648187630002</v>
      </c>
      <c r="Q8116" s="8">
        <v>5.7569296375269996</v>
      </c>
    </row>
    <row r="8117" spans="3:17" ht="24" x14ac:dyDescent="0.2">
      <c r="C8117" s="90"/>
      <c r="D8117" s="87"/>
      <c r="E8117" s="1" t="s">
        <v>116</v>
      </c>
      <c r="F8117" s="2"/>
      <c r="G8117" s="59">
        <v>771</v>
      </c>
      <c r="H8117" s="71" t="str">
        <f t="shared" si="177"/>
        <v xml:space="preserve"> </v>
      </c>
      <c r="I8117" s="11">
        <v>31.906614785992002</v>
      </c>
      <c r="J8117" s="3">
        <v>42.153047989624</v>
      </c>
      <c r="K8117" s="3">
        <v>26.329442282750001</v>
      </c>
      <c r="L8117" s="3">
        <v>34.111543450065</v>
      </c>
      <c r="M8117" s="3">
        <v>31.647211413748</v>
      </c>
      <c r="N8117" s="3">
        <v>16.990920881971</v>
      </c>
      <c r="O8117" s="3">
        <v>12.321660181582001</v>
      </c>
      <c r="P8117" s="3">
        <v>3.1128404669259999</v>
      </c>
      <c r="Q8117" s="8">
        <v>9.3385214007779993</v>
      </c>
    </row>
    <row r="8118" spans="3:17" ht="24" x14ac:dyDescent="0.2">
      <c r="C8118" s="90"/>
      <c r="D8118" s="87"/>
      <c r="E8118" s="1" t="s">
        <v>117</v>
      </c>
      <c r="F8118" s="2"/>
      <c r="G8118" s="59">
        <v>223</v>
      </c>
      <c r="H8118" s="71" t="str">
        <f t="shared" si="177"/>
        <v xml:space="preserve"> </v>
      </c>
      <c r="I8118" s="11">
        <v>45.739910313900999</v>
      </c>
      <c r="J8118" s="3">
        <v>59.192825112107997</v>
      </c>
      <c r="K8118" s="3">
        <v>39.461883408071998</v>
      </c>
      <c r="L8118" s="3">
        <v>32.735426008969</v>
      </c>
      <c r="M8118" s="3">
        <v>51.569506726457</v>
      </c>
      <c r="N8118" s="3">
        <v>24.663677130044999</v>
      </c>
      <c r="O8118" s="3">
        <v>20.179372197309</v>
      </c>
      <c r="P8118" s="3">
        <v>1.3452914798210001</v>
      </c>
      <c r="Q8118" s="8">
        <v>4.4843049327350002</v>
      </c>
    </row>
    <row r="8119" spans="3:17" x14ac:dyDescent="0.2">
      <c r="C8119" s="90"/>
      <c r="D8119" s="87"/>
      <c r="E8119" s="1" t="s">
        <v>118</v>
      </c>
      <c r="F8119" s="2"/>
      <c r="G8119" s="59">
        <v>710</v>
      </c>
      <c r="H8119" s="71" t="str">
        <f t="shared" si="177"/>
        <v xml:space="preserve"> </v>
      </c>
      <c r="I8119" s="11">
        <v>32.535211267606002</v>
      </c>
      <c r="J8119" s="3">
        <v>49.577464788732001</v>
      </c>
      <c r="K8119" s="3">
        <v>26.760563380282001</v>
      </c>
      <c r="L8119" s="3">
        <v>31.690140845070001</v>
      </c>
      <c r="M8119" s="3">
        <v>36.056338028169002</v>
      </c>
      <c r="N8119" s="3">
        <v>15.070422535211</v>
      </c>
      <c r="O8119" s="3">
        <v>13.802816901408001</v>
      </c>
      <c r="P8119" s="3">
        <v>3.0985915492960001</v>
      </c>
      <c r="Q8119" s="8">
        <v>5.9154929577460003</v>
      </c>
    </row>
    <row r="8120" spans="3:17" x14ac:dyDescent="0.2">
      <c r="C8120" s="90"/>
      <c r="D8120" s="87"/>
      <c r="E8120" s="1" t="s">
        <v>119</v>
      </c>
      <c r="F8120" s="2"/>
      <c r="G8120" s="59">
        <v>565</v>
      </c>
      <c r="H8120" s="71" t="str">
        <f t="shared" si="177"/>
        <v xml:space="preserve"> </v>
      </c>
      <c r="I8120" s="11">
        <v>38.938053097344998</v>
      </c>
      <c r="J8120" s="3">
        <v>50.619469026548998</v>
      </c>
      <c r="K8120" s="3">
        <v>31.327433628319</v>
      </c>
      <c r="L8120" s="3">
        <v>34.336283185840998</v>
      </c>
      <c r="M8120" s="3">
        <v>44.778761061947002</v>
      </c>
      <c r="N8120" s="3">
        <v>18.938053097345001</v>
      </c>
      <c r="O8120" s="3">
        <v>17.522123893804999</v>
      </c>
      <c r="P8120" s="3">
        <v>2.3008849557520001</v>
      </c>
      <c r="Q8120" s="8">
        <v>4.424778761062</v>
      </c>
    </row>
    <row r="8121" spans="3:17" x14ac:dyDescent="0.2">
      <c r="C8121" s="90"/>
      <c r="D8121" s="87"/>
      <c r="E8121" s="1" t="s">
        <v>120</v>
      </c>
      <c r="F8121" s="2"/>
      <c r="G8121" s="59">
        <v>443</v>
      </c>
      <c r="H8121" s="71" t="str">
        <f t="shared" si="177"/>
        <v xml:space="preserve"> </v>
      </c>
      <c r="I8121" s="11">
        <v>32.505643340858001</v>
      </c>
      <c r="J8121" s="3">
        <v>46.501128668172001</v>
      </c>
      <c r="K8121" s="3">
        <v>26.410835214447001</v>
      </c>
      <c r="L8121" s="3">
        <v>35.891647855530003</v>
      </c>
      <c r="M8121" s="3">
        <v>38.826185101580002</v>
      </c>
      <c r="N8121" s="3">
        <v>19.413092550790001</v>
      </c>
      <c r="O8121" s="3">
        <v>16.704288939051999</v>
      </c>
      <c r="P8121" s="3">
        <v>3.6117381489840001</v>
      </c>
      <c r="Q8121" s="8">
        <v>6.3205417607219996</v>
      </c>
    </row>
    <row r="8122" spans="3:17" x14ac:dyDescent="0.2">
      <c r="C8122" s="90"/>
      <c r="D8122" s="87"/>
      <c r="E8122" s="1" t="s">
        <v>121</v>
      </c>
      <c r="F8122" s="2"/>
      <c r="G8122" s="59">
        <v>977</v>
      </c>
      <c r="H8122" s="71" t="str">
        <f t="shared" si="177"/>
        <v xml:space="preserve"> </v>
      </c>
      <c r="I8122" s="11">
        <v>31.422722620266001</v>
      </c>
      <c r="J8122" s="3">
        <v>45.649948822927001</v>
      </c>
      <c r="K8122" s="3">
        <v>27.226202661207999</v>
      </c>
      <c r="L8122" s="3">
        <v>32.446264073694998</v>
      </c>
      <c r="M8122" s="3">
        <v>33.060388945752003</v>
      </c>
      <c r="N8122" s="3">
        <v>17.195496417605</v>
      </c>
      <c r="O8122" s="3">
        <v>13.408393039918</v>
      </c>
      <c r="P8122" s="3">
        <v>3.0706243602869998</v>
      </c>
      <c r="Q8122" s="8">
        <v>6.9600818833159996</v>
      </c>
    </row>
    <row r="8123" spans="3:17" x14ac:dyDescent="0.2">
      <c r="C8123" s="90"/>
      <c r="D8123" s="87"/>
      <c r="E8123" s="1" t="s">
        <v>122</v>
      </c>
      <c r="F8123" s="2"/>
      <c r="G8123" s="59">
        <v>179</v>
      </c>
      <c r="H8123" s="71" t="str">
        <f t="shared" si="177"/>
        <v xml:space="preserve"> </v>
      </c>
      <c r="I8123" s="11">
        <v>36.871508379887999</v>
      </c>
      <c r="J8123" s="3">
        <v>48.603351955306998</v>
      </c>
      <c r="K8123" s="3">
        <v>34.636871508379997</v>
      </c>
      <c r="L8123" s="3">
        <v>37.988826815642</v>
      </c>
      <c r="M8123" s="3">
        <v>40.223463687151003</v>
      </c>
      <c r="N8123" s="3">
        <v>33.519553072626003</v>
      </c>
      <c r="O8123" s="3">
        <v>22.905027932961001</v>
      </c>
      <c r="P8123" s="3">
        <v>5.0279329608939998</v>
      </c>
      <c r="Q8123" s="8">
        <v>8.3798882681559999</v>
      </c>
    </row>
    <row r="8124" spans="3:17" x14ac:dyDescent="0.2">
      <c r="C8124" s="90"/>
      <c r="D8124" s="87"/>
      <c r="E8124" s="1" t="s">
        <v>32</v>
      </c>
      <c r="F8124" s="2"/>
      <c r="G8124" s="59">
        <v>22</v>
      </c>
      <c r="H8124" s="71" t="str">
        <f t="shared" si="177"/>
        <v>*</v>
      </c>
      <c r="I8124" s="11">
        <v>27.272727272727</v>
      </c>
      <c r="J8124" s="3">
        <v>36.363636363635997</v>
      </c>
      <c r="K8124" s="3">
        <v>27.272727272727</v>
      </c>
      <c r="L8124" s="3">
        <v>36.363636363635997</v>
      </c>
      <c r="M8124" s="3">
        <v>36.363636363635997</v>
      </c>
      <c r="N8124" s="3">
        <v>22.727272727273</v>
      </c>
      <c r="O8124" s="3">
        <v>13.636363636364001</v>
      </c>
      <c r="P8124" s="3">
        <v>31.818181818182001</v>
      </c>
      <c r="Q8124" s="8">
        <v>4.5454545454549997</v>
      </c>
    </row>
    <row r="8125" spans="3:17" x14ac:dyDescent="0.2">
      <c r="C8125" s="90"/>
      <c r="D8125" s="87"/>
      <c r="E8125" s="1" t="s">
        <v>22</v>
      </c>
      <c r="F8125" s="2"/>
      <c r="G8125" s="59">
        <v>13</v>
      </c>
      <c r="H8125" s="71" t="str">
        <f t="shared" si="177"/>
        <v>*</v>
      </c>
      <c r="I8125" s="11">
        <v>30.769230769231001</v>
      </c>
      <c r="J8125" s="3">
        <v>15.384615384615</v>
      </c>
      <c r="K8125" s="3">
        <v>46.153846153845997</v>
      </c>
      <c r="L8125" s="3">
        <v>30.769230769231001</v>
      </c>
      <c r="M8125" s="3">
        <v>15.384615384615</v>
      </c>
      <c r="N8125" s="7">
        <v>0</v>
      </c>
      <c r="O8125" s="3">
        <v>7.6923076923079998</v>
      </c>
      <c r="P8125" s="7">
        <v>0</v>
      </c>
      <c r="Q8125" s="8">
        <v>15.384615384615</v>
      </c>
    </row>
    <row r="8126" spans="3:17" ht="24" x14ac:dyDescent="0.2">
      <c r="C8126" s="91" t="s">
        <v>123</v>
      </c>
      <c r="D8126" s="86" t="s">
        <v>17</v>
      </c>
      <c r="E8126" s="6" t="s">
        <v>124</v>
      </c>
      <c r="F8126" s="5"/>
      <c r="G8126" s="58">
        <v>55</v>
      </c>
      <c r="H8126" s="70" t="str">
        <f t="shared" si="177"/>
        <v xml:space="preserve"> </v>
      </c>
      <c r="I8126" s="12">
        <v>38.181818181818002</v>
      </c>
      <c r="J8126" s="4">
        <v>54.545454545455001</v>
      </c>
      <c r="K8126" s="4">
        <v>29.090909090909001</v>
      </c>
      <c r="L8126" s="4">
        <v>32.727272727272997</v>
      </c>
      <c r="M8126" s="4">
        <v>43.636363636364003</v>
      </c>
      <c r="N8126" s="4">
        <v>18.181818181817999</v>
      </c>
      <c r="O8126" s="4">
        <v>10.909090909091001</v>
      </c>
      <c r="P8126" s="4">
        <v>7.2727272727269998</v>
      </c>
      <c r="Q8126" s="13">
        <v>5.4545454545450003</v>
      </c>
    </row>
    <row r="8127" spans="3:17" ht="24" x14ac:dyDescent="0.2">
      <c r="C8127" s="92"/>
      <c r="D8127" s="87"/>
      <c r="E8127" s="1" t="s">
        <v>125</v>
      </c>
      <c r="F8127" s="2"/>
      <c r="G8127" s="59">
        <v>205</v>
      </c>
      <c r="H8127" s="71" t="str">
        <f t="shared" si="177"/>
        <v xml:space="preserve"> </v>
      </c>
      <c r="I8127" s="11">
        <v>32.195121951220003</v>
      </c>
      <c r="J8127" s="3">
        <v>42.926829268292998</v>
      </c>
      <c r="K8127" s="3">
        <v>28.292682926828999</v>
      </c>
      <c r="L8127" s="3">
        <v>25.853658536585002</v>
      </c>
      <c r="M8127" s="3">
        <v>26.341463414633999</v>
      </c>
      <c r="N8127" s="3">
        <v>17.560975609755999</v>
      </c>
      <c r="O8127" s="3">
        <v>18.536585365853998</v>
      </c>
      <c r="P8127" s="3">
        <v>3.4146341463410002</v>
      </c>
      <c r="Q8127" s="8">
        <v>5.8536585365849998</v>
      </c>
    </row>
    <row r="8128" spans="3:17" ht="24" x14ac:dyDescent="0.2">
      <c r="C8128" s="92"/>
      <c r="D8128" s="87"/>
      <c r="E8128" s="1" t="s">
        <v>126</v>
      </c>
      <c r="F8128" s="2"/>
      <c r="G8128" s="59">
        <v>114</v>
      </c>
      <c r="H8128" s="71" t="str">
        <f t="shared" si="177"/>
        <v xml:space="preserve"> </v>
      </c>
      <c r="I8128" s="11">
        <v>40.350877192981997</v>
      </c>
      <c r="J8128" s="3">
        <v>47.368421052632002</v>
      </c>
      <c r="K8128" s="3">
        <v>35.964912280702002</v>
      </c>
      <c r="L8128" s="3">
        <v>39.473684210526002</v>
      </c>
      <c r="M8128" s="3">
        <v>50.877192982456002</v>
      </c>
      <c r="N8128" s="3">
        <v>26.315789473683999</v>
      </c>
      <c r="O8128" s="3">
        <v>16.666666666666998</v>
      </c>
      <c r="P8128" s="3">
        <v>3.508771929825</v>
      </c>
      <c r="Q8128" s="8">
        <v>2.6315789473679998</v>
      </c>
    </row>
    <row r="8129" spans="3:17" ht="24" x14ac:dyDescent="0.2">
      <c r="C8129" s="92"/>
      <c r="D8129" s="87"/>
      <c r="E8129" s="1" t="s">
        <v>127</v>
      </c>
      <c r="F8129" s="2"/>
      <c r="G8129" s="59">
        <v>187</v>
      </c>
      <c r="H8129" s="71" t="str">
        <f t="shared" si="177"/>
        <v xml:space="preserve"> </v>
      </c>
      <c r="I8129" s="11">
        <v>44.385026737967998</v>
      </c>
      <c r="J8129" s="3">
        <v>58.823529411765001</v>
      </c>
      <c r="K8129" s="3">
        <v>36.898395721924999</v>
      </c>
      <c r="L8129" s="3">
        <v>33.155080213904</v>
      </c>
      <c r="M8129" s="3">
        <v>51.871657754010997</v>
      </c>
      <c r="N8129" s="3">
        <v>22.994652406417</v>
      </c>
      <c r="O8129" s="3">
        <v>19.786096256684001</v>
      </c>
      <c r="P8129" s="3">
        <v>2.673796791444</v>
      </c>
      <c r="Q8129" s="8">
        <v>2.1390374331549999</v>
      </c>
    </row>
    <row r="8130" spans="3:17" ht="24" x14ac:dyDescent="0.2">
      <c r="C8130" s="92"/>
      <c r="D8130" s="87"/>
      <c r="E8130" s="1" t="s">
        <v>128</v>
      </c>
      <c r="F8130" s="2"/>
      <c r="G8130" s="59">
        <v>1599</v>
      </c>
      <c r="H8130" s="71" t="str">
        <f t="shared" si="177"/>
        <v xml:space="preserve"> </v>
      </c>
      <c r="I8130" s="11">
        <v>31.457160725453001</v>
      </c>
      <c r="J8130" s="3">
        <v>45.215759849906</v>
      </c>
      <c r="K8130" s="3">
        <v>25.078173858662002</v>
      </c>
      <c r="L8130" s="3">
        <v>32.395247029392998</v>
      </c>
      <c r="M8130" s="3">
        <v>32.207629768605003</v>
      </c>
      <c r="N8130" s="3">
        <v>15.822388993121001</v>
      </c>
      <c r="O8130" s="3">
        <v>12.945590994371001</v>
      </c>
      <c r="P8130" s="3">
        <v>2.6266416510320001</v>
      </c>
      <c r="Q8130" s="8">
        <v>7.1294559099440002</v>
      </c>
    </row>
    <row r="8131" spans="3:17" ht="24" x14ac:dyDescent="0.2">
      <c r="C8131" s="92"/>
      <c r="D8131" s="87"/>
      <c r="E8131" s="1" t="s">
        <v>129</v>
      </c>
      <c r="F8131" s="2"/>
      <c r="G8131" s="59">
        <v>1199</v>
      </c>
      <c r="H8131" s="71" t="str">
        <f t="shared" si="177"/>
        <v xml:space="preserve"> </v>
      </c>
      <c r="I8131" s="11">
        <v>33.444537114261998</v>
      </c>
      <c r="J8131" s="3">
        <v>46.205170975812997</v>
      </c>
      <c r="K8131" s="3">
        <v>26.021684737280999</v>
      </c>
      <c r="L8131" s="3">
        <v>34.612176814012003</v>
      </c>
      <c r="M8131" s="3">
        <v>33.277731442868998</v>
      </c>
      <c r="N8131" s="3">
        <v>16.096747289408</v>
      </c>
      <c r="O8131" s="3">
        <v>12.010008340283999</v>
      </c>
      <c r="P8131" s="3">
        <v>2.7522935779819999</v>
      </c>
      <c r="Q8131" s="8">
        <v>7.339449541284</v>
      </c>
    </row>
    <row r="8132" spans="3:17" ht="24" x14ac:dyDescent="0.2">
      <c r="C8132" s="92"/>
      <c r="D8132" s="87"/>
      <c r="E8132" s="1" t="s">
        <v>130</v>
      </c>
      <c r="F8132" s="2"/>
      <c r="G8132" s="59">
        <v>950</v>
      </c>
      <c r="H8132" s="71" t="str">
        <f t="shared" si="177"/>
        <v xml:space="preserve"> </v>
      </c>
      <c r="I8132" s="11">
        <v>32.315789473683999</v>
      </c>
      <c r="J8132" s="3">
        <v>44.631578947367998</v>
      </c>
      <c r="K8132" s="3">
        <v>28.526315789474001</v>
      </c>
      <c r="L8132" s="3">
        <v>33.052631578947</v>
      </c>
      <c r="M8132" s="3">
        <v>33.473684210526002</v>
      </c>
      <c r="N8132" s="3">
        <v>16.210526315789</v>
      </c>
      <c r="O8132" s="3">
        <v>11.894736842105001</v>
      </c>
      <c r="P8132" s="3">
        <v>3.2631578947370001</v>
      </c>
      <c r="Q8132" s="8">
        <v>6.6315789473680002</v>
      </c>
    </row>
    <row r="8133" spans="3:17" x14ac:dyDescent="0.2">
      <c r="C8133" s="92"/>
      <c r="D8133" s="87"/>
      <c r="E8133" s="1" t="s">
        <v>131</v>
      </c>
      <c r="F8133" s="2"/>
      <c r="G8133" s="59">
        <v>424</v>
      </c>
      <c r="H8133" s="71" t="str">
        <f t="shared" si="177"/>
        <v xml:space="preserve"> </v>
      </c>
      <c r="I8133" s="11">
        <v>36.320754716981</v>
      </c>
      <c r="J8133" s="3">
        <v>47.405660377357997</v>
      </c>
      <c r="K8133" s="3">
        <v>26.650943396226001</v>
      </c>
      <c r="L8133" s="3">
        <v>40.094339622642003</v>
      </c>
      <c r="M8133" s="3">
        <v>36.320754716981</v>
      </c>
      <c r="N8133" s="3">
        <v>21.933962264150999</v>
      </c>
      <c r="O8133" s="3">
        <v>15.330188679245</v>
      </c>
      <c r="P8133" s="3">
        <v>2.8301886792449999</v>
      </c>
      <c r="Q8133" s="8">
        <v>6.1320754716980002</v>
      </c>
    </row>
    <row r="8134" spans="3:17" ht="24" x14ac:dyDescent="0.2">
      <c r="C8134" s="92"/>
      <c r="D8134" s="87"/>
      <c r="E8134" s="1" t="s">
        <v>132</v>
      </c>
      <c r="F8134" s="2"/>
      <c r="G8134" s="59">
        <v>213</v>
      </c>
      <c r="H8134" s="71" t="str">
        <f t="shared" si="177"/>
        <v xml:space="preserve"> </v>
      </c>
      <c r="I8134" s="11">
        <v>29.107981220656999</v>
      </c>
      <c r="J8134" s="3">
        <v>44.131455399060997</v>
      </c>
      <c r="K8134" s="3">
        <v>26.291079812206998</v>
      </c>
      <c r="L8134" s="3">
        <v>39.906103286384997</v>
      </c>
      <c r="M8134" s="3">
        <v>37.558685446009001</v>
      </c>
      <c r="N8134" s="3">
        <v>14.084507042254</v>
      </c>
      <c r="O8134" s="3">
        <v>14.553990610329</v>
      </c>
      <c r="P8134" s="3">
        <v>4.6948356807509999</v>
      </c>
      <c r="Q8134" s="8">
        <v>7.9812206572770004</v>
      </c>
    </row>
    <row r="8135" spans="3:17" ht="24" x14ac:dyDescent="0.2">
      <c r="C8135" s="92"/>
      <c r="D8135" s="87"/>
      <c r="E8135" s="1" t="s">
        <v>133</v>
      </c>
      <c r="F8135" s="2"/>
      <c r="G8135" s="59">
        <v>214</v>
      </c>
      <c r="H8135" s="71" t="str">
        <f t="shared" si="177"/>
        <v xml:space="preserve"> </v>
      </c>
      <c r="I8135" s="11">
        <v>25.233644859813001</v>
      </c>
      <c r="J8135" s="3">
        <v>35.514018691589001</v>
      </c>
      <c r="K8135" s="3">
        <v>28.03738317757</v>
      </c>
      <c r="L8135" s="3">
        <v>42.990654205607001</v>
      </c>
      <c r="M8135" s="3">
        <v>25.233644859813001</v>
      </c>
      <c r="N8135" s="3">
        <v>21.028037383177999</v>
      </c>
      <c r="O8135" s="3">
        <v>18.691588785046999</v>
      </c>
      <c r="P8135" s="3">
        <v>1.869158878505</v>
      </c>
      <c r="Q8135" s="8">
        <v>13.551401869158999</v>
      </c>
    </row>
    <row r="8136" spans="3:17" ht="24" x14ac:dyDescent="0.2">
      <c r="C8136" s="92"/>
      <c r="D8136" s="87"/>
      <c r="E8136" s="1" t="s">
        <v>134</v>
      </c>
      <c r="F8136" s="2"/>
      <c r="G8136" s="59">
        <v>15</v>
      </c>
      <c r="H8136" s="71" t="str">
        <f t="shared" si="177"/>
        <v>*</v>
      </c>
      <c r="I8136" s="11">
        <v>13.333333333333</v>
      </c>
      <c r="J8136" s="3">
        <v>26.666666666666998</v>
      </c>
      <c r="K8136" s="3">
        <v>20</v>
      </c>
      <c r="L8136" s="3">
        <v>53.333333333333002</v>
      </c>
      <c r="M8136" s="3">
        <v>26.666666666666998</v>
      </c>
      <c r="N8136" s="3">
        <v>26.666666666666998</v>
      </c>
      <c r="O8136" s="3">
        <v>26.666666666666998</v>
      </c>
      <c r="P8136" s="3">
        <v>20</v>
      </c>
      <c r="Q8136" s="14">
        <v>0</v>
      </c>
    </row>
    <row r="8137" spans="3:17" ht="24" x14ac:dyDescent="0.2">
      <c r="C8137" s="92"/>
      <c r="D8137" s="87"/>
      <c r="E8137" s="1" t="s">
        <v>135</v>
      </c>
      <c r="F8137" s="2"/>
      <c r="G8137" s="59">
        <v>587</v>
      </c>
      <c r="H8137" s="71" t="str">
        <f t="shared" si="177"/>
        <v xml:space="preserve"> </v>
      </c>
      <c r="I8137" s="11">
        <v>36.967632027256997</v>
      </c>
      <c r="J8137" s="3">
        <v>48.040885860307</v>
      </c>
      <c r="K8137" s="3">
        <v>29.982964224871999</v>
      </c>
      <c r="L8137" s="3">
        <v>38.160136286201002</v>
      </c>
      <c r="M8137" s="3">
        <v>36.967632027256997</v>
      </c>
      <c r="N8137" s="3">
        <v>19.591141396933999</v>
      </c>
      <c r="O8137" s="3">
        <v>15.672913117546999</v>
      </c>
      <c r="P8137" s="3">
        <v>2.5553662691649999</v>
      </c>
      <c r="Q8137" s="8">
        <v>5.2810902896079996</v>
      </c>
    </row>
    <row r="8138" spans="3:17" x14ac:dyDescent="0.2">
      <c r="C8138" s="92"/>
      <c r="D8138" s="87"/>
      <c r="E8138" s="1" t="s">
        <v>136</v>
      </c>
      <c r="F8138" s="2"/>
      <c r="G8138" s="59">
        <v>63</v>
      </c>
      <c r="H8138" s="71" t="str">
        <f t="shared" si="177"/>
        <v xml:space="preserve"> </v>
      </c>
      <c r="I8138" s="11">
        <v>31.746031746031999</v>
      </c>
      <c r="J8138" s="3">
        <v>44.444444444444002</v>
      </c>
      <c r="K8138" s="3">
        <v>34.920634920635003</v>
      </c>
      <c r="L8138" s="3">
        <v>30.158730158729998</v>
      </c>
      <c r="M8138" s="3">
        <v>34.920634920635003</v>
      </c>
      <c r="N8138" s="3">
        <v>23.809523809523998</v>
      </c>
      <c r="O8138" s="3">
        <v>12.698412698413</v>
      </c>
      <c r="P8138" s="3">
        <v>20.634920634920999</v>
      </c>
      <c r="Q8138" s="8">
        <v>11.111111111111001</v>
      </c>
    </row>
    <row r="8139" spans="3:17" x14ac:dyDescent="0.2">
      <c r="C8139" s="92"/>
      <c r="D8139" s="87"/>
      <c r="E8139" s="1" t="s">
        <v>137</v>
      </c>
      <c r="F8139" s="2"/>
      <c r="G8139" s="59">
        <v>290</v>
      </c>
      <c r="H8139" s="71" t="str">
        <f t="shared" si="177"/>
        <v xml:space="preserve"> </v>
      </c>
      <c r="I8139" s="11">
        <v>20</v>
      </c>
      <c r="J8139" s="3">
        <v>23.448275862069</v>
      </c>
      <c r="K8139" s="3">
        <v>19.310344827586</v>
      </c>
      <c r="L8139" s="3">
        <v>27.931034482758999</v>
      </c>
      <c r="M8139" s="3">
        <v>16.206896551724</v>
      </c>
      <c r="N8139" s="3">
        <v>13.103448275862</v>
      </c>
      <c r="O8139" s="3">
        <v>12.758620689655</v>
      </c>
      <c r="P8139" s="3">
        <v>5.5172413793099997</v>
      </c>
      <c r="Q8139" s="8">
        <v>14.482758620689999</v>
      </c>
    </row>
    <row r="8140" spans="3:17" x14ac:dyDescent="0.2">
      <c r="C8140" s="92"/>
      <c r="D8140" s="87"/>
      <c r="E8140" s="1" t="s">
        <v>22</v>
      </c>
      <c r="F8140" s="2"/>
      <c r="G8140" s="59">
        <v>42</v>
      </c>
      <c r="H8140" s="71" t="str">
        <f t="shared" si="177"/>
        <v>*</v>
      </c>
      <c r="I8140" s="11">
        <v>7.1428571428570002</v>
      </c>
      <c r="J8140" s="3">
        <v>4.7619047619049999</v>
      </c>
      <c r="K8140" s="3">
        <v>4.7619047619049999</v>
      </c>
      <c r="L8140" s="7">
        <v>0</v>
      </c>
      <c r="M8140" s="3">
        <v>4.7619047619049999</v>
      </c>
      <c r="N8140" s="3">
        <v>2.3809523809519999</v>
      </c>
      <c r="O8140" s="3">
        <v>2.3809523809519999</v>
      </c>
      <c r="P8140" s="3">
        <v>2.3809523809519999</v>
      </c>
      <c r="Q8140" s="8">
        <v>80.952380952381006</v>
      </c>
    </row>
    <row r="8141" spans="3:17" ht="24" x14ac:dyDescent="0.2">
      <c r="C8141" s="92"/>
      <c r="D8141" s="87"/>
      <c r="E8141" s="1" t="s">
        <v>138</v>
      </c>
      <c r="F8141" s="2"/>
      <c r="G8141" s="59">
        <v>246</v>
      </c>
      <c r="H8141" s="71" t="str">
        <f t="shared" si="177"/>
        <v xml:space="preserve"> </v>
      </c>
      <c r="I8141" s="11">
        <v>32.520325203252</v>
      </c>
      <c r="J8141" s="3">
        <v>44.308943089430997</v>
      </c>
      <c r="K8141" s="3">
        <v>27.642276422763999</v>
      </c>
      <c r="L8141" s="3">
        <v>26.422764227641999</v>
      </c>
      <c r="M8141" s="3">
        <v>29.674796747967001</v>
      </c>
      <c r="N8141" s="3">
        <v>17.479674796748</v>
      </c>
      <c r="O8141" s="3">
        <v>17.073170731706998</v>
      </c>
      <c r="P8141" s="3">
        <v>4.065040650407</v>
      </c>
      <c r="Q8141" s="8">
        <v>6.0975609756100004</v>
      </c>
    </row>
    <row r="8142" spans="3:17" ht="24" x14ac:dyDescent="0.2">
      <c r="C8142" s="92"/>
      <c r="D8142" s="87"/>
      <c r="E8142" s="1" t="s">
        <v>139</v>
      </c>
      <c r="F8142" s="2"/>
      <c r="G8142" s="59">
        <v>248</v>
      </c>
      <c r="H8142" s="71" t="str">
        <f t="shared" ref="H8142:H8144" si="178">IF(G8142&lt;49,"*"," ")</f>
        <v xml:space="preserve"> </v>
      </c>
      <c r="I8142" s="11">
        <v>42.338709677418997</v>
      </c>
      <c r="J8142" s="3">
        <v>54.032258064516</v>
      </c>
      <c r="K8142" s="3">
        <v>36.290322580644997</v>
      </c>
      <c r="L8142" s="3">
        <v>33.870967741934997</v>
      </c>
      <c r="M8142" s="3">
        <v>50.806451612902997</v>
      </c>
      <c r="N8142" s="3">
        <v>23.387096774193999</v>
      </c>
      <c r="O8142" s="3">
        <v>18.548387096774</v>
      </c>
      <c r="P8142" s="3">
        <v>2.822580645161</v>
      </c>
      <c r="Q8142" s="8">
        <v>2.4193548387099999</v>
      </c>
    </row>
    <row r="8143" spans="3:17" ht="24" x14ac:dyDescent="0.2">
      <c r="C8143" s="92"/>
      <c r="D8143" s="87"/>
      <c r="E8143" s="1" t="s">
        <v>140</v>
      </c>
      <c r="F8143" s="2"/>
      <c r="G8143" s="59">
        <v>1582</v>
      </c>
      <c r="H8143" s="71" t="str">
        <f t="shared" si="178"/>
        <v xml:space="preserve"> </v>
      </c>
      <c r="I8143" s="11">
        <v>32.048040455120002</v>
      </c>
      <c r="J8143" s="3">
        <v>45.195954487990001</v>
      </c>
      <c r="K8143" s="3">
        <v>26.422250316056001</v>
      </c>
      <c r="L8143" s="3">
        <v>32.932996207332003</v>
      </c>
      <c r="M8143" s="3">
        <v>32.300884955751997</v>
      </c>
      <c r="N8143" s="3">
        <v>16.182048040455001</v>
      </c>
      <c r="O8143" s="3">
        <v>11.567635903918999</v>
      </c>
      <c r="P8143" s="3">
        <v>2.7812895069530001</v>
      </c>
      <c r="Q8143" s="8">
        <v>7.5853350189629998</v>
      </c>
    </row>
    <row r="8144" spans="3:17" ht="24" x14ac:dyDescent="0.2">
      <c r="C8144" s="93"/>
      <c r="D8144" s="88"/>
      <c r="E8144" s="27" t="s">
        <v>141</v>
      </c>
      <c r="F8144" s="30"/>
      <c r="G8144" s="60">
        <v>414</v>
      </c>
      <c r="H8144" s="72" t="str">
        <f t="shared" si="178"/>
        <v xml:space="preserve"> </v>
      </c>
      <c r="I8144" s="35">
        <v>26.811594202898998</v>
      </c>
      <c r="J8144" s="16">
        <v>39.371980676329002</v>
      </c>
      <c r="K8144" s="16">
        <v>26.328502415458999</v>
      </c>
      <c r="L8144" s="16">
        <v>40.338164251207999</v>
      </c>
      <c r="M8144" s="16">
        <v>30.917874396135002</v>
      </c>
      <c r="N8144" s="16">
        <v>16.908212560386001</v>
      </c>
      <c r="O8144" s="16">
        <v>14.975845410628001</v>
      </c>
      <c r="P8144" s="16">
        <v>3.6231884057969999</v>
      </c>
      <c r="Q8144" s="36">
        <v>10.386473429952</v>
      </c>
    </row>
    <row r="8145" spans="2:15" x14ac:dyDescent="0.2">
      <c r="G8145" s="61"/>
      <c r="H8145" s="73"/>
    </row>
    <row r="8146" spans="2:15" x14ac:dyDescent="0.2">
      <c r="B8146" s="22" t="str">
        <f xml:space="preserve"> HYPERLINK("#'目次'!B66", "[60]")</f>
        <v>[60]</v>
      </c>
      <c r="C8146" s="17" t="s">
        <v>607</v>
      </c>
      <c r="G8146" s="61"/>
      <c r="H8146" s="73"/>
    </row>
    <row r="8147" spans="2:15" x14ac:dyDescent="0.2">
      <c r="G8147" s="61"/>
      <c r="H8147" s="73"/>
    </row>
    <row r="8148" spans="2:15" x14ac:dyDescent="0.2">
      <c r="G8148" s="61"/>
      <c r="H8148" s="73"/>
    </row>
    <row r="8149" spans="2:15" x14ac:dyDescent="0.2">
      <c r="C8149" s="17" t="s">
        <v>12</v>
      </c>
      <c r="G8149" s="61"/>
      <c r="H8149" s="73"/>
    </row>
    <row r="8150" spans="2:15" ht="24" x14ac:dyDescent="0.2">
      <c r="C8150" s="82"/>
      <c r="D8150" s="83"/>
      <c r="E8150" s="83"/>
      <c r="F8150" s="83"/>
      <c r="G8150" s="55" t="s">
        <v>13</v>
      </c>
      <c r="H8150" s="68"/>
      <c r="I8150" s="20" t="s">
        <v>103</v>
      </c>
      <c r="J8150" s="10" t="s">
        <v>104</v>
      </c>
      <c r="K8150" s="10" t="s">
        <v>105</v>
      </c>
      <c r="L8150" s="10" t="s">
        <v>106</v>
      </c>
      <c r="M8150" s="10" t="s">
        <v>22</v>
      </c>
      <c r="N8150" s="10" t="s">
        <v>107</v>
      </c>
      <c r="O8150" s="23" t="s">
        <v>108</v>
      </c>
    </row>
    <row r="8151" spans="2:15" x14ac:dyDescent="0.2">
      <c r="C8151" s="84"/>
      <c r="D8151" s="85"/>
      <c r="E8151" s="85"/>
      <c r="F8151" s="85"/>
      <c r="G8151" s="56"/>
      <c r="H8151" s="69"/>
      <c r="I8151" s="24"/>
      <c r="J8151" s="9"/>
      <c r="K8151" s="9"/>
      <c r="L8151" s="9"/>
      <c r="M8151" s="9"/>
      <c r="N8151" s="9"/>
      <c r="O8151" s="21"/>
    </row>
    <row r="8152" spans="2:15" x14ac:dyDescent="0.2">
      <c r="C8152" s="28"/>
      <c r="D8152" s="29"/>
      <c r="E8152" s="32" t="s">
        <v>13</v>
      </c>
      <c r="F8152" s="31"/>
      <c r="G8152" s="57">
        <v>2435</v>
      </c>
      <c r="H8152" s="66" t="str">
        <f t="shared" ref="H8152:H8215" si="179">IF(G8152&lt;49,"*"," ")</f>
        <v xml:space="preserve"> </v>
      </c>
      <c r="I8152" s="15">
        <v>23.080082135523998</v>
      </c>
      <c r="J8152" s="15">
        <v>50.143737166324001</v>
      </c>
      <c r="K8152" s="15">
        <v>17.659137577001999</v>
      </c>
      <c r="L8152" s="15">
        <v>2.58726899384</v>
      </c>
      <c r="M8152" s="15">
        <v>6.5297741273099996</v>
      </c>
      <c r="N8152" s="15">
        <v>73.223819301847996</v>
      </c>
      <c r="O8152" s="34">
        <v>20.246406570842002</v>
      </c>
    </row>
    <row r="8153" spans="2:15" x14ac:dyDescent="0.2">
      <c r="C8153" s="89" t="s">
        <v>16</v>
      </c>
      <c r="D8153" s="86" t="s">
        <v>17</v>
      </c>
      <c r="E8153" s="6" t="s">
        <v>18</v>
      </c>
      <c r="F8153" s="5"/>
      <c r="G8153" s="58">
        <v>344</v>
      </c>
      <c r="H8153" s="70" t="str">
        <f t="shared" si="179"/>
        <v xml:space="preserve"> </v>
      </c>
      <c r="I8153" s="12">
        <v>63.081395348836999</v>
      </c>
      <c r="J8153" s="4">
        <v>26.744186046511999</v>
      </c>
      <c r="K8153" s="4">
        <v>3.779069767442</v>
      </c>
      <c r="L8153" s="4">
        <v>0.87209302325600002</v>
      </c>
      <c r="M8153" s="4">
        <v>5.5232558139529999</v>
      </c>
      <c r="N8153" s="4">
        <v>89.825581395349005</v>
      </c>
      <c r="O8153" s="13">
        <v>4.6511627906979998</v>
      </c>
    </row>
    <row r="8154" spans="2:15" x14ac:dyDescent="0.2">
      <c r="C8154" s="90"/>
      <c r="D8154" s="87"/>
      <c r="E8154" s="1" t="s">
        <v>19</v>
      </c>
      <c r="F8154" s="2"/>
      <c r="G8154" s="59">
        <v>1502</v>
      </c>
      <c r="H8154" s="71" t="str">
        <f t="shared" si="179"/>
        <v xml:space="preserve"> </v>
      </c>
      <c r="I8154" s="11">
        <v>20.838881491344999</v>
      </c>
      <c r="J8154" s="3">
        <v>58.521970705725998</v>
      </c>
      <c r="K8154" s="3">
        <v>12.916111850866001</v>
      </c>
      <c r="L8154" s="3">
        <v>1.2649800266310001</v>
      </c>
      <c r="M8154" s="3">
        <v>6.4580559254330003</v>
      </c>
      <c r="N8154" s="3">
        <v>79.360852197070997</v>
      </c>
      <c r="O8154" s="8">
        <v>14.181091877497</v>
      </c>
    </row>
    <row r="8155" spans="2:15" x14ac:dyDescent="0.2">
      <c r="C8155" s="90"/>
      <c r="D8155" s="87"/>
      <c r="E8155" s="1" t="s">
        <v>20</v>
      </c>
      <c r="F8155" s="2"/>
      <c r="G8155" s="59">
        <v>465</v>
      </c>
      <c r="H8155" s="71" t="str">
        <f t="shared" si="179"/>
        <v xml:space="preserve"> </v>
      </c>
      <c r="I8155" s="11">
        <v>4.5161290322580001</v>
      </c>
      <c r="J8155" s="3">
        <v>46.666666666666998</v>
      </c>
      <c r="K8155" s="3">
        <v>38.924731182796002</v>
      </c>
      <c r="L8155" s="3">
        <v>3.0107526881719999</v>
      </c>
      <c r="M8155" s="3">
        <v>6.8817204301080004</v>
      </c>
      <c r="N8155" s="3">
        <v>51.182795698924998</v>
      </c>
      <c r="O8155" s="8">
        <v>41.935483870968</v>
      </c>
    </row>
    <row r="8156" spans="2:15" x14ac:dyDescent="0.2">
      <c r="C8156" s="90"/>
      <c r="D8156" s="87"/>
      <c r="E8156" s="1" t="s">
        <v>21</v>
      </c>
      <c r="F8156" s="2"/>
      <c r="G8156" s="59">
        <v>107</v>
      </c>
      <c r="H8156" s="71" t="str">
        <f t="shared" si="179"/>
        <v xml:space="preserve"> </v>
      </c>
      <c r="I8156" s="11">
        <v>5.6074766355139998</v>
      </c>
      <c r="J8156" s="3">
        <v>28.971962616822001</v>
      </c>
      <c r="K8156" s="3">
        <v>33.644859813083997</v>
      </c>
      <c r="L8156" s="3">
        <v>25.233644859813001</v>
      </c>
      <c r="M8156" s="3">
        <v>6.5420560747660002</v>
      </c>
      <c r="N8156" s="3">
        <v>34.579439252336002</v>
      </c>
      <c r="O8156" s="8">
        <v>58.878504672897002</v>
      </c>
    </row>
    <row r="8157" spans="2:15" x14ac:dyDescent="0.2">
      <c r="C8157" s="90"/>
      <c r="D8157" s="87"/>
      <c r="E8157" s="1" t="s">
        <v>22</v>
      </c>
      <c r="F8157" s="2"/>
      <c r="G8157" s="59">
        <v>17</v>
      </c>
      <c r="H8157" s="71" t="str">
        <f t="shared" si="179"/>
        <v>*</v>
      </c>
      <c r="I8157" s="11">
        <v>29.411764705882</v>
      </c>
      <c r="J8157" s="3">
        <v>11.764705882353001</v>
      </c>
      <c r="K8157" s="3">
        <v>35.294117647058997</v>
      </c>
      <c r="L8157" s="7">
        <v>0</v>
      </c>
      <c r="M8157" s="3">
        <v>23.529411764706001</v>
      </c>
      <c r="N8157" s="3">
        <v>41.176470588234999</v>
      </c>
      <c r="O8157" s="8">
        <v>35.294117647058997</v>
      </c>
    </row>
    <row r="8158" spans="2:15" x14ac:dyDescent="0.2">
      <c r="C8158" s="91" t="s">
        <v>23</v>
      </c>
      <c r="D8158" s="86" t="s">
        <v>17</v>
      </c>
      <c r="E8158" s="6" t="s">
        <v>24</v>
      </c>
      <c r="F8158" s="5"/>
      <c r="G8158" s="58">
        <v>383</v>
      </c>
      <c r="H8158" s="70" t="str">
        <f t="shared" si="179"/>
        <v xml:space="preserve"> </v>
      </c>
      <c r="I8158" s="12">
        <v>31.070496083550999</v>
      </c>
      <c r="J8158" s="4">
        <v>54.308093994777998</v>
      </c>
      <c r="K8158" s="4">
        <v>6.7885117493470002</v>
      </c>
      <c r="L8158" s="4">
        <v>0.52219321148800002</v>
      </c>
      <c r="M8158" s="4">
        <v>7.3107049608360004</v>
      </c>
      <c r="N8158" s="4">
        <v>85.378590078328997</v>
      </c>
      <c r="O8158" s="13">
        <v>7.3107049608360004</v>
      </c>
    </row>
    <row r="8159" spans="2:15" x14ac:dyDescent="0.2">
      <c r="C8159" s="90"/>
      <c r="D8159" s="87"/>
      <c r="E8159" s="1" t="s">
        <v>25</v>
      </c>
      <c r="F8159" s="2"/>
      <c r="G8159" s="59">
        <v>333</v>
      </c>
      <c r="H8159" s="71" t="str">
        <f t="shared" si="179"/>
        <v xml:space="preserve"> </v>
      </c>
      <c r="I8159" s="11">
        <v>33.633633633633998</v>
      </c>
      <c r="J8159" s="3">
        <v>55.255255255255001</v>
      </c>
      <c r="K8159" s="3">
        <v>5.7057057057060003</v>
      </c>
      <c r="L8159" s="7">
        <v>0</v>
      </c>
      <c r="M8159" s="3">
        <v>5.4054054054050003</v>
      </c>
      <c r="N8159" s="3">
        <v>88.888888888888999</v>
      </c>
      <c r="O8159" s="8">
        <v>5.7057057057060003</v>
      </c>
    </row>
    <row r="8160" spans="2:15" ht="24" x14ac:dyDescent="0.2">
      <c r="C8160" s="90"/>
      <c r="D8160" s="87"/>
      <c r="E8160" s="1" t="s">
        <v>26</v>
      </c>
      <c r="F8160" s="2"/>
      <c r="G8160" s="59">
        <v>464</v>
      </c>
      <c r="H8160" s="71" t="str">
        <f t="shared" si="179"/>
        <v xml:space="preserve"> </v>
      </c>
      <c r="I8160" s="11">
        <v>31.896551724138</v>
      </c>
      <c r="J8160" s="3">
        <v>50.862068965516997</v>
      </c>
      <c r="K8160" s="3">
        <v>9.9137931034480005</v>
      </c>
      <c r="L8160" s="3">
        <v>0.64655172413799999</v>
      </c>
      <c r="M8160" s="3">
        <v>6.6810344827590002</v>
      </c>
      <c r="N8160" s="3">
        <v>82.758620689655004</v>
      </c>
      <c r="O8160" s="8">
        <v>10.560344827586</v>
      </c>
    </row>
    <row r="8161" spans="3:15" ht="24" x14ac:dyDescent="0.2">
      <c r="C8161" s="90"/>
      <c r="D8161" s="87"/>
      <c r="E8161" s="1" t="s">
        <v>27</v>
      </c>
      <c r="F8161" s="2"/>
      <c r="G8161" s="59">
        <v>163</v>
      </c>
      <c r="H8161" s="71" t="str">
        <f t="shared" si="179"/>
        <v xml:space="preserve"> </v>
      </c>
      <c r="I8161" s="11">
        <v>26.993865030675</v>
      </c>
      <c r="J8161" s="3">
        <v>52.760736196319002</v>
      </c>
      <c r="K8161" s="3">
        <v>7.9754601226990003</v>
      </c>
      <c r="L8161" s="3">
        <v>1.2269938650309999</v>
      </c>
      <c r="M8161" s="3">
        <v>11.042944785275999</v>
      </c>
      <c r="N8161" s="3">
        <v>79.754601226993998</v>
      </c>
      <c r="O8161" s="8">
        <v>9.2024539877299993</v>
      </c>
    </row>
    <row r="8162" spans="3:15" x14ac:dyDescent="0.2">
      <c r="C8162" s="90"/>
      <c r="D8162" s="87"/>
      <c r="E8162" s="1" t="s">
        <v>28</v>
      </c>
      <c r="F8162" s="2"/>
      <c r="G8162" s="59">
        <v>161</v>
      </c>
      <c r="H8162" s="71" t="str">
        <f t="shared" si="179"/>
        <v xml:space="preserve"> </v>
      </c>
      <c r="I8162" s="11">
        <v>24.844720496893999</v>
      </c>
      <c r="J8162" s="3">
        <v>51.552795031056</v>
      </c>
      <c r="K8162" s="3">
        <v>10.55900621118</v>
      </c>
      <c r="L8162" s="3">
        <v>1.8633540372670001</v>
      </c>
      <c r="M8162" s="3">
        <v>11.180124223602</v>
      </c>
      <c r="N8162" s="3">
        <v>76.397515527950006</v>
      </c>
      <c r="O8162" s="8">
        <v>12.422360248446999</v>
      </c>
    </row>
    <row r="8163" spans="3:15" x14ac:dyDescent="0.2">
      <c r="C8163" s="90"/>
      <c r="D8163" s="87"/>
      <c r="E8163" s="1" t="s">
        <v>29</v>
      </c>
      <c r="F8163" s="2"/>
      <c r="G8163" s="59">
        <v>1174</v>
      </c>
      <c r="H8163" s="71" t="str">
        <f t="shared" si="179"/>
        <v xml:space="preserve"> </v>
      </c>
      <c r="I8163" s="11">
        <v>27.512776831345999</v>
      </c>
      <c r="J8163" s="3">
        <v>52.725724020443003</v>
      </c>
      <c r="K8163" s="3">
        <v>11.328790459965999</v>
      </c>
      <c r="L8163" s="3">
        <v>1.1073253833050001</v>
      </c>
      <c r="M8163" s="3">
        <v>7.3253833049399999</v>
      </c>
      <c r="N8163" s="3">
        <v>80.238500851788999</v>
      </c>
      <c r="O8163" s="8">
        <v>12.436115843271001</v>
      </c>
    </row>
    <row r="8164" spans="3:15" x14ac:dyDescent="0.2">
      <c r="C8164" s="90"/>
      <c r="D8164" s="87"/>
      <c r="E8164" s="1" t="s">
        <v>30</v>
      </c>
      <c r="F8164" s="2"/>
      <c r="G8164" s="59">
        <v>1349</v>
      </c>
      <c r="H8164" s="71" t="str">
        <f t="shared" si="179"/>
        <v xml:space="preserve"> </v>
      </c>
      <c r="I8164" s="11">
        <v>26.315789473683999</v>
      </c>
      <c r="J8164" s="3">
        <v>53.965900667161002</v>
      </c>
      <c r="K8164" s="3">
        <v>12.453669384729</v>
      </c>
      <c r="L8164" s="3">
        <v>1.186063750927</v>
      </c>
      <c r="M8164" s="3">
        <v>6.0785767234990002</v>
      </c>
      <c r="N8164" s="3">
        <v>80.281690140845001</v>
      </c>
      <c r="O8164" s="8">
        <v>13.639733135656</v>
      </c>
    </row>
    <row r="8165" spans="3:15" x14ac:dyDescent="0.2">
      <c r="C8165" s="90"/>
      <c r="D8165" s="87"/>
      <c r="E8165" s="1" t="s">
        <v>31</v>
      </c>
      <c r="F8165" s="2"/>
      <c r="G8165" s="59">
        <v>2034</v>
      </c>
      <c r="H8165" s="71" t="str">
        <f t="shared" si="179"/>
        <v xml:space="preserve"> </v>
      </c>
      <c r="I8165" s="11">
        <v>23.352999016716002</v>
      </c>
      <c r="J8165" s="3">
        <v>51.179941002950002</v>
      </c>
      <c r="K8165" s="3">
        <v>16.863323500492001</v>
      </c>
      <c r="L8165" s="3">
        <v>2.212389380531</v>
      </c>
      <c r="M8165" s="3">
        <v>6.3913470993120001</v>
      </c>
      <c r="N8165" s="3">
        <v>74.532940019666</v>
      </c>
      <c r="O8165" s="8">
        <v>19.075712881023001</v>
      </c>
    </row>
    <row r="8166" spans="3:15" x14ac:dyDescent="0.2">
      <c r="C8166" s="90"/>
      <c r="D8166" s="87"/>
      <c r="E8166" s="1" t="s">
        <v>32</v>
      </c>
      <c r="F8166" s="2"/>
      <c r="G8166" s="59">
        <v>68</v>
      </c>
      <c r="H8166" s="71" t="str">
        <f t="shared" si="179"/>
        <v xml:space="preserve"> </v>
      </c>
      <c r="I8166" s="11">
        <v>16.176470588234999</v>
      </c>
      <c r="J8166" s="3">
        <v>32.352941176470999</v>
      </c>
      <c r="K8166" s="3">
        <v>20.588235294118</v>
      </c>
      <c r="L8166" s="3">
        <v>17.647058823529001</v>
      </c>
      <c r="M8166" s="3">
        <v>13.235294117646999</v>
      </c>
      <c r="N8166" s="3">
        <v>48.529411764705998</v>
      </c>
      <c r="O8166" s="8">
        <v>38.235294117647001</v>
      </c>
    </row>
    <row r="8167" spans="3:15" x14ac:dyDescent="0.2">
      <c r="C8167" s="90"/>
      <c r="D8167" s="87"/>
      <c r="E8167" s="1" t="s">
        <v>22</v>
      </c>
      <c r="F8167" s="2"/>
      <c r="G8167" s="59">
        <v>17</v>
      </c>
      <c r="H8167" s="71" t="str">
        <f t="shared" si="179"/>
        <v>*</v>
      </c>
      <c r="I8167" s="11">
        <v>23.529411764706001</v>
      </c>
      <c r="J8167" s="3">
        <v>17.647058823529001</v>
      </c>
      <c r="K8167" s="3">
        <v>52.941176470587997</v>
      </c>
      <c r="L8167" s="7">
        <v>0</v>
      </c>
      <c r="M8167" s="3">
        <v>5.8823529411760003</v>
      </c>
      <c r="N8167" s="3">
        <v>41.176470588234999</v>
      </c>
      <c r="O8167" s="8">
        <v>52.941176470587997</v>
      </c>
    </row>
    <row r="8168" spans="3:15" x14ac:dyDescent="0.2">
      <c r="C8168" s="91" t="s">
        <v>33</v>
      </c>
      <c r="D8168" s="86" t="s">
        <v>17</v>
      </c>
      <c r="E8168" s="6" t="s">
        <v>34</v>
      </c>
      <c r="F8168" s="5"/>
      <c r="G8168" s="58">
        <v>120</v>
      </c>
      <c r="H8168" s="70" t="str">
        <f t="shared" si="179"/>
        <v xml:space="preserve"> </v>
      </c>
      <c r="I8168" s="12">
        <v>55</v>
      </c>
      <c r="J8168" s="4">
        <v>30.833333333333002</v>
      </c>
      <c r="K8168" s="4">
        <v>2.5</v>
      </c>
      <c r="L8168" s="4">
        <v>0.83333333333299997</v>
      </c>
      <c r="M8168" s="4">
        <v>10.833333333333</v>
      </c>
      <c r="N8168" s="4">
        <v>85.833333333333002</v>
      </c>
      <c r="O8168" s="13">
        <v>3.333333333333</v>
      </c>
    </row>
    <row r="8169" spans="3:15" x14ac:dyDescent="0.2">
      <c r="C8169" s="90"/>
      <c r="D8169" s="87"/>
      <c r="E8169" s="1" t="s">
        <v>35</v>
      </c>
      <c r="F8169" s="2"/>
      <c r="G8169" s="59">
        <v>932</v>
      </c>
      <c r="H8169" s="71" t="str">
        <f t="shared" si="179"/>
        <v xml:space="preserve"> </v>
      </c>
      <c r="I8169" s="11">
        <v>31.545064377681999</v>
      </c>
      <c r="J8169" s="3">
        <v>52.253218884120002</v>
      </c>
      <c r="K8169" s="3">
        <v>8.5836909871239992</v>
      </c>
      <c r="L8169" s="3">
        <v>0.96566523605200005</v>
      </c>
      <c r="M8169" s="3">
        <v>6.6523605150209999</v>
      </c>
      <c r="N8169" s="3">
        <v>83.798283261802993</v>
      </c>
      <c r="O8169" s="8">
        <v>9.5493562231759999</v>
      </c>
    </row>
    <row r="8170" spans="3:15" x14ac:dyDescent="0.2">
      <c r="C8170" s="90"/>
      <c r="D8170" s="87"/>
      <c r="E8170" s="1" t="s">
        <v>36</v>
      </c>
      <c r="F8170" s="2"/>
      <c r="G8170" s="59">
        <v>854</v>
      </c>
      <c r="H8170" s="71" t="str">
        <f t="shared" si="179"/>
        <v xml:space="preserve"> </v>
      </c>
      <c r="I8170" s="11">
        <v>17.681498829039999</v>
      </c>
      <c r="J8170" s="3">
        <v>56.440281030445</v>
      </c>
      <c r="K8170" s="3">
        <v>18.384074941451999</v>
      </c>
      <c r="L8170" s="3">
        <v>1.1709601873540001</v>
      </c>
      <c r="M8170" s="3">
        <v>6.3231850117099997</v>
      </c>
      <c r="N8170" s="3">
        <v>74.121779859485002</v>
      </c>
      <c r="O8170" s="8">
        <v>19.555035128806001</v>
      </c>
    </row>
    <row r="8171" spans="3:15" ht="24" x14ac:dyDescent="0.2">
      <c r="C8171" s="90"/>
      <c r="D8171" s="87"/>
      <c r="E8171" s="1" t="s">
        <v>37</v>
      </c>
      <c r="F8171" s="2"/>
      <c r="G8171" s="59">
        <v>356</v>
      </c>
      <c r="H8171" s="71" t="str">
        <f t="shared" si="179"/>
        <v xml:space="preserve"> </v>
      </c>
      <c r="I8171" s="11">
        <v>9.2696629213480009</v>
      </c>
      <c r="J8171" s="3">
        <v>47.752808988764002</v>
      </c>
      <c r="K8171" s="3">
        <v>34.269662921348001</v>
      </c>
      <c r="L8171" s="3">
        <v>4.4943820224720001</v>
      </c>
      <c r="M8171" s="3">
        <v>4.2134831460670004</v>
      </c>
      <c r="N8171" s="3">
        <v>57.022471910112003</v>
      </c>
      <c r="O8171" s="8">
        <v>38.764044943819997</v>
      </c>
    </row>
    <row r="8172" spans="3:15" x14ac:dyDescent="0.2">
      <c r="C8172" s="90"/>
      <c r="D8172" s="87"/>
      <c r="E8172" s="1" t="s">
        <v>38</v>
      </c>
      <c r="F8172" s="2"/>
      <c r="G8172" s="59">
        <v>157</v>
      </c>
      <c r="H8172" s="71" t="str">
        <f t="shared" si="179"/>
        <v xml:space="preserve"> </v>
      </c>
      <c r="I8172" s="11">
        <v>8.9171974522290007</v>
      </c>
      <c r="J8172" s="3">
        <v>26.751592356688001</v>
      </c>
      <c r="K8172" s="3">
        <v>38.853503184712999</v>
      </c>
      <c r="L8172" s="3">
        <v>17.197452229299</v>
      </c>
      <c r="M8172" s="3">
        <v>8.2802547770700006</v>
      </c>
      <c r="N8172" s="3">
        <v>35.668789808916998</v>
      </c>
      <c r="O8172" s="8">
        <v>56.050955414013004</v>
      </c>
    </row>
    <row r="8173" spans="3:15" x14ac:dyDescent="0.2">
      <c r="C8173" s="90"/>
      <c r="D8173" s="87"/>
      <c r="E8173" s="1" t="s">
        <v>22</v>
      </c>
      <c r="F8173" s="2"/>
      <c r="G8173" s="59">
        <v>16</v>
      </c>
      <c r="H8173" s="71" t="str">
        <f t="shared" si="179"/>
        <v>*</v>
      </c>
      <c r="I8173" s="11">
        <v>25</v>
      </c>
      <c r="J8173" s="3">
        <v>18.75</v>
      </c>
      <c r="K8173" s="3">
        <v>43.75</v>
      </c>
      <c r="L8173" s="7">
        <v>0</v>
      </c>
      <c r="M8173" s="3">
        <v>12.5</v>
      </c>
      <c r="N8173" s="3">
        <v>43.75</v>
      </c>
      <c r="O8173" s="8">
        <v>43.75</v>
      </c>
    </row>
    <row r="8174" spans="3:15" x14ac:dyDescent="0.2">
      <c r="C8174" s="91" t="s">
        <v>39</v>
      </c>
      <c r="D8174" s="86" t="s">
        <v>17</v>
      </c>
      <c r="E8174" s="6" t="s">
        <v>40</v>
      </c>
      <c r="F8174" s="5"/>
      <c r="G8174" s="58">
        <v>350</v>
      </c>
      <c r="H8174" s="70" t="str">
        <f t="shared" si="179"/>
        <v xml:space="preserve"> </v>
      </c>
      <c r="I8174" s="12">
        <v>42.285714285714</v>
      </c>
      <c r="J8174" s="4">
        <v>45.142857142856997</v>
      </c>
      <c r="K8174" s="4">
        <v>5.7142857142860004</v>
      </c>
      <c r="L8174" s="4">
        <v>0.57142857142900005</v>
      </c>
      <c r="M8174" s="4">
        <v>6.2857142857139996</v>
      </c>
      <c r="N8174" s="4">
        <v>87.428571428571004</v>
      </c>
      <c r="O8174" s="13">
        <v>6.2857142857139996</v>
      </c>
    </row>
    <row r="8175" spans="3:15" ht="24" x14ac:dyDescent="0.2">
      <c r="C8175" s="90"/>
      <c r="D8175" s="87"/>
      <c r="E8175" s="1" t="s">
        <v>41</v>
      </c>
      <c r="F8175" s="2"/>
      <c r="G8175" s="59">
        <v>1147</v>
      </c>
      <c r="H8175" s="71" t="str">
        <f t="shared" si="179"/>
        <v xml:space="preserve"> </v>
      </c>
      <c r="I8175" s="11">
        <v>22.667829119442001</v>
      </c>
      <c r="J8175" s="3">
        <v>56.843940714908001</v>
      </c>
      <c r="K8175" s="3">
        <v>14.123801220575</v>
      </c>
      <c r="L8175" s="3">
        <v>0.78465562336500005</v>
      </c>
      <c r="M8175" s="3">
        <v>5.5797733217090002</v>
      </c>
      <c r="N8175" s="3">
        <v>79.511769834350005</v>
      </c>
      <c r="O8175" s="8">
        <v>14.908456843941</v>
      </c>
    </row>
    <row r="8176" spans="3:15" x14ac:dyDescent="0.2">
      <c r="C8176" s="90"/>
      <c r="D8176" s="87"/>
      <c r="E8176" s="1" t="s">
        <v>42</v>
      </c>
      <c r="F8176" s="2"/>
      <c r="G8176" s="59">
        <v>816</v>
      </c>
      <c r="H8176" s="71" t="str">
        <f t="shared" si="179"/>
        <v xml:space="preserve"> </v>
      </c>
      <c r="I8176" s="11">
        <v>16.299019607843</v>
      </c>
      <c r="J8176" s="3">
        <v>44.117647058823998</v>
      </c>
      <c r="K8176" s="3">
        <v>26.102941176470999</v>
      </c>
      <c r="L8176" s="3">
        <v>5.8823529411760003</v>
      </c>
      <c r="M8176" s="3">
        <v>7.5980392156859997</v>
      </c>
      <c r="N8176" s="3">
        <v>60.416666666666998</v>
      </c>
      <c r="O8176" s="8">
        <v>31.985294117647001</v>
      </c>
    </row>
    <row r="8177" spans="3:15" x14ac:dyDescent="0.2">
      <c r="C8177" s="90"/>
      <c r="D8177" s="87"/>
      <c r="E8177" s="1" t="s">
        <v>43</v>
      </c>
      <c r="F8177" s="2"/>
      <c r="G8177" s="59">
        <v>78</v>
      </c>
      <c r="H8177" s="71" t="str">
        <f t="shared" si="179"/>
        <v xml:space="preserve"> </v>
      </c>
      <c r="I8177" s="11">
        <v>15.384615384615</v>
      </c>
      <c r="J8177" s="3">
        <v>48.717948717949</v>
      </c>
      <c r="K8177" s="3">
        <v>25.641025641026001</v>
      </c>
      <c r="L8177" s="3">
        <v>5.1282051282049999</v>
      </c>
      <c r="M8177" s="3">
        <v>5.1282051282049999</v>
      </c>
      <c r="N8177" s="3">
        <v>64.102564102564003</v>
      </c>
      <c r="O8177" s="8">
        <v>30.769230769231001</v>
      </c>
    </row>
    <row r="8178" spans="3:15" x14ac:dyDescent="0.2">
      <c r="C8178" s="90"/>
      <c r="D8178" s="87"/>
      <c r="E8178" s="1" t="s">
        <v>22</v>
      </c>
      <c r="F8178" s="2"/>
      <c r="G8178" s="59">
        <v>44</v>
      </c>
      <c r="H8178" s="71" t="str">
        <f t="shared" si="179"/>
        <v>*</v>
      </c>
      <c r="I8178" s="11">
        <v>20.454545454544999</v>
      </c>
      <c r="J8178" s="3">
        <v>29.545454545455001</v>
      </c>
      <c r="K8178" s="3">
        <v>34.090909090909001</v>
      </c>
      <c r="L8178" s="7">
        <v>0</v>
      </c>
      <c r="M8178" s="3">
        <v>15.909090909091001</v>
      </c>
      <c r="N8178" s="3">
        <v>50</v>
      </c>
      <c r="O8178" s="8">
        <v>34.090909090909001</v>
      </c>
    </row>
    <row r="8179" spans="3:15" x14ac:dyDescent="0.2">
      <c r="C8179" s="91" t="s">
        <v>44</v>
      </c>
      <c r="D8179" s="86" t="s">
        <v>17</v>
      </c>
      <c r="E8179" s="6" t="s">
        <v>45</v>
      </c>
      <c r="F8179" s="5"/>
      <c r="G8179" s="58">
        <v>1358</v>
      </c>
      <c r="H8179" s="70" t="str">
        <f t="shared" si="179"/>
        <v xml:space="preserve"> </v>
      </c>
      <c r="I8179" s="12">
        <v>31.075110456554</v>
      </c>
      <c r="J8179" s="4">
        <v>51.693667157584997</v>
      </c>
      <c r="K8179" s="4">
        <v>10.014727540500999</v>
      </c>
      <c r="L8179" s="4">
        <v>1.3254786450660001</v>
      </c>
      <c r="M8179" s="4">
        <v>5.8910162002949997</v>
      </c>
      <c r="N8179" s="4">
        <v>82.768777614138003</v>
      </c>
      <c r="O8179" s="13">
        <v>11.340206185567</v>
      </c>
    </row>
    <row r="8180" spans="3:15" x14ac:dyDescent="0.2">
      <c r="C8180" s="90"/>
      <c r="D8180" s="87"/>
      <c r="E8180" s="1" t="s">
        <v>46</v>
      </c>
      <c r="F8180" s="2"/>
      <c r="G8180" s="59">
        <v>735</v>
      </c>
      <c r="H8180" s="71" t="str">
        <f t="shared" si="179"/>
        <v xml:space="preserve"> </v>
      </c>
      <c r="I8180" s="11">
        <v>15.102040816326999</v>
      </c>
      <c r="J8180" s="3">
        <v>53.877551020407999</v>
      </c>
      <c r="K8180" s="3">
        <v>23.129251700680001</v>
      </c>
      <c r="L8180" s="3">
        <v>1.0884353741499999</v>
      </c>
      <c r="M8180" s="3">
        <v>6.8027210884349998</v>
      </c>
      <c r="N8180" s="3">
        <v>68.979591836734997</v>
      </c>
      <c r="O8180" s="8">
        <v>24.21768707483</v>
      </c>
    </row>
    <row r="8181" spans="3:15" x14ac:dyDescent="0.2">
      <c r="C8181" s="90"/>
      <c r="D8181" s="87"/>
      <c r="E8181" s="1" t="s">
        <v>47</v>
      </c>
      <c r="F8181" s="2"/>
      <c r="G8181" s="59">
        <v>177</v>
      </c>
      <c r="H8181" s="71" t="str">
        <f t="shared" si="179"/>
        <v xml:space="preserve"> </v>
      </c>
      <c r="I8181" s="11">
        <v>10.169491525424</v>
      </c>
      <c r="J8181" s="3">
        <v>40.677966101694999</v>
      </c>
      <c r="K8181" s="3">
        <v>39.548022598869998</v>
      </c>
      <c r="L8181" s="3">
        <v>5.6497175141240001</v>
      </c>
      <c r="M8181" s="3">
        <v>3.9548022598869998</v>
      </c>
      <c r="N8181" s="3">
        <v>50.847457627118999</v>
      </c>
      <c r="O8181" s="8">
        <v>45.197740112993998</v>
      </c>
    </row>
    <row r="8182" spans="3:15" x14ac:dyDescent="0.2">
      <c r="C8182" s="90"/>
      <c r="D8182" s="87"/>
      <c r="E8182" s="1" t="s">
        <v>48</v>
      </c>
      <c r="F8182" s="2"/>
      <c r="G8182" s="59">
        <v>128</v>
      </c>
      <c r="H8182" s="71" t="str">
        <f t="shared" si="179"/>
        <v xml:space="preserve"> </v>
      </c>
      <c r="I8182" s="11">
        <v>3.90625</v>
      </c>
      <c r="J8182" s="3">
        <v>28.125</v>
      </c>
      <c r="K8182" s="3">
        <v>37.5</v>
      </c>
      <c r="L8182" s="3">
        <v>19.53125</v>
      </c>
      <c r="M8182" s="3">
        <v>10.9375</v>
      </c>
      <c r="N8182" s="3">
        <v>32.03125</v>
      </c>
      <c r="O8182" s="8">
        <v>57.03125</v>
      </c>
    </row>
    <row r="8183" spans="3:15" x14ac:dyDescent="0.2">
      <c r="C8183" s="90"/>
      <c r="D8183" s="87"/>
      <c r="E8183" s="1" t="s">
        <v>22</v>
      </c>
      <c r="F8183" s="2"/>
      <c r="G8183" s="59">
        <v>37</v>
      </c>
      <c r="H8183" s="71" t="str">
        <f t="shared" si="179"/>
        <v>*</v>
      </c>
      <c r="I8183" s="11">
        <v>16.216216216216001</v>
      </c>
      <c r="J8183" s="3">
        <v>40.540540540541002</v>
      </c>
      <c r="K8183" s="3">
        <v>16.216216216216001</v>
      </c>
      <c r="L8183" s="3">
        <v>5.4054054054050003</v>
      </c>
      <c r="M8183" s="3">
        <v>21.621621621622001</v>
      </c>
      <c r="N8183" s="3">
        <v>56.756756756756999</v>
      </c>
      <c r="O8183" s="8">
        <v>21.621621621622001</v>
      </c>
    </row>
    <row r="8184" spans="3:15" ht="24" x14ac:dyDescent="0.2">
      <c r="C8184" s="91" t="s">
        <v>49</v>
      </c>
      <c r="D8184" s="86" t="s">
        <v>17</v>
      </c>
      <c r="E8184" s="6" t="s">
        <v>50</v>
      </c>
      <c r="F8184" s="5"/>
      <c r="G8184" s="58">
        <v>141</v>
      </c>
      <c r="H8184" s="70" t="str">
        <f t="shared" si="179"/>
        <v xml:space="preserve"> </v>
      </c>
      <c r="I8184" s="12">
        <v>37.58865248227</v>
      </c>
      <c r="J8184" s="4">
        <v>49.645390070921998</v>
      </c>
      <c r="K8184" s="4">
        <v>9.2198581560279997</v>
      </c>
      <c r="L8184" s="4">
        <v>0.70921985815599997</v>
      </c>
      <c r="M8184" s="4">
        <v>2.8368794326239999</v>
      </c>
      <c r="N8184" s="4">
        <v>87.234042553191003</v>
      </c>
      <c r="O8184" s="13">
        <v>9.9290780141840003</v>
      </c>
    </row>
    <row r="8185" spans="3:15" ht="36" x14ac:dyDescent="0.2">
      <c r="C8185" s="90"/>
      <c r="D8185" s="87"/>
      <c r="E8185" s="1" t="s">
        <v>51</v>
      </c>
      <c r="F8185" s="2"/>
      <c r="G8185" s="59">
        <v>349</v>
      </c>
      <c r="H8185" s="71" t="str">
        <f t="shared" si="179"/>
        <v xml:space="preserve"> </v>
      </c>
      <c r="I8185" s="11">
        <v>35.243553008596002</v>
      </c>
      <c r="J8185" s="3">
        <v>53.008595988539</v>
      </c>
      <c r="K8185" s="3">
        <v>8.8825214899709994</v>
      </c>
      <c r="L8185" s="3">
        <v>0.28653295128900003</v>
      </c>
      <c r="M8185" s="3">
        <v>2.5787965616049999</v>
      </c>
      <c r="N8185" s="3">
        <v>88.252148997134995</v>
      </c>
      <c r="O8185" s="8">
        <v>9.1690544412610002</v>
      </c>
    </row>
    <row r="8186" spans="3:15" ht="48" x14ac:dyDescent="0.2">
      <c r="C8186" s="90"/>
      <c r="D8186" s="87"/>
      <c r="E8186" s="1" t="s">
        <v>52</v>
      </c>
      <c r="F8186" s="2"/>
      <c r="G8186" s="59">
        <v>1860</v>
      </c>
      <c r="H8186" s="71" t="str">
        <f t="shared" si="179"/>
        <v xml:space="preserve"> </v>
      </c>
      <c r="I8186" s="11">
        <v>26.129032258064999</v>
      </c>
      <c r="J8186" s="3">
        <v>52.741935483871003</v>
      </c>
      <c r="K8186" s="3">
        <v>14.838709677419001</v>
      </c>
      <c r="L8186" s="3">
        <v>1.0215053763440001</v>
      </c>
      <c r="M8186" s="3">
        <v>5.2688172043010004</v>
      </c>
      <c r="N8186" s="3">
        <v>78.870967741935004</v>
      </c>
      <c r="O8186" s="8">
        <v>15.860215053763</v>
      </c>
    </row>
    <row r="8187" spans="3:15" ht="24" x14ac:dyDescent="0.2">
      <c r="C8187" s="90"/>
      <c r="D8187" s="87"/>
      <c r="E8187" s="1" t="s">
        <v>53</v>
      </c>
      <c r="F8187" s="2"/>
      <c r="G8187" s="59">
        <v>719</v>
      </c>
      <c r="H8187" s="71" t="str">
        <f t="shared" si="179"/>
        <v xml:space="preserve"> </v>
      </c>
      <c r="I8187" s="11">
        <v>31.710709318498001</v>
      </c>
      <c r="J8187" s="3">
        <v>54.242002781640998</v>
      </c>
      <c r="K8187" s="3">
        <v>9.735744089013</v>
      </c>
      <c r="L8187" s="3">
        <v>0.83449235048699999</v>
      </c>
      <c r="M8187" s="3">
        <v>3.477051460362</v>
      </c>
      <c r="N8187" s="3">
        <v>85.952712100138996</v>
      </c>
      <c r="O8187" s="8">
        <v>10.570236439499</v>
      </c>
    </row>
    <row r="8188" spans="3:15" ht="48" x14ac:dyDescent="0.2">
      <c r="C8188" s="90"/>
      <c r="D8188" s="87"/>
      <c r="E8188" s="1" t="s">
        <v>54</v>
      </c>
      <c r="F8188" s="2"/>
      <c r="G8188" s="59">
        <v>404</v>
      </c>
      <c r="H8188" s="71" t="str">
        <f t="shared" si="179"/>
        <v xml:space="preserve"> </v>
      </c>
      <c r="I8188" s="11">
        <v>32.178217821781999</v>
      </c>
      <c r="J8188" s="3">
        <v>53.465346534653001</v>
      </c>
      <c r="K8188" s="3">
        <v>10.148514851485</v>
      </c>
      <c r="L8188" s="3">
        <v>1.237623762376</v>
      </c>
      <c r="M8188" s="3">
        <v>2.970297029703</v>
      </c>
      <c r="N8188" s="3">
        <v>85.643564356436002</v>
      </c>
      <c r="O8188" s="8">
        <v>11.386138613861</v>
      </c>
    </row>
    <row r="8189" spans="3:15" ht="36" x14ac:dyDescent="0.2">
      <c r="C8189" s="90"/>
      <c r="D8189" s="87"/>
      <c r="E8189" s="1" t="s">
        <v>55</v>
      </c>
      <c r="F8189" s="2"/>
      <c r="G8189" s="59">
        <v>41</v>
      </c>
      <c r="H8189" s="71" t="str">
        <f t="shared" si="179"/>
        <v>*</v>
      </c>
      <c r="I8189" s="11">
        <v>56.097560975610001</v>
      </c>
      <c r="J8189" s="3">
        <v>34.146341463414998</v>
      </c>
      <c r="K8189" s="3">
        <v>4.8780487804880002</v>
      </c>
      <c r="L8189" s="7">
        <v>0</v>
      </c>
      <c r="M8189" s="3">
        <v>4.8780487804880002</v>
      </c>
      <c r="N8189" s="3">
        <v>90.243902439023998</v>
      </c>
      <c r="O8189" s="8">
        <v>4.8780487804880002</v>
      </c>
    </row>
    <row r="8190" spans="3:15" ht="36" x14ac:dyDescent="0.2">
      <c r="C8190" s="90"/>
      <c r="D8190" s="87"/>
      <c r="E8190" s="1" t="s">
        <v>56</v>
      </c>
      <c r="F8190" s="2"/>
      <c r="G8190" s="59">
        <v>168</v>
      </c>
      <c r="H8190" s="71" t="str">
        <f t="shared" si="179"/>
        <v xml:space="preserve"> </v>
      </c>
      <c r="I8190" s="11">
        <v>36.309523809524002</v>
      </c>
      <c r="J8190" s="3">
        <v>51.190476190475998</v>
      </c>
      <c r="K8190" s="3">
        <v>9.5238095238099998</v>
      </c>
      <c r="L8190" s="7">
        <v>0</v>
      </c>
      <c r="M8190" s="3">
        <v>2.9761904761900002</v>
      </c>
      <c r="N8190" s="3">
        <v>87.5</v>
      </c>
      <c r="O8190" s="8">
        <v>9.5238095238099998</v>
      </c>
    </row>
    <row r="8191" spans="3:15" ht="36" x14ac:dyDescent="0.2">
      <c r="C8191" s="90"/>
      <c r="D8191" s="87"/>
      <c r="E8191" s="1" t="s">
        <v>57</v>
      </c>
      <c r="F8191" s="2"/>
      <c r="G8191" s="59">
        <v>146</v>
      </c>
      <c r="H8191" s="71" t="str">
        <f t="shared" si="179"/>
        <v xml:space="preserve"> </v>
      </c>
      <c r="I8191" s="11">
        <v>39.041095890411</v>
      </c>
      <c r="J8191" s="3">
        <v>50.684931506848997</v>
      </c>
      <c r="K8191" s="3">
        <v>9.5890410958899999</v>
      </c>
      <c r="L8191" s="7">
        <v>0</v>
      </c>
      <c r="M8191" s="3">
        <v>0.68493150684899995</v>
      </c>
      <c r="N8191" s="3">
        <v>89.726027397259998</v>
      </c>
      <c r="O8191" s="8">
        <v>9.5890410958899999</v>
      </c>
    </row>
    <row r="8192" spans="3:15" x14ac:dyDescent="0.2">
      <c r="C8192" s="90"/>
      <c r="D8192" s="87"/>
      <c r="E8192" s="1" t="s">
        <v>58</v>
      </c>
      <c r="F8192" s="2"/>
      <c r="G8192" s="59">
        <v>364</v>
      </c>
      <c r="H8192" s="71" t="str">
        <f t="shared" si="179"/>
        <v xml:space="preserve"> </v>
      </c>
      <c r="I8192" s="11">
        <v>10.164835164835001</v>
      </c>
      <c r="J8192" s="3">
        <v>42.032967032967001</v>
      </c>
      <c r="K8192" s="3">
        <v>31.868131868132</v>
      </c>
      <c r="L8192" s="3">
        <v>8.7912087912089998</v>
      </c>
      <c r="M8192" s="3">
        <v>7.1428571428570002</v>
      </c>
      <c r="N8192" s="3">
        <v>52.197802197801998</v>
      </c>
      <c r="O8192" s="8">
        <v>40.659340659340998</v>
      </c>
    </row>
    <row r="8193" spans="3:15" x14ac:dyDescent="0.2">
      <c r="C8193" s="90"/>
      <c r="D8193" s="87"/>
      <c r="E8193" s="1" t="s">
        <v>22</v>
      </c>
      <c r="F8193" s="2"/>
      <c r="G8193" s="59">
        <v>134</v>
      </c>
      <c r="H8193" s="71" t="str">
        <f t="shared" si="179"/>
        <v xml:space="preserve"> </v>
      </c>
      <c r="I8193" s="11">
        <v>14.925373134328</v>
      </c>
      <c r="J8193" s="3">
        <v>35.074626865672002</v>
      </c>
      <c r="K8193" s="3">
        <v>18.656716417910001</v>
      </c>
      <c r="L8193" s="3">
        <v>6.7164179104480004</v>
      </c>
      <c r="M8193" s="3">
        <v>24.626865671642001</v>
      </c>
      <c r="N8193" s="3">
        <v>50</v>
      </c>
      <c r="O8193" s="8">
        <v>25.373134328357999</v>
      </c>
    </row>
    <row r="8194" spans="3:15" ht="24" x14ac:dyDescent="0.2">
      <c r="C8194" s="90"/>
      <c r="D8194" s="87"/>
      <c r="E8194" s="1" t="s">
        <v>59</v>
      </c>
      <c r="F8194" s="2"/>
      <c r="G8194" s="59">
        <v>1920</v>
      </c>
      <c r="H8194" s="71" t="str">
        <f t="shared" si="179"/>
        <v xml:space="preserve"> </v>
      </c>
      <c r="I8194" s="11">
        <v>26.09375</v>
      </c>
      <c r="J8194" s="3">
        <v>52.708333333333002</v>
      </c>
      <c r="K8194" s="3">
        <v>14.84375</v>
      </c>
      <c r="L8194" s="3">
        <v>1.145833333333</v>
      </c>
      <c r="M8194" s="3">
        <v>5.208333333333</v>
      </c>
      <c r="N8194" s="3">
        <v>78.802083333333002</v>
      </c>
      <c r="O8194" s="8">
        <v>15.989583333333</v>
      </c>
    </row>
    <row r="8195" spans="3:15" ht="24" x14ac:dyDescent="0.2">
      <c r="C8195" s="90"/>
      <c r="D8195" s="87"/>
      <c r="E8195" s="1" t="s">
        <v>60</v>
      </c>
      <c r="F8195" s="2"/>
      <c r="G8195" s="59">
        <v>479</v>
      </c>
      <c r="H8195" s="71" t="str">
        <f t="shared" si="179"/>
        <v xml:space="preserve"> </v>
      </c>
      <c r="I8195" s="11">
        <v>33.402922755741002</v>
      </c>
      <c r="J8195" s="3">
        <v>51.983298538622002</v>
      </c>
      <c r="K8195" s="3">
        <v>10.647181628392</v>
      </c>
      <c r="L8195" s="3">
        <v>1.043841336117</v>
      </c>
      <c r="M8195" s="3">
        <v>2.9227557411270002</v>
      </c>
      <c r="N8195" s="3">
        <v>85.386221294362997</v>
      </c>
      <c r="O8195" s="8">
        <v>11.691022964508999</v>
      </c>
    </row>
    <row r="8196" spans="3:15" ht="24" x14ac:dyDescent="0.2">
      <c r="C8196" s="91" t="s">
        <v>61</v>
      </c>
      <c r="D8196" s="86" t="s">
        <v>17</v>
      </c>
      <c r="E8196" s="6" t="s">
        <v>62</v>
      </c>
      <c r="F8196" s="5"/>
      <c r="G8196" s="58">
        <v>354</v>
      </c>
      <c r="H8196" s="70" t="str">
        <f t="shared" si="179"/>
        <v xml:space="preserve"> </v>
      </c>
      <c r="I8196" s="12">
        <v>35.028248587570999</v>
      </c>
      <c r="J8196" s="4">
        <v>51.977401129943999</v>
      </c>
      <c r="K8196" s="4">
        <v>7.3446327683619996</v>
      </c>
      <c r="L8196" s="25">
        <v>0</v>
      </c>
      <c r="M8196" s="4">
        <v>5.6497175141240001</v>
      </c>
      <c r="N8196" s="4">
        <v>87.005649717514004</v>
      </c>
      <c r="O8196" s="13">
        <v>7.3446327683619996</v>
      </c>
    </row>
    <row r="8197" spans="3:15" ht="24" x14ac:dyDescent="0.2">
      <c r="C8197" s="90"/>
      <c r="D8197" s="87"/>
      <c r="E8197" s="1" t="s">
        <v>63</v>
      </c>
      <c r="F8197" s="2"/>
      <c r="G8197" s="59">
        <v>645</v>
      </c>
      <c r="H8197" s="71" t="str">
        <f t="shared" si="179"/>
        <v xml:space="preserve"> </v>
      </c>
      <c r="I8197" s="11">
        <v>30.542635658915</v>
      </c>
      <c r="J8197" s="3">
        <v>57.519379844961001</v>
      </c>
      <c r="K8197" s="3">
        <v>8.0620155038759993</v>
      </c>
      <c r="L8197" s="3">
        <v>0.46511627907000003</v>
      </c>
      <c r="M8197" s="3">
        <v>3.410852713178</v>
      </c>
      <c r="N8197" s="3">
        <v>88.062015503875998</v>
      </c>
      <c r="O8197" s="8">
        <v>8.5271317829460003</v>
      </c>
    </row>
    <row r="8198" spans="3:15" ht="36" x14ac:dyDescent="0.2">
      <c r="C8198" s="90"/>
      <c r="D8198" s="87"/>
      <c r="E8198" s="1" t="s">
        <v>64</v>
      </c>
      <c r="F8198" s="2"/>
      <c r="G8198" s="59">
        <v>166</v>
      </c>
      <c r="H8198" s="71" t="str">
        <f t="shared" si="179"/>
        <v xml:space="preserve"> </v>
      </c>
      <c r="I8198" s="11">
        <v>34.337349397590003</v>
      </c>
      <c r="J8198" s="3">
        <v>49.397590361445999</v>
      </c>
      <c r="K8198" s="3">
        <v>12.650602409638999</v>
      </c>
      <c r="L8198" s="3">
        <v>0.60240963855399998</v>
      </c>
      <c r="M8198" s="3">
        <v>3.0120481927710001</v>
      </c>
      <c r="N8198" s="3">
        <v>83.734939759035996</v>
      </c>
      <c r="O8198" s="8">
        <v>13.253012048193</v>
      </c>
    </row>
    <row r="8199" spans="3:15" ht="36" x14ac:dyDescent="0.2">
      <c r="C8199" s="90"/>
      <c r="D8199" s="87"/>
      <c r="E8199" s="1" t="s">
        <v>65</v>
      </c>
      <c r="F8199" s="2"/>
      <c r="G8199" s="59">
        <v>110</v>
      </c>
      <c r="H8199" s="71" t="str">
        <f t="shared" si="179"/>
        <v xml:space="preserve"> </v>
      </c>
      <c r="I8199" s="11">
        <v>46.363636363635997</v>
      </c>
      <c r="J8199" s="3">
        <v>44.545454545455001</v>
      </c>
      <c r="K8199" s="3">
        <v>5.4545454545450003</v>
      </c>
      <c r="L8199" s="7">
        <v>0</v>
      </c>
      <c r="M8199" s="3">
        <v>3.636363636364</v>
      </c>
      <c r="N8199" s="3">
        <v>90.909090909091006</v>
      </c>
      <c r="O8199" s="8">
        <v>5.4545454545450003</v>
      </c>
    </row>
    <row r="8200" spans="3:15" ht="36" x14ac:dyDescent="0.2">
      <c r="C8200" s="90"/>
      <c r="D8200" s="87"/>
      <c r="E8200" s="1" t="s">
        <v>66</v>
      </c>
      <c r="F8200" s="2"/>
      <c r="G8200" s="59">
        <v>239</v>
      </c>
      <c r="H8200" s="71" t="str">
        <f t="shared" si="179"/>
        <v xml:space="preserve"> </v>
      </c>
      <c r="I8200" s="11">
        <v>33.054393305439</v>
      </c>
      <c r="J8200" s="3">
        <v>54.393305439331002</v>
      </c>
      <c r="K8200" s="3">
        <v>6.694560669456</v>
      </c>
      <c r="L8200" s="3">
        <v>0.836820083682</v>
      </c>
      <c r="M8200" s="3">
        <v>5.0209205020920002</v>
      </c>
      <c r="N8200" s="3">
        <v>87.447698744769994</v>
      </c>
      <c r="O8200" s="8">
        <v>7.5313807531380004</v>
      </c>
    </row>
    <row r="8201" spans="3:15" ht="24" x14ac:dyDescent="0.2">
      <c r="C8201" s="90"/>
      <c r="D8201" s="87"/>
      <c r="E8201" s="1" t="s">
        <v>67</v>
      </c>
      <c r="F8201" s="2"/>
      <c r="G8201" s="59">
        <v>143</v>
      </c>
      <c r="H8201" s="71" t="str">
        <f t="shared" si="179"/>
        <v xml:space="preserve"> </v>
      </c>
      <c r="I8201" s="11">
        <v>37.062937062937003</v>
      </c>
      <c r="J8201" s="3">
        <v>48.951048951049003</v>
      </c>
      <c r="K8201" s="3">
        <v>9.0909090909089993</v>
      </c>
      <c r="L8201" s="3">
        <v>1.398601398601</v>
      </c>
      <c r="M8201" s="3">
        <v>3.4965034965030002</v>
      </c>
      <c r="N8201" s="3">
        <v>86.013986013985999</v>
      </c>
      <c r="O8201" s="8">
        <v>10.48951048951</v>
      </c>
    </row>
    <row r="8202" spans="3:15" ht="24" x14ac:dyDescent="0.2">
      <c r="C8202" s="90"/>
      <c r="D8202" s="87"/>
      <c r="E8202" s="1" t="s">
        <v>68</v>
      </c>
      <c r="F8202" s="2"/>
      <c r="G8202" s="59">
        <v>56</v>
      </c>
      <c r="H8202" s="71" t="str">
        <f t="shared" si="179"/>
        <v xml:space="preserve"> </v>
      </c>
      <c r="I8202" s="11">
        <v>35.714285714286</v>
      </c>
      <c r="J8202" s="3">
        <v>55.357142857143003</v>
      </c>
      <c r="K8202" s="3">
        <v>7.1428571428570002</v>
      </c>
      <c r="L8202" s="7">
        <v>0</v>
      </c>
      <c r="M8202" s="3">
        <v>1.785714285714</v>
      </c>
      <c r="N8202" s="3">
        <v>91.071428571428996</v>
      </c>
      <c r="O8202" s="8">
        <v>7.1428571428570002</v>
      </c>
    </row>
    <row r="8203" spans="3:15" ht="24" x14ac:dyDescent="0.2">
      <c r="C8203" s="90"/>
      <c r="D8203" s="87"/>
      <c r="E8203" s="1" t="s">
        <v>69</v>
      </c>
      <c r="F8203" s="2"/>
      <c r="G8203" s="59">
        <v>51</v>
      </c>
      <c r="H8203" s="71" t="str">
        <f t="shared" si="179"/>
        <v xml:space="preserve"> </v>
      </c>
      <c r="I8203" s="11">
        <v>43.137254901961001</v>
      </c>
      <c r="J8203" s="3">
        <v>52.941176470587997</v>
      </c>
      <c r="K8203" s="3">
        <v>3.9215686274510002</v>
      </c>
      <c r="L8203" s="7">
        <v>0</v>
      </c>
      <c r="M8203" s="7">
        <v>0</v>
      </c>
      <c r="N8203" s="3">
        <v>96.078431372549005</v>
      </c>
      <c r="O8203" s="8">
        <v>3.9215686274510002</v>
      </c>
    </row>
    <row r="8204" spans="3:15" ht="24" x14ac:dyDescent="0.2">
      <c r="C8204" s="90"/>
      <c r="D8204" s="87"/>
      <c r="E8204" s="1" t="s">
        <v>70</v>
      </c>
      <c r="F8204" s="2"/>
      <c r="G8204" s="59">
        <v>312</v>
      </c>
      <c r="H8204" s="71" t="str">
        <f t="shared" si="179"/>
        <v xml:space="preserve"> </v>
      </c>
      <c r="I8204" s="11">
        <v>32.371794871794997</v>
      </c>
      <c r="J8204" s="3">
        <v>53.846153846154003</v>
      </c>
      <c r="K8204" s="3">
        <v>8.6538461538460005</v>
      </c>
      <c r="L8204" s="3">
        <v>0.64102564102600001</v>
      </c>
      <c r="M8204" s="3">
        <v>4.4871794871789996</v>
      </c>
      <c r="N8204" s="3">
        <v>86.217948717949</v>
      </c>
      <c r="O8204" s="8">
        <v>9.2948717948719999</v>
      </c>
    </row>
    <row r="8205" spans="3:15" x14ac:dyDescent="0.2">
      <c r="C8205" s="90"/>
      <c r="D8205" s="87"/>
      <c r="E8205" s="1" t="s">
        <v>32</v>
      </c>
      <c r="F8205" s="2"/>
      <c r="G8205" s="59">
        <v>51</v>
      </c>
      <c r="H8205" s="71" t="str">
        <f t="shared" si="179"/>
        <v xml:space="preserve"> </v>
      </c>
      <c r="I8205" s="11">
        <v>37.254901960783997</v>
      </c>
      <c r="J8205" s="3">
        <v>43.137254901961001</v>
      </c>
      <c r="K8205" s="3">
        <v>13.725490196078001</v>
      </c>
      <c r="L8205" s="3">
        <v>1.9607843137250001</v>
      </c>
      <c r="M8205" s="3">
        <v>3.9215686274510002</v>
      </c>
      <c r="N8205" s="3">
        <v>80.392156862744997</v>
      </c>
      <c r="O8205" s="8">
        <v>15.686274509804001</v>
      </c>
    </row>
    <row r="8206" spans="3:15" ht="24" x14ac:dyDescent="0.2">
      <c r="C8206" s="90"/>
      <c r="D8206" s="87"/>
      <c r="E8206" s="1" t="s">
        <v>71</v>
      </c>
      <c r="F8206" s="2"/>
      <c r="G8206" s="59">
        <v>1237</v>
      </c>
      <c r="H8206" s="71" t="str">
        <f t="shared" si="179"/>
        <v xml:space="preserve"> </v>
      </c>
      <c r="I8206" s="11">
        <v>30.234438156831001</v>
      </c>
      <c r="J8206" s="3">
        <v>54.324979789814002</v>
      </c>
      <c r="K8206" s="3">
        <v>10.670978172999</v>
      </c>
      <c r="L8206" s="3">
        <v>0.64672594987900001</v>
      </c>
      <c r="M8206" s="3">
        <v>4.1228779304770002</v>
      </c>
      <c r="N8206" s="3">
        <v>84.559417946644999</v>
      </c>
      <c r="O8206" s="8">
        <v>11.317704122878</v>
      </c>
    </row>
    <row r="8207" spans="3:15" ht="24" x14ac:dyDescent="0.2">
      <c r="C8207" s="90"/>
      <c r="D8207" s="87"/>
      <c r="E8207" s="1" t="s">
        <v>72</v>
      </c>
      <c r="F8207" s="2"/>
      <c r="G8207" s="59">
        <v>1015</v>
      </c>
      <c r="H8207" s="71" t="str">
        <f t="shared" si="179"/>
        <v xml:space="preserve"> </v>
      </c>
      <c r="I8207" s="11">
        <v>16.354679802955999</v>
      </c>
      <c r="J8207" s="3">
        <v>47.783251231526997</v>
      </c>
      <c r="K8207" s="3">
        <v>26.305418719212</v>
      </c>
      <c r="L8207" s="3">
        <v>4.8275862068970001</v>
      </c>
      <c r="M8207" s="3">
        <v>4.7290640394089998</v>
      </c>
      <c r="N8207" s="3">
        <v>64.137931034483003</v>
      </c>
      <c r="O8207" s="8">
        <v>31.133004926108001</v>
      </c>
    </row>
    <row r="8208" spans="3:15" x14ac:dyDescent="0.2">
      <c r="C8208" s="90"/>
      <c r="D8208" s="87"/>
      <c r="E8208" s="1" t="s">
        <v>22</v>
      </c>
      <c r="F8208" s="2"/>
      <c r="G8208" s="59">
        <v>183</v>
      </c>
      <c r="H8208" s="71" t="str">
        <f t="shared" si="179"/>
        <v xml:space="preserve"> </v>
      </c>
      <c r="I8208" s="11">
        <v>12.021857923497</v>
      </c>
      <c r="J8208" s="3">
        <v>34.972677595627999</v>
      </c>
      <c r="K8208" s="3">
        <v>16.939890710383001</v>
      </c>
      <c r="L8208" s="3">
        <v>3.2786885245900002</v>
      </c>
      <c r="M8208" s="3">
        <v>32.786885245901999</v>
      </c>
      <c r="N8208" s="3">
        <v>46.994535519126003</v>
      </c>
      <c r="O8208" s="8">
        <v>20.218579234972999</v>
      </c>
    </row>
    <row r="8209" spans="3:15" x14ac:dyDescent="0.2">
      <c r="C8209" s="91" t="s">
        <v>73</v>
      </c>
      <c r="D8209" s="86" t="s">
        <v>17</v>
      </c>
      <c r="E8209" s="6" t="s">
        <v>74</v>
      </c>
      <c r="F8209" s="5"/>
      <c r="G8209" s="58">
        <v>247</v>
      </c>
      <c r="H8209" s="70" t="str">
        <f t="shared" si="179"/>
        <v xml:space="preserve"> </v>
      </c>
      <c r="I8209" s="12">
        <v>30.364372469635999</v>
      </c>
      <c r="J8209" s="4">
        <v>54.655870445344</v>
      </c>
      <c r="K8209" s="4">
        <v>10.121457489879001</v>
      </c>
      <c r="L8209" s="25">
        <v>0</v>
      </c>
      <c r="M8209" s="4">
        <v>4.8582995951420003</v>
      </c>
      <c r="N8209" s="4">
        <v>85.020242914980003</v>
      </c>
      <c r="O8209" s="13">
        <v>10.121457489879001</v>
      </c>
    </row>
    <row r="8210" spans="3:15" x14ac:dyDescent="0.2">
      <c r="C8210" s="90"/>
      <c r="D8210" s="87"/>
      <c r="E8210" s="1" t="s">
        <v>75</v>
      </c>
      <c r="F8210" s="2"/>
      <c r="G8210" s="59">
        <v>531</v>
      </c>
      <c r="H8210" s="71" t="str">
        <f t="shared" si="179"/>
        <v xml:space="preserve"> </v>
      </c>
      <c r="I8210" s="11">
        <v>28.436911487759001</v>
      </c>
      <c r="J8210" s="3">
        <v>57.062146892655001</v>
      </c>
      <c r="K8210" s="3">
        <v>10.169491525424</v>
      </c>
      <c r="L8210" s="3">
        <v>0.37664783427499998</v>
      </c>
      <c r="M8210" s="3">
        <v>3.9548022598869998</v>
      </c>
      <c r="N8210" s="3">
        <v>85.499058380413999</v>
      </c>
      <c r="O8210" s="8">
        <v>10.546139359699</v>
      </c>
    </row>
    <row r="8211" spans="3:15" x14ac:dyDescent="0.2">
      <c r="C8211" s="90"/>
      <c r="D8211" s="87"/>
      <c r="E8211" s="1" t="s">
        <v>76</v>
      </c>
      <c r="F8211" s="2"/>
      <c r="G8211" s="59">
        <v>58</v>
      </c>
      <c r="H8211" s="71" t="str">
        <f t="shared" si="179"/>
        <v xml:space="preserve"> </v>
      </c>
      <c r="I8211" s="11">
        <v>39.655172413792997</v>
      </c>
      <c r="J8211" s="3">
        <v>50</v>
      </c>
      <c r="K8211" s="3">
        <v>3.4482758620689999</v>
      </c>
      <c r="L8211" s="7">
        <v>0</v>
      </c>
      <c r="M8211" s="3">
        <v>6.8965517241379999</v>
      </c>
      <c r="N8211" s="3">
        <v>89.655172413792997</v>
      </c>
      <c r="O8211" s="8">
        <v>3.4482758620689999</v>
      </c>
    </row>
    <row r="8212" spans="3:15" x14ac:dyDescent="0.2">
      <c r="C8212" s="90"/>
      <c r="D8212" s="87"/>
      <c r="E8212" s="1" t="s">
        <v>77</v>
      </c>
      <c r="F8212" s="2"/>
      <c r="G8212" s="59">
        <v>400</v>
      </c>
      <c r="H8212" s="71" t="str">
        <f t="shared" si="179"/>
        <v xml:space="preserve"> </v>
      </c>
      <c r="I8212" s="11">
        <v>33.5</v>
      </c>
      <c r="J8212" s="3">
        <v>53.75</v>
      </c>
      <c r="K8212" s="3">
        <v>7.5</v>
      </c>
      <c r="L8212" s="3">
        <v>0.25</v>
      </c>
      <c r="M8212" s="3">
        <v>5</v>
      </c>
      <c r="N8212" s="3">
        <v>87.25</v>
      </c>
      <c r="O8212" s="8">
        <v>7.75</v>
      </c>
    </row>
    <row r="8213" spans="3:15" ht="24" x14ac:dyDescent="0.2">
      <c r="C8213" s="90"/>
      <c r="D8213" s="87"/>
      <c r="E8213" s="1" t="s">
        <v>78</v>
      </c>
      <c r="F8213" s="2"/>
      <c r="G8213" s="59">
        <v>422</v>
      </c>
      <c r="H8213" s="71" t="str">
        <f t="shared" si="179"/>
        <v xml:space="preserve"> </v>
      </c>
      <c r="I8213" s="11">
        <v>31.753554502370001</v>
      </c>
      <c r="J8213" s="3">
        <v>55.924170616113997</v>
      </c>
      <c r="K8213" s="3">
        <v>7.5829383886260002</v>
      </c>
      <c r="L8213" s="3">
        <v>0.473933649289</v>
      </c>
      <c r="M8213" s="3">
        <v>4.2654028436019997</v>
      </c>
      <c r="N8213" s="3">
        <v>87.677725118482996</v>
      </c>
      <c r="O8213" s="8">
        <v>8.0568720379149994</v>
      </c>
    </row>
    <row r="8214" spans="3:15" ht="24" x14ac:dyDescent="0.2">
      <c r="C8214" s="90"/>
      <c r="D8214" s="87"/>
      <c r="E8214" s="1" t="s">
        <v>79</v>
      </c>
      <c r="F8214" s="2"/>
      <c r="G8214" s="59">
        <v>102</v>
      </c>
      <c r="H8214" s="71" t="str">
        <f t="shared" si="179"/>
        <v xml:space="preserve"> </v>
      </c>
      <c r="I8214" s="11">
        <v>45.098039215686001</v>
      </c>
      <c r="J8214" s="3">
        <v>43.137254901961001</v>
      </c>
      <c r="K8214" s="3">
        <v>4.9019607843140003</v>
      </c>
      <c r="L8214" s="7">
        <v>0</v>
      </c>
      <c r="M8214" s="3">
        <v>6.8627450980390003</v>
      </c>
      <c r="N8214" s="3">
        <v>88.235294117647001</v>
      </c>
      <c r="O8214" s="8">
        <v>4.9019607843140003</v>
      </c>
    </row>
    <row r="8215" spans="3:15" ht="24" x14ac:dyDescent="0.2">
      <c r="C8215" s="90"/>
      <c r="D8215" s="87"/>
      <c r="E8215" s="1" t="s">
        <v>80</v>
      </c>
      <c r="F8215" s="2"/>
      <c r="G8215" s="59">
        <v>44</v>
      </c>
      <c r="H8215" s="71" t="str">
        <f t="shared" si="179"/>
        <v>*</v>
      </c>
      <c r="I8215" s="11">
        <v>54.545454545455001</v>
      </c>
      <c r="J8215" s="3">
        <v>38.636363636364003</v>
      </c>
      <c r="K8215" s="3">
        <v>2.2727272727269998</v>
      </c>
      <c r="L8215" s="7">
        <v>0</v>
      </c>
      <c r="M8215" s="3">
        <v>4.5454545454549997</v>
      </c>
      <c r="N8215" s="3">
        <v>93.181818181818002</v>
      </c>
      <c r="O8215" s="8">
        <v>2.2727272727269998</v>
      </c>
    </row>
    <row r="8216" spans="3:15" ht="24" x14ac:dyDescent="0.2">
      <c r="C8216" s="90"/>
      <c r="D8216" s="87"/>
      <c r="E8216" s="1" t="s">
        <v>81</v>
      </c>
      <c r="F8216" s="2"/>
      <c r="G8216" s="59">
        <v>99</v>
      </c>
      <c r="H8216" s="71" t="str">
        <f t="shared" ref="H8216:H8279" si="180">IF(G8216&lt;49,"*"," ")</f>
        <v xml:space="preserve"> </v>
      </c>
      <c r="I8216" s="11">
        <v>40.404040404040003</v>
      </c>
      <c r="J8216" s="3">
        <v>42.424242424242003</v>
      </c>
      <c r="K8216" s="3">
        <v>12.121212121212</v>
      </c>
      <c r="L8216" s="7">
        <v>0</v>
      </c>
      <c r="M8216" s="3">
        <v>5.0505050505050004</v>
      </c>
      <c r="N8216" s="3">
        <v>82.828282828282994</v>
      </c>
      <c r="O8216" s="8">
        <v>12.121212121212</v>
      </c>
    </row>
    <row r="8217" spans="3:15" ht="24" x14ac:dyDescent="0.2">
      <c r="C8217" s="90"/>
      <c r="D8217" s="87"/>
      <c r="E8217" s="1" t="s">
        <v>82</v>
      </c>
      <c r="F8217" s="2"/>
      <c r="G8217" s="59">
        <v>128</v>
      </c>
      <c r="H8217" s="71" t="str">
        <f t="shared" si="180"/>
        <v xml:space="preserve"> </v>
      </c>
      <c r="I8217" s="11">
        <v>39.84375</v>
      </c>
      <c r="J8217" s="3">
        <v>53.90625</v>
      </c>
      <c r="K8217" s="3">
        <v>3.125</v>
      </c>
      <c r="L8217" s="7">
        <v>0</v>
      </c>
      <c r="M8217" s="3">
        <v>3.125</v>
      </c>
      <c r="N8217" s="3">
        <v>93.75</v>
      </c>
      <c r="O8217" s="8">
        <v>3.125</v>
      </c>
    </row>
    <row r="8218" spans="3:15" x14ac:dyDescent="0.2">
      <c r="C8218" s="90"/>
      <c r="D8218" s="87"/>
      <c r="E8218" s="1" t="s">
        <v>83</v>
      </c>
      <c r="F8218" s="2"/>
      <c r="G8218" s="59">
        <v>47</v>
      </c>
      <c r="H8218" s="71" t="str">
        <f t="shared" si="180"/>
        <v>*</v>
      </c>
      <c r="I8218" s="11">
        <v>38.297872340425997</v>
      </c>
      <c r="J8218" s="3">
        <v>51.063829787233999</v>
      </c>
      <c r="K8218" s="3">
        <v>6.3829787234040003</v>
      </c>
      <c r="L8218" s="7">
        <v>0</v>
      </c>
      <c r="M8218" s="3">
        <v>4.2553191489359996</v>
      </c>
      <c r="N8218" s="3">
        <v>89.361702127659996</v>
      </c>
      <c r="O8218" s="8">
        <v>6.3829787234040003</v>
      </c>
    </row>
    <row r="8219" spans="3:15" ht="24" x14ac:dyDescent="0.2">
      <c r="C8219" s="90"/>
      <c r="D8219" s="87"/>
      <c r="E8219" s="1" t="s">
        <v>84</v>
      </c>
      <c r="F8219" s="2"/>
      <c r="G8219" s="59">
        <v>151</v>
      </c>
      <c r="H8219" s="71" t="str">
        <f t="shared" si="180"/>
        <v xml:space="preserve"> </v>
      </c>
      <c r="I8219" s="11">
        <v>34.437086092714999</v>
      </c>
      <c r="J8219" s="3">
        <v>53.642384105959998</v>
      </c>
      <c r="K8219" s="3">
        <v>6.622516556291</v>
      </c>
      <c r="L8219" s="7">
        <v>0</v>
      </c>
      <c r="M8219" s="3">
        <v>5.2980132450330002</v>
      </c>
      <c r="N8219" s="3">
        <v>88.079470198674997</v>
      </c>
      <c r="O8219" s="8">
        <v>6.622516556291</v>
      </c>
    </row>
    <row r="8220" spans="3:15" ht="24" x14ac:dyDescent="0.2">
      <c r="C8220" s="90"/>
      <c r="D8220" s="87"/>
      <c r="E8220" s="1" t="s">
        <v>85</v>
      </c>
      <c r="F8220" s="2"/>
      <c r="G8220" s="59">
        <v>60</v>
      </c>
      <c r="H8220" s="71" t="str">
        <f t="shared" si="180"/>
        <v xml:space="preserve"> </v>
      </c>
      <c r="I8220" s="11">
        <v>26.666666666666998</v>
      </c>
      <c r="J8220" s="3">
        <v>48.333333333333002</v>
      </c>
      <c r="K8220" s="3">
        <v>18.333333333333002</v>
      </c>
      <c r="L8220" s="3">
        <v>1.666666666667</v>
      </c>
      <c r="M8220" s="3">
        <v>5</v>
      </c>
      <c r="N8220" s="3">
        <v>75</v>
      </c>
      <c r="O8220" s="8">
        <v>20</v>
      </c>
    </row>
    <row r="8221" spans="3:15" x14ac:dyDescent="0.2">
      <c r="C8221" s="90"/>
      <c r="D8221" s="87"/>
      <c r="E8221" s="1" t="s">
        <v>32</v>
      </c>
      <c r="F8221" s="2"/>
      <c r="G8221" s="59">
        <v>49</v>
      </c>
      <c r="H8221" s="71" t="s">
        <v>673</v>
      </c>
      <c r="I8221" s="11">
        <v>26.530612244897998</v>
      </c>
      <c r="J8221" s="3">
        <v>57.142857142856997</v>
      </c>
      <c r="K8221" s="3">
        <v>8.1632653061219997</v>
      </c>
      <c r="L8221" s="3">
        <v>2.040816326531</v>
      </c>
      <c r="M8221" s="3">
        <v>6.1224489795919999</v>
      </c>
      <c r="N8221" s="3">
        <v>83.673469387755006</v>
      </c>
      <c r="O8221" s="8">
        <v>10.204081632653001</v>
      </c>
    </row>
    <row r="8222" spans="3:15" ht="24" x14ac:dyDescent="0.2">
      <c r="C8222" s="90"/>
      <c r="D8222" s="87"/>
      <c r="E8222" s="1" t="s">
        <v>86</v>
      </c>
      <c r="F8222" s="2"/>
      <c r="G8222" s="59">
        <v>1336</v>
      </c>
      <c r="H8222" s="71" t="str">
        <f t="shared" si="180"/>
        <v xml:space="preserve"> </v>
      </c>
      <c r="I8222" s="11">
        <v>29.640718562874</v>
      </c>
      <c r="J8222" s="3">
        <v>54.341317365268999</v>
      </c>
      <c r="K8222" s="3">
        <v>11.152694610777999</v>
      </c>
      <c r="L8222" s="3">
        <v>0.52395209580799995</v>
      </c>
      <c r="M8222" s="3">
        <v>4.341317365269</v>
      </c>
      <c r="N8222" s="3">
        <v>83.982035928144001</v>
      </c>
      <c r="O8222" s="8">
        <v>11.676646706587</v>
      </c>
    </row>
    <row r="8223" spans="3:15" ht="24" x14ac:dyDescent="0.2">
      <c r="C8223" s="90"/>
      <c r="D8223" s="87"/>
      <c r="E8223" s="1" t="s">
        <v>87</v>
      </c>
      <c r="F8223" s="2"/>
      <c r="G8223" s="59">
        <v>311</v>
      </c>
      <c r="H8223" s="71" t="str">
        <f t="shared" si="180"/>
        <v xml:space="preserve"> </v>
      </c>
      <c r="I8223" s="11">
        <v>14.147909967845999</v>
      </c>
      <c r="J8223" s="3">
        <v>58.842443729903998</v>
      </c>
      <c r="K8223" s="3">
        <v>20.578778135048001</v>
      </c>
      <c r="L8223" s="3">
        <v>3.215434083601</v>
      </c>
      <c r="M8223" s="3">
        <v>3.215434083601</v>
      </c>
      <c r="N8223" s="3">
        <v>72.990353697749001</v>
      </c>
      <c r="O8223" s="8">
        <v>23.794212218649999</v>
      </c>
    </row>
    <row r="8224" spans="3:15" ht="24" x14ac:dyDescent="0.2">
      <c r="C8224" s="90"/>
      <c r="D8224" s="87"/>
      <c r="E8224" s="1" t="s">
        <v>88</v>
      </c>
      <c r="F8224" s="2"/>
      <c r="G8224" s="59">
        <v>620</v>
      </c>
      <c r="H8224" s="71" t="str">
        <f t="shared" si="180"/>
        <v xml:space="preserve"> </v>
      </c>
      <c r="I8224" s="11">
        <v>17.096774193548001</v>
      </c>
      <c r="J8224" s="3">
        <v>41.935483870968</v>
      </c>
      <c r="K8224" s="3">
        <v>30.483870967742</v>
      </c>
      <c r="L8224" s="3">
        <v>7.0967741935479998</v>
      </c>
      <c r="M8224" s="3">
        <v>3.3870967741940001</v>
      </c>
      <c r="N8224" s="3">
        <v>59.032258064516</v>
      </c>
      <c r="O8224" s="8">
        <v>37.580645161290001</v>
      </c>
    </row>
    <row r="8225" spans="3:15" x14ac:dyDescent="0.2">
      <c r="C8225" s="90"/>
      <c r="D8225" s="87"/>
      <c r="E8225" s="1" t="s">
        <v>22</v>
      </c>
      <c r="F8225" s="2"/>
      <c r="G8225" s="59">
        <v>168</v>
      </c>
      <c r="H8225" s="71" t="str">
        <f t="shared" si="180"/>
        <v xml:space="preserve"> </v>
      </c>
      <c r="I8225" s="11">
        <v>9.5238095238099998</v>
      </c>
      <c r="J8225" s="3">
        <v>30.952380952380999</v>
      </c>
      <c r="K8225" s="3">
        <v>16.666666666666998</v>
      </c>
      <c r="L8225" s="3">
        <v>1.190476190476</v>
      </c>
      <c r="M8225" s="3">
        <v>41.666666666666998</v>
      </c>
      <c r="N8225" s="3">
        <v>40.476190476189998</v>
      </c>
      <c r="O8225" s="8">
        <v>17.857142857143</v>
      </c>
    </row>
    <row r="8226" spans="3:15" ht="24" x14ac:dyDescent="0.2">
      <c r="C8226" s="91" t="s">
        <v>89</v>
      </c>
      <c r="D8226" s="86" t="s">
        <v>17</v>
      </c>
      <c r="E8226" s="6" t="s">
        <v>90</v>
      </c>
      <c r="F8226" s="5"/>
      <c r="G8226" s="58">
        <v>166</v>
      </c>
      <c r="H8226" s="70" t="str">
        <f t="shared" si="180"/>
        <v xml:space="preserve"> </v>
      </c>
      <c r="I8226" s="12">
        <v>40.361445783133</v>
      </c>
      <c r="J8226" s="4">
        <v>48.795180722891999</v>
      </c>
      <c r="K8226" s="4">
        <v>6.6265060240959999</v>
      </c>
      <c r="L8226" s="25">
        <v>0</v>
      </c>
      <c r="M8226" s="4">
        <v>4.2168674698800004</v>
      </c>
      <c r="N8226" s="4">
        <v>89.156626506023997</v>
      </c>
      <c r="O8226" s="13">
        <v>6.6265060240959999</v>
      </c>
    </row>
    <row r="8227" spans="3:15" ht="48" x14ac:dyDescent="0.2">
      <c r="C8227" s="90"/>
      <c r="D8227" s="87"/>
      <c r="E8227" s="1" t="s">
        <v>91</v>
      </c>
      <c r="F8227" s="2"/>
      <c r="G8227" s="59">
        <v>97</v>
      </c>
      <c r="H8227" s="71" t="str">
        <f t="shared" si="180"/>
        <v xml:space="preserve"> </v>
      </c>
      <c r="I8227" s="11">
        <v>42.268041237113003</v>
      </c>
      <c r="J8227" s="3">
        <v>47.422680412371001</v>
      </c>
      <c r="K8227" s="3">
        <v>6.1855670103089997</v>
      </c>
      <c r="L8227" s="7">
        <v>0</v>
      </c>
      <c r="M8227" s="3">
        <v>4.1237113402060004</v>
      </c>
      <c r="N8227" s="3">
        <v>89.690721649484999</v>
      </c>
      <c r="O8227" s="8">
        <v>6.1855670103089997</v>
      </c>
    </row>
    <row r="8228" spans="3:15" ht="36" x14ac:dyDescent="0.2">
      <c r="C8228" s="90"/>
      <c r="D8228" s="87"/>
      <c r="E8228" s="1" t="s">
        <v>92</v>
      </c>
      <c r="F8228" s="2"/>
      <c r="G8228" s="59">
        <v>88</v>
      </c>
      <c r="H8228" s="71" t="str">
        <f t="shared" si="180"/>
        <v xml:space="preserve"> </v>
      </c>
      <c r="I8228" s="11">
        <v>36.363636363635997</v>
      </c>
      <c r="J8228" s="3">
        <v>57.954545454544999</v>
      </c>
      <c r="K8228" s="3">
        <v>2.2727272727269998</v>
      </c>
      <c r="L8228" s="7">
        <v>0</v>
      </c>
      <c r="M8228" s="3">
        <v>3.4090909090910002</v>
      </c>
      <c r="N8228" s="3">
        <v>94.318181818181998</v>
      </c>
      <c r="O8228" s="8">
        <v>2.2727272727269998</v>
      </c>
    </row>
    <row r="8229" spans="3:15" ht="48" x14ac:dyDescent="0.2">
      <c r="C8229" s="90"/>
      <c r="D8229" s="87"/>
      <c r="E8229" s="1" t="s">
        <v>93</v>
      </c>
      <c r="F8229" s="2"/>
      <c r="G8229" s="59">
        <v>157</v>
      </c>
      <c r="H8229" s="71" t="str">
        <f t="shared" si="180"/>
        <v xml:space="preserve"> </v>
      </c>
      <c r="I8229" s="11">
        <v>31.210191082803</v>
      </c>
      <c r="J8229" s="3">
        <v>45.859872611465001</v>
      </c>
      <c r="K8229" s="3">
        <v>17.197452229299</v>
      </c>
      <c r="L8229" s="7">
        <v>0</v>
      </c>
      <c r="M8229" s="3">
        <v>5.7324840764329998</v>
      </c>
      <c r="N8229" s="3">
        <v>77.070063694268001</v>
      </c>
      <c r="O8229" s="8">
        <v>17.197452229299</v>
      </c>
    </row>
    <row r="8230" spans="3:15" x14ac:dyDescent="0.2">
      <c r="C8230" s="90"/>
      <c r="D8230" s="87"/>
      <c r="E8230" s="1" t="s">
        <v>94</v>
      </c>
      <c r="F8230" s="2"/>
      <c r="G8230" s="59">
        <v>9</v>
      </c>
      <c r="H8230" s="71" t="str">
        <f t="shared" si="180"/>
        <v>*</v>
      </c>
      <c r="I8230" s="11">
        <v>55.555555555555998</v>
      </c>
      <c r="J8230" s="3">
        <v>22.222222222222001</v>
      </c>
      <c r="K8230" s="7">
        <v>0</v>
      </c>
      <c r="L8230" s="3">
        <v>11.111111111111001</v>
      </c>
      <c r="M8230" s="3">
        <v>11.111111111111001</v>
      </c>
      <c r="N8230" s="3">
        <v>77.777777777777999</v>
      </c>
      <c r="O8230" s="8">
        <v>11.111111111111001</v>
      </c>
    </row>
    <row r="8231" spans="3:15" x14ac:dyDescent="0.2">
      <c r="C8231" s="90"/>
      <c r="D8231" s="87"/>
      <c r="E8231" s="1" t="s">
        <v>95</v>
      </c>
      <c r="F8231" s="2"/>
      <c r="G8231" s="59">
        <v>5</v>
      </c>
      <c r="H8231" s="71" t="str">
        <f t="shared" si="180"/>
        <v>*</v>
      </c>
      <c r="I8231" s="11">
        <v>80</v>
      </c>
      <c r="J8231" s="7">
        <v>0</v>
      </c>
      <c r="K8231" s="7">
        <v>0</v>
      </c>
      <c r="L8231" s="7">
        <v>0</v>
      </c>
      <c r="M8231" s="3">
        <v>20</v>
      </c>
      <c r="N8231" s="3">
        <v>80</v>
      </c>
      <c r="O8231" s="14">
        <v>0</v>
      </c>
    </row>
    <row r="8232" spans="3:15" x14ac:dyDescent="0.2">
      <c r="C8232" s="90"/>
      <c r="D8232" s="87"/>
      <c r="E8232" s="1" t="s">
        <v>32</v>
      </c>
      <c r="F8232" s="2"/>
      <c r="G8232" s="59">
        <v>41</v>
      </c>
      <c r="H8232" s="71" t="str">
        <f t="shared" si="180"/>
        <v>*</v>
      </c>
      <c r="I8232" s="11">
        <v>48.780487804878</v>
      </c>
      <c r="J8232" s="3">
        <v>43.902439024389999</v>
      </c>
      <c r="K8232" s="3">
        <v>4.8780487804880002</v>
      </c>
      <c r="L8232" s="3">
        <v>2.4390243902440001</v>
      </c>
      <c r="M8232" s="7">
        <v>0</v>
      </c>
      <c r="N8232" s="3">
        <v>92.682926829267998</v>
      </c>
      <c r="O8232" s="8">
        <v>7.3170731707319998</v>
      </c>
    </row>
    <row r="8233" spans="3:15" ht="24" x14ac:dyDescent="0.2">
      <c r="C8233" s="90"/>
      <c r="D8233" s="87"/>
      <c r="E8233" s="1" t="s">
        <v>96</v>
      </c>
      <c r="F8233" s="2"/>
      <c r="G8233" s="59">
        <v>455</v>
      </c>
      <c r="H8233" s="71" t="str">
        <f t="shared" si="180"/>
        <v xml:space="preserve"> </v>
      </c>
      <c r="I8233" s="11">
        <v>35.384615384615003</v>
      </c>
      <c r="J8233" s="3">
        <v>49.890109890109997</v>
      </c>
      <c r="K8233" s="3">
        <v>10.32967032967</v>
      </c>
      <c r="L8233" s="3">
        <v>0.43956043956000002</v>
      </c>
      <c r="M8233" s="3">
        <v>3.9560439560440002</v>
      </c>
      <c r="N8233" s="3">
        <v>85.274725274725</v>
      </c>
      <c r="O8233" s="8">
        <v>10.769230769230999</v>
      </c>
    </row>
    <row r="8234" spans="3:15" ht="24" x14ac:dyDescent="0.2">
      <c r="C8234" s="90"/>
      <c r="D8234" s="87"/>
      <c r="E8234" s="1" t="s">
        <v>87</v>
      </c>
      <c r="F8234" s="2"/>
      <c r="G8234" s="59">
        <v>623</v>
      </c>
      <c r="H8234" s="71" t="str">
        <f t="shared" si="180"/>
        <v xml:space="preserve"> </v>
      </c>
      <c r="I8234" s="11">
        <v>22.953451043339001</v>
      </c>
      <c r="J8234" s="3">
        <v>57.784911717496001</v>
      </c>
      <c r="K8234" s="3">
        <v>14.446227929374</v>
      </c>
      <c r="L8234" s="3">
        <v>0.96308186195800005</v>
      </c>
      <c r="M8234" s="3">
        <v>3.8523274478329999</v>
      </c>
      <c r="N8234" s="3">
        <v>80.738362760835003</v>
      </c>
      <c r="O8234" s="8">
        <v>15.409309791331999</v>
      </c>
    </row>
    <row r="8235" spans="3:15" ht="24" x14ac:dyDescent="0.2">
      <c r="C8235" s="90"/>
      <c r="D8235" s="87"/>
      <c r="E8235" s="1" t="s">
        <v>88</v>
      </c>
      <c r="F8235" s="2"/>
      <c r="G8235" s="59">
        <v>1112</v>
      </c>
      <c r="H8235" s="71" t="str">
        <f t="shared" si="180"/>
        <v xml:space="preserve"> </v>
      </c>
      <c r="I8235" s="11">
        <v>18.974820143885001</v>
      </c>
      <c r="J8235" s="3">
        <v>48.381294964029003</v>
      </c>
      <c r="K8235" s="3">
        <v>24.100719424459999</v>
      </c>
      <c r="L8235" s="3">
        <v>4.406474820144</v>
      </c>
      <c r="M8235" s="3">
        <v>4.1366906474820002</v>
      </c>
      <c r="N8235" s="3">
        <v>67.356115107913993</v>
      </c>
      <c r="O8235" s="8">
        <v>28.507194244604001</v>
      </c>
    </row>
    <row r="8236" spans="3:15" x14ac:dyDescent="0.2">
      <c r="C8236" s="90"/>
      <c r="D8236" s="87"/>
      <c r="E8236" s="1" t="s">
        <v>22</v>
      </c>
      <c r="F8236" s="2"/>
      <c r="G8236" s="59">
        <v>245</v>
      </c>
      <c r="H8236" s="71" t="str">
        <f t="shared" si="180"/>
        <v xml:space="preserve"> </v>
      </c>
      <c r="I8236" s="11">
        <v>19.183673469388001</v>
      </c>
      <c r="J8236" s="3">
        <v>39.183673469387998</v>
      </c>
      <c r="K8236" s="3">
        <v>10.204081632653001</v>
      </c>
      <c r="L8236" s="3">
        <v>2.4489795918369999</v>
      </c>
      <c r="M8236" s="3">
        <v>28.979591836735</v>
      </c>
      <c r="N8236" s="3">
        <v>58.367346938776002</v>
      </c>
      <c r="O8236" s="8">
        <v>12.653061224489999</v>
      </c>
    </row>
    <row r="8237" spans="3:15" x14ac:dyDescent="0.2">
      <c r="C8237" s="91" t="s">
        <v>97</v>
      </c>
      <c r="D8237" s="86" t="s">
        <v>17</v>
      </c>
      <c r="E8237" s="6" t="s">
        <v>98</v>
      </c>
      <c r="F8237" s="5"/>
      <c r="G8237" s="58">
        <v>83</v>
      </c>
      <c r="H8237" s="70" t="str">
        <f t="shared" si="180"/>
        <v xml:space="preserve"> </v>
      </c>
      <c r="I8237" s="12">
        <v>60.240963855422002</v>
      </c>
      <c r="J8237" s="4">
        <v>32.530120481928002</v>
      </c>
      <c r="K8237" s="4">
        <v>3.6144578313250002</v>
      </c>
      <c r="L8237" s="25">
        <v>0</v>
      </c>
      <c r="M8237" s="4">
        <v>3.6144578313250002</v>
      </c>
      <c r="N8237" s="4">
        <v>92.771084337348995</v>
      </c>
      <c r="O8237" s="13">
        <v>3.6144578313250002</v>
      </c>
    </row>
    <row r="8238" spans="3:15" x14ac:dyDescent="0.2">
      <c r="C8238" s="90"/>
      <c r="D8238" s="87"/>
      <c r="E8238" s="1" t="s">
        <v>99</v>
      </c>
      <c r="F8238" s="2"/>
      <c r="G8238" s="59">
        <v>401</v>
      </c>
      <c r="H8238" s="71" t="str">
        <f t="shared" si="180"/>
        <v xml:space="preserve"> </v>
      </c>
      <c r="I8238" s="11">
        <v>33.665835411471001</v>
      </c>
      <c r="J8238" s="3">
        <v>53.615960099751</v>
      </c>
      <c r="K8238" s="3">
        <v>7.7306733167079997</v>
      </c>
      <c r="L8238" s="3">
        <v>0.498753117207</v>
      </c>
      <c r="M8238" s="3">
        <v>4.4887780548630003</v>
      </c>
      <c r="N8238" s="3">
        <v>87.281795511222001</v>
      </c>
      <c r="O8238" s="8">
        <v>8.2294264339150001</v>
      </c>
    </row>
    <row r="8239" spans="3:15" x14ac:dyDescent="0.2">
      <c r="C8239" s="90"/>
      <c r="D8239" s="87"/>
      <c r="E8239" s="1" t="s">
        <v>100</v>
      </c>
      <c r="F8239" s="2"/>
      <c r="G8239" s="59">
        <v>686</v>
      </c>
      <c r="H8239" s="71" t="str">
        <f t="shared" si="180"/>
        <v xml:space="preserve"> </v>
      </c>
      <c r="I8239" s="11">
        <v>21.720116618075998</v>
      </c>
      <c r="J8239" s="3">
        <v>60.058309037900997</v>
      </c>
      <c r="K8239" s="3">
        <v>12.973760932945</v>
      </c>
      <c r="L8239" s="3">
        <v>0.58309037900899996</v>
      </c>
      <c r="M8239" s="3">
        <v>4.6647230320700004</v>
      </c>
      <c r="N8239" s="3">
        <v>81.778425655977003</v>
      </c>
      <c r="O8239" s="8">
        <v>13.556851311953</v>
      </c>
    </row>
    <row r="8240" spans="3:15" x14ac:dyDescent="0.2">
      <c r="C8240" s="90"/>
      <c r="D8240" s="87"/>
      <c r="E8240" s="1" t="s">
        <v>101</v>
      </c>
      <c r="F8240" s="2"/>
      <c r="G8240" s="59">
        <v>1118</v>
      </c>
      <c r="H8240" s="71" t="str">
        <f t="shared" si="180"/>
        <v xml:space="preserve"> </v>
      </c>
      <c r="I8240" s="11">
        <v>17.978533094812001</v>
      </c>
      <c r="J8240" s="3">
        <v>46.153846153845997</v>
      </c>
      <c r="K8240" s="3">
        <v>26.475849731663999</v>
      </c>
      <c r="L8240" s="3">
        <v>4.9194991055459996</v>
      </c>
      <c r="M8240" s="3">
        <v>4.4722719141320004</v>
      </c>
      <c r="N8240" s="3">
        <v>64.132379248657998</v>
      </c>
      <c r="O8240" s="8">
        <v>31.395348837208999</v>
      </c>
    </row>
    <row r="8241" spans="3:15" x14ac:dyDescent="0.2">
      <c r="C8241" s="90"/>
      <c r="D8241" s="87"/>
      <c r="E8241" s="1" t="s">
        <v>22</v>
      </c>
      <c r="F8241" s="2"/>
      <c r="G8241" s="59">
        <v>147</v>
      </c>
      <c r="H8241" s="71" t="str">
        <f t="shared" si="180"/>
        <v xml:space="preserve"> </v>
      </c>
      <c r="I8241" s="11">
        <v>18.367346938775999</v>
      </c>
      <c r="J8241" s="3">
        <v>34.693877551020002</v>
      </c>
      <c r="K8241" s="3">
        <v>7.4829931972789998</v>
      </c>
      <c r="L8241" s="3">
        <v>1.360544217687</v>
      </c>
      <c r="M8241" s="3">
        <v>38.095238095238003</v>
      </c>
      <c r="N8241" s="3">
        <v>53.061224489795997</v>
      </c>
      <c r="O8241" s="8">
        <v>8.8435374149660007</v>
      </c>
    </row>
    <row r="8242" spans="3:15" x14ac:dyDescent="0.2">
      <c r="C8242" s="91" t="s">
        <v>102</v>
      </c>
      <c r="D8242" s="86" t="s">
        <v>17</v>
      </c>
      <c r="E8242" s="6" t="s">
        <v>103</v>
      </c>
      <c r="F8242" s="5"/>
      <c r="G8242" s="58">
        <v>562</v>
      </c>
      <c r="H8242" s="70" t="str">
        <f t="shared" si="180"/>
        <v xml:space="preserve"> </v>
      </c>
      <c r="I8242" s="12">
        <v>100</v>
      </c>
      <c r="J8242" s="25">
        <v>0</v>
      </c>
      <c r="K8242" s="25">
        <v>0</v>
      </c>
      <c r="L8242" s="25">
        <v>0</v>
      </c>
      <c r="M8242" s="25">
        <v>0</v>
      </c>
      <c r="N8242" s="4">
        <v>100</v>
      </c>
      <c r="O8242" s="33">
        <v>0</v>
      </c>
    </row>
    <row r="8243" spans="3:15" x14ac:dyDescent="0.2">
      <c r="C8243" s="90"/>
      <c r="D8243" s="87"/>
      <c r="E8243" s="1" t="s">
        <v>104</v>
      </c>
      <c r="F8243" s="2"/>
      <c r="G8243" s="59">
        <v>1221</v>
      </c>
      <c r="H8243" s="71" t="str">
        <f t="shared" si="180"/>
        <v xml:space="preserve"> </v>
      </c>
      <c r="I8243" s="26">
        <v>0</v>
      </c>
      <c r="J8243" s="3">
        <v>100</v>
      </c>
      <c r="K8243" s="7">
        <v>0</v>
      </c>
      <c r="L8243" s="7">
        <v>0</v>
      </c>
      <c r="M8243" s="7">
        <v>0</v>
      </c>
      <c r="N8243" s="3">
        <v>100</v>
      </c>
      <c r="O8243" s="14">
        <v>0</v>
      </c>
    </row>
    <row r="8244" spans="3:15" x14ac:dyDescent="0.2">
      <c r="C8244" s="90"/>
      <c r="D8244" s="87"/>
      <c r="E8244" s="1" t="s">
        <v>105</v>
      </c>
      <c r="F8244" s="2"/>
      <c r="G8244" s="59">
        <v>430</v>
      </c>
      <c r="H8244" s="71" t="str">
        <f t="shared" si="180"/>
        <v xml:space="preserve"> </v>
      </c>
      <c r="I8244" s="26">
        <v>0</v>
      </c>
      <c r="J8244" s="7">
        <v>0</v>
      </c>
      <c r="K8244" s="3">
        <v>100</v>
      </c>
      <c r="L8244" s="7">
        <v>0</v>
      </c>
      <c r="M8244" s="7">
        <v>0</v>
      </c>
      <c r="N8244" s="7">
        <v>0</v>
      </c>
      <c r="O8244" s="8">
        <v>100</v>
      </c>
    </row>
    <row r="8245" spans="3:15" x14ac:dyDescent="0.2">
      <c r="C8245" s="90"/>
      <c r="D8245" s="87"/>
      <c r="E8245" s="1" t="s">
        <v>106</v>
      </c>
      <c r="F8245" s="2"/>
      <c r="G8245" s="59">
        <v>63</v>
      </c>
      <c r="H8245" s="71" t="str">
        <f t="shared" si="180"/>
        <v xml:space="preserve"> </v>
      </c>
      <c r="I8245" s="26">
        <v>0</v>
      </c>
      <c r="J8245" s="7">
        <v>0</v>
      </c>
      <c r="K8245" s="7">
        <v>0</v>
      </c>
      <c r="L8245" s="3">
        <v>100</v>
      </c>
      <c r="M8245" s="7">
        <v>0</v>
      </c>
      <c r="N8245" s="7">
        <v>0</v>
      </c>
      <c r="O8245" s="8">
        <v>100</v>
      </c>
    </row>
    <row r="8246" spans="3:15" x14ac:dyDescent="0.2">
      <c r="C8246" s="90"/>
      <c r="D8246" s="87"/>
      <c r="E8246" s="1" t="s">
        <v>22</v>
      </c>
      <c r="F8246" s="2"/>
      <c r="G8246" s="59">
        <v>159</v>
      </c>
      <c r="H8246" s="71" t="str">
        <f t="shared" si="180"/>
        <v xml:space="preserve"> </v>
      </c>
      <c r="I8246" s="26">
        <v>0</v>
      </c>
      <c r="J8246" s="7">
        <v>0</v>
      </c>
      <c r="K8246" s="7">
        <v>0</v>
      </c>
      <c r="L8246" s="7">
        <v>0</v>
      </c>
      <c r="M8246" s="3">
        <v>100</v>
      </c>
      <c r="N8246" s="7">
        <v>0</v>
      </c>
      <c r="O8246" s="14">
        <v>0</v>
      </c>
    </row>
    <row r="8247" spans="3:15" x14ac:dyDescent="0.2">
      <c r="C8247" s="90"/>
      <c r="D8247" s="87"/>
      <c r="E8247" s="1" t="s">
        <v>107</v>
      </c>
      <c r="F8247" s="2"/>
      <c r="G8247" s="59">
        <v>1783</v>
      </c>
      <c r="H8247" s="71" t="str">
        <f t="shared" si="180"/>
        <v xml:space="preserve"> </v>
      </c>
      <c r="I8247" s="11">
        <v>31.519910263600998</v>
      </c>
      <c r="J8247" s="3">
        <v>68.480089736398995</v>
      </c>
      <c r="K8247" s="7">
        <v>0</v>
      </c>
      <c r="L8247" s="7">
        <v>0</v>
      </c>
      <c r="M8247" s="7">
        <v>0</v>
      </c>
      <c r="N8247" s="3">
        <v>100</v>
      </c>
      <c r="O8247" s="14">
        <v>0</v>
      </c>
    </row>
    <row r="8248" spans="3:15" x14ac:dyDescent="0.2">
      <c r="C8248" s="90"/>
      <c r="D8248" s="87"/>
      <c r="E8248" s="1" t="s">
        <v>108</v>
      </c>
      <c r="F8248" s="2"/>
      <c r="G8248" s="59">
        <v>493</v>
      </c>
      <c r="H8248" s="71" t="str">
        <f t="shared" si="180"/>
        <v xml:space="preserve"> </v>
      </c>
      <c r="I8248" s="26">
        <v>0</v>
      </c>
      <c r="J8248" s="7">
        <v>0</v>
      </c>
      <c r="K8248" s="3">
        <v>87.221095334685998</v>
      </c>
      <c r="L8248" s="3">
        <v>12.778904665314</v>
      </c>
      <c r="M8248" s="7">
        <v>0</v>
      </c>
      <c r="N8248" s="7">
        <v>0</v>
      </c>
      <c r="O8248" s="8">
        <v>100</v>
      </c>
    </row>
    <row r="8249" spans="3:15" x14ac:dyDescent="0.2">
      <c r="C8249" s="91" t="s">
        <v>109</v>
      </c>
      <c r="D8249" s="86" t="s">
        <v>17</v>
      </c>
      <c r="E8249" s="6" t="s">
        <v>110</v>
      </c>
      <c r="F8249" s="5"/>
      <c r="G8249" s="58">
        <v>551</v>
      </c>
      <c r="H8249" s="70" t="str">
        <f t="shared" si="180"/>
        <v xml:space="preserve"> </v>
      </c>
      <c r="I8249" s="12">
        <v>39.019963702359</v>
      </c>
      <c r="J8249" s="4">
        <v>60.980036297641</v>
      </c>
      <c r="K8249" s="25">
        <v>0</v>
      </c>
      <c r="L8249" s="25">
        <v>0</v>
      </c>
      <c r="M8249" s="25">
        <v>0</v>
      </c>
      <c r="N8249" s="4">
        <v>100</v>
      </c>
      <c r="O8249" s="33">
        <v>0</v>
      </c>
    </row>
    <row r="8250" spans="3:15" ht="24" x14ac:dyDescent="0.2">
      <c r="C8250" s="90"/>
      <c r="D8250" s="87"/>
      <c r="E8250" s="1" t="s">
        <v>111</v>
      </c>
      <c r="F8250" s="2"/>
      <c r="G8250" s="59">
        <v>298</v>
      </c>
      <c r="H8250" s="71" t="str">
        <f t="shared" si="180"/>
        <v xml:space="preserve"> </v>
      </c>
      <c r="I8250" s="11">
        <v>44.630872483220998</v>
      </c>
      <c r="J8250" s="3">
        <v>55.369127516779002</v>
      </c>
      <c r="K8250" s="7">
        <v>0</v>
      </c>
      <c r="L8250" s="7">
        <v>0</v>
      </c>
      <c r="M8250" s="7">
        <v>0</v>
      </c>
      <c r="N8250" s="3">
        <v>100</v>
      </c>
      <c r="O8250" s="14">
        <v>0</v>
      </c>
    </row>
    <row r="8251" spans="3:15" ht="24" x14ac:dyDescent="0.2">
      <c r="C8251" s="90"/>
      <c r="D8251" s="87"/>
      <c r="E8251" s="1" t="s">
        <v>112</v>
      </c>
      <c r="F8251" s="2"/>
      <c r="G8251" s="59">
        <v>954</v>
      </c>
      <c r="H8251" s="71" t="str">
        <f t="shared" si="180"/>
        <v xml:space="preserve"> </v>
      </c>
      <c r="I8251" s="11">
        <v>33.962264150943</v>
      </c>
      <c r="J8251" s="3">
        <v>66.037735849057</v>
      </c>
      <c r="K8251" s="7">
        <v>0</v>
      </c>
      <c r="L8251" s="7">
        <v>0</v>
      </c>
      <c r="M8251" s="7">
        <v>0</v>
      </c>
      <c r="N8251" s="3">
        <v>100</v>
      </c>
      <c r="O8251" s="14">
        <v>0</v>
      </c>
    </row>
    <row r="8252" spans="3:15" x14ac:dyDescent="0.2">
      <c r="C8252" s="90"/>
      <c r="D8252" s="87"/>
      <c r="E8252" s="1" t="s">
        <v>113</v>
      </c>
      <c r="F8252" s="2"/>
      <c r="G8252" s="59">
        <v>616</v>
      </c>
      <c r="H8252" s="71" t="str">
        <f t="shared" si="180"/>
        <v xml:space="preserve"> </v>
      </c>
      <c r="I8252" s="11">
        <v>38.474025974025999</v>
      </c>
      <c r="J8252" s="3">
        <v>61.525974025974001</v>
      </c>
      <c r="K8252" s="7">
        <v>0</v>
      </c>
      <c r="L8252" s="7">
        <v>0</v>
      </c>
      <c r="M8252" s="7">
        <v>0</v>
      </c>
      <c r="N8252" s="3">
        <v>100</v>
      </c>
      <c r="O8252" s="14">
        <v>0</v>
      </c>
    </row>
    <row r="8253" spans="3:15" x14ac:dyDescent="0.2">
      <c r="C8253" s="90"/>
      <c r="D8253" s="87"/>
      <c r="E8253" s="1" t="s">
        <v>114</v>
      </c>
      <c r="F8253" s="2"/>
      <c r="G8253" s="59">
        <v>986</v>
      </c>
      <c r="H8253" s="71" t="str">
        <f t="shared" si="180"/>
        <v xml:space="preserve"> </v>
      </c>
      <c r="I8253" s="11">
        <v>35.192697768762997</v>
      </c>
      <c r="J8253" s="3">
        <v>64.807302231237003</v>
      </c>
      <c r="K8253" s="7">
        <v>0</v>
      </c>
      <c r="L8253" s="7">
        <v>0</v>
      </c>
      <c r="M8253" s="7">
        <v>0</v>
      </c>
      <c r="N8253" s="3">
        <v>100</v>
      </c>
      <c r="O8253" s="14">
        <v>0</v>
      </c>
    </row>
    <row r="8254" spans="3:15" ht="24" x14ac:dyDescent="0.2">
      <c r="C8254" s="90"/>
      <c r="D8254" s="87"/>
      <c r="E8254" s="1" t="s">
        <v>115</v>
      </c>
      <c r="F8254" s="2"/>
      <c r="G8254" s="59">
        <v>938</v>
      </c>
      <c r="H8254" s="71" t="str">
        <f t="shared" si="180"/>
        <v xml:space="preserve"> </v>
      </c>
      <c r="I8254" s="11">
        <v>34.541577825159997</v>
      </c>
      <c r="J8254" s="3">
        <v>65.458422174839995</v>
      </c>
      <c r="K8254" s="7">
        <v>0</v>
      </c>
      <c r="L8254" s="7">
        <v>0</v>
      </c>
      <c r="M8254" s="7">
        <v>0</v>
      </c>
      <c r="N8254" s="3">
        <v>100</v>
      </c>
      <c r="O8254" s="14">
        <v>0</v>
      </c>
    </row>
    <row r="8255" spans="3:15" ht="24" x14ac:dyDescent="0.2">
      <c r="C8255" s="90"/>
      <c r="D8255" s="87"/>
      <c r="E8255" s="1" t="s">
        <v>116</v>
      </c>
      <c r="F8255" s="2"/>
      <c r="G8255" s="59">
        <v>771</v>
      </c>
      <c r="H8255" s="71" t="str">
        <f t="shared" si="180"/>
        <v xml:space="preserve"> </v>
      </c>
      <c r="I8255" s="11">
        <v>33.203631647210997</v>
      </c>
      <c r="J8255" s="3">
        <v>66.796368352789003</v>
      </c>
      <c r="K8255" s="7">
        <v>0</v>
      </c>
      <c r="L8255" s="7">
        <v>0</v>
      </c>
      <c r="M8255" s="7">
        <v>0</v>
      </c>
      <c r="N8255" s="3">
        <v>100</v>
      </c>
      <c r="O8255" s="14">
        <v>0</v>
      </c>
    </row>
    <row r="8256" spans="3:15" ht="24" x14ac:dyDescent="0.2">
      <c r="C8256" s="90"/>
      <c r="D8256" s="87"/>
      <c r="E8256" s="1" t="s">
        <v>117</v>
      </c>
      <c r="F8256" s="2"/>
      <c r="G8256" s="59">
        <v>223</v>
      </c>
      <c r="H8256" s="71" t="str">
        <f t="shared" si="180"/>
        <v xml:space="preserve"> </v>
      </c>
      <c r="I8256" s="11">
        <v>43.049327354260001</v>
      </c>
      <c r="J8256" s="3">
        <v>56.950672645739999</v>
      </c>
      <c r="K8256" s="7">
        <v>0</v>
      </c>
      <c r="L8256" s="7">
        <v>0</v>
      </c>
      <c r="M8256" s="7">
        <v>0</v>
      </c>
      <c r="N8256" s="3">
        <v>100</v>
      </c>
      <c r="O8256" s="14">
        <v>0</v>
      </c>
    </row>
    <row r="8257" spans="3:15" x14ac:dyDescent="0.2">
      <c r="C8257" s="90"/>
      <c r="D8257" s="87"/>
      <c r="E8257" s="1" t="s">
        <v>118</v>
      </c>
      <c r="F8257" s="2"/>
      <c r="G8257" s="59">
        <v>710</v>
      </c>
      <c r="H8257" s="71" t="str">
        <f t="shared" si="180"/>
        <v xml:space="preserve"> </v>
      </c>
      <c r="I8257" s="11">
        <v>36.338028169014002</v>
      </c>
      <c r="J8257" s="3">
        <v>63.661971830985998</v>
      </c>
      <c r="K8257" s="7">
        <v>0</v>
      </c>
      <c r="L8257" s="7">
        <v>0</v>
      </c>
      <c r="M8257" s="7">
        <v>0</v>
      </c>
      <c r="N8257" s="3">
        <v>100</v>
      </c>
      <c r="O8257" s="14">
        <v>0</v>
      </c>
    </row>
    <row r="8258" spans="3:15" x14ac:dyDescent="0.2">
      <c r="C8258" s="90"/>
      <c r="D8258" s="87"/>
      <c r="E8258" s="1" t="s">
        <v>119</v>
      </c>
      <c r="F8258" s="2"/>
      <c r="G8258" s="59">
        <v>565</v>
      </c>
      <c r="H8258" s="71" t="str">
        <f t="shared" si="180"/>
        <v xml:space="preserve"> </v>
      </c>
      <c r="I8258" s="11">
        <v>38.230088495575004</v>
      </c>
      <c r="J8258" s="3">
        <v>61.769911504424996</v>
      </c>
      <c r="K8258" s="7">
        <v>0</v>
      </c>
      <c r="L8258" s="7">
        <v>0</v>
      </c>
      <c r="M8258" s="7">
        <v>0</v>
      </c>
      <c r="N8258" s="3">
        <v>100</v>
      </c>
      <c r="O8258" s="14">
        <v>0</v>
      </c>
    </row>
    <row r="8259" spans="3:15" x14ac:dyDescent="0.2">
      <c r="C8259" s="90"/>
      <c r="D8259" s="87"/>
      <c r="E8259" s="1" t="s">
        <v>120</v>
      </c>
      <c r="F8259" s="2"/>
      <c r="G8259" s="59">
        <v>443</v>
      </c>
      <c r="H8259" s="71" t="str">
        <f t="shared" si="180"/>
        <v xml:space="preserve"> </v>
      </c>
      <c r="I8259" s="11">
        <v>32.054176072235002</v>
      </c>
      <c r="J8259" s="3">
        <v>67.945823927765005</v>
      </c>
      <c r="K8259" s="7">
        <v>0</v>
      </c>
      <c r="L8259" s="7">
        <v>0</v>
      </c>
      <c r="M8259" s="7">
        <v>0</v>
      </c>
      <c r="N8259" s="3">
        <v>100</v>
      </c>
      <c r="O8259" s="14">
        <v>0</v>
      </c>
    </row>
    <row r="8260" spans="3:15" x14ac:dyDescent="0.2">
      <c r="C8260" s="90"/>
      <c r="D8260" s="87"/>
      <c r="E8260" s="1" t="s">
        <v>121</v>
      </c>
      <c r="F8260" s="2"/>
      <c r="G8260" s="59">
        <v>977</v>
      </c>
      <c r="H8260" s="71" t="str">
        <f t="shared" si="180"/>
        <v xml:space="preserve"> </v>
      </c>
      <c r="I8260" s="11">
        <v>33.367451381781002</v>
      </c>
      <c r="J8260" s="3">
        <v>66.632548618219005</v>
      </c>
      <c r="K8260" s="7">
        <v>0</v>
      </c>
      <c r="L8260" s="7">
        <v>0</v>
      </c>
      <c r="M8260" s="7">
        <v>0</v>
      </c>
      <c r="N8260" s="3">
        <v>100</v>
      </c>
      <c r="O8260" s="14">
        <v>0</v>
      </c>
    </row>
    <row r="8261" spans="3:15" x14ac:dyDescent="0.2">
      <c r="C8261" s="90"/>
      <c r="D8261" s="87"/>
      <c r="E8261" s="1" t="s">
        <v>122</v>
      </c>
      <c r="F8261" s="2"/>
      <c r="G8261" s="59">
        <v>179</v>
      </c>
      <c r="H8261" s="71" t="str">
        <f t="shared" si="180"/>
        <v xml:space="preserve"> </v>
      </c>
      <c r="I8261" s="11">
        <v>49.720670391060999</v>
      </c>
      <c r="J8261" s="3">
        <v>50.279329608939001</v>
      </c>
      <c r="K8261" s="7">
        <v>0</v>
      </c>
      <c r="L8261" s="7">
        <v>0</v>
      </c>
      <c r="M8261" s="7">
        <v>0</v>
      </c>
      <c r="N8261" s="3">
        <v>100</v>
      </c>
      <c r="O8261" s="14">
        <v>0</v>
      </c>
    </row>
    <row r="8262" spans="3:15" x14ac:dyDescent="0.2">
      <c r="C8262" s="90"/>
      <c r="D8262" s="87"/>
      <c r="E8262" s="1" t="s">
        <v>32</v>
      </c>
      <c r="F8262" s="2"/>
      <c r="G8262" s="59">
        <v>22</v>
      </c>
      <c r="H8262" s="71" t="str">
        <f t="shared" si="180"/>
        <v>*</v>
      </c>
      <c r="I8262" s="11">
        <v>40.909090909090999</v>
      </c>
      <c r="J8262" s="3">
        <v>59.090909090909001</v>
      </c>
      <c r="K8262" s="7">
        <v>0</v>
      </c>
      <c r="L8262" s="7">
        <v>0</v>
      </c>
      <c r="M8262" s="7">
        <v>0</v>
      </c>
      <c r="N8262" s="3">
        <v>100</v>
      </c>
      <c r="O8262" s="14">
        <v>0</v>
      </c>
    </row>
    <row r="8263" spans="3:15" x14ac:dyDescent="0.2">
      <c r="C8263" s="90"/>
      <c r="D8263" s="87"/>
      <c r="E8263" s="1" t="s">
        <v>22</v>
      </c>
      <c r="F8263" s="2"/>
      <c r="G8263" s="59">
        <v>13</v>
      </c>
      <c r="H8263" s="71" t="str">
        <f t="shared" si="180"/>
        <v>*</v>
      </c>
      <c r="I8263" s="11">
        <v>30.769230769231001</v>
      </c>
      <c r="J8263" s="3">
        <v>69.230769230768999</v>
      </c>
      <c r="K8263" s="7">
        <v>0</v>
      </c>
      <c r="L8263" s="7">
        <v>0</v>
      </c>
      <c r="M8263" s="7">
        <v>0</v>
      </c>
      <c r="N8263" s="3">
        <v>100</v>
      </c>
      <c r="O8263" s="14">
        <v>0</v>
      </c>
    </row>
    <row r="8264" spans="3:15" ht="24" x14ac:dyDescent="0.2">
      <c r="C8264" s="91" t="s">
        <v>123</v>
      </c>
      <c r="D8264" s="86" t="s">
        <v>17</v>
      </c>
      <c r="E8264" s="6" t="s">
        <v>124</v>
      </c>
      <c r="F8264" s="5"/>
      <c r="G8264" s="58">
        <v>55</v>
      </c>
      <c r="H8264" s="70" t="str">
        <f t="shared" si="180"/>
        <v xml:space="preserve"> </v>
      </c>
      <c r="I8264" s="12">
        <v>23.636363636363999</v>
      </c>
      <c r="J8264" s="4">
        <v>43.636363636364003</v>
      </c>
      <c r="K8264" s="4">
        <v>20</v>
      </c>
      <c r="L8264" s="4">
        <v>5.4545454545450003</v>
      </c>
      <c r="M8264" s="4">
        <v>7.2727272727269998</v>
      </c>
      <c r="N8264" s="4">
        <v>67.272727272726996</v>
      </c>
      <c r="O8264" s="13">
        <v>25.454545454544999</v>
      </c>
    </row>
    <row r="8265" spans="3:15" ht="24" x14ac:dyDescent="0.2">
      <c r="C8265" s="92"/>
      <c r="D8265" s="87"/>
      <c r="E8265" s="1" t="s">
        <v>125</v>
      </c>
      <c r="F8265" s="2"/>
      <c r="G8265" s="59">
        <v>205</v>
      </c>
      <c r="H8265" s="71" t="str">
        <f t="shared" si="180"/>
        <v xml:space="preserve"> </v>
      </c>
      <c r="I8265" s="11">
        <v>23.414634146341001</v>
      </c>
      <c r="J8265" s="3">
        <v>48.780487804878</v>
      </c>
      <c r="K8265" s="3">
        <v>19.024390243902001</v>
      </c>
      <c r="L8265" s="3">
        <v>1.951219512195</v>
      </c>
      <c r="M8265" s="3">
        <v>6.8292682926830004</v>
      </c>
      <c r="N8265" s="3">
        <v>72.195121951220003</v>
      </c>
      <c r="O8265" s="8">
        <v>20.975609756097999</v>
      </c>
    </row>
    <row r="8266" spans="3:15" ht="24" x14ac:dyDescent="0.2">
      <c r="C8266" s="92"/>
      <c r="D8266" s="87"/>
      <c r="E8266" s="1" t="s">
        <v>126</v>
      </c>
      <c r="F8266" s="2"/>
      <c r="G8266" s="59">
        <v>114</v>
      </c>
      <c r="H8266" s="71" t="str">
        <f t="shared" si="180"/>
        <v xml:space="preserve"> </v>
      </c>
      <c r="I8266" s="11">
        <v>35.087719298246</v>
      </c>
      <c r="J8266" s="3">
        <v>51.754385964911997</v>
      </c>
      <c r="K8266" s="3">
        <v>7.8947368421049999</v>
      </c>
      <c r="L8266" s="3">
        <v>0.87719298245599997</v>
      </c>
      <c r="M8266" s="3">
        <v>4.3859649122809996</v>
      </c>
      <c r="N8266" s="3">
        <v>86.842105263158004</v>
      </c>
      <c r="O8266" s="8">
        <v>8.7719298245609991</v>
      </c>
    </row>
    <row r="8267" spans="3:15" ht="24" x14ac:dyDescent="0.2">
      <c r="C8267" s="92"/>
      <c r="D8267" s="87"/>
      <c r="E8267" s="1" t="s">
        <v>127</v>
      </c>
      <c r="F8267" s="2"/>
      <c r="G8267" s="59">
        <v>187</v>
      </c>
      <c r="H8267" s="71" t="str">
        <f t="shared" si="180"/>
        <v xml:space="preserve"> </v>
      </c>
      <c r="I8267" s="11">
        <v>40.641711229946999</v>
      </c>
      <c r="J8267" s="3">
        <v>50.267379679144</v>
      </c>
      <c r="K8267" s="3">
        <v>4.8128342245990003</v>
      </c>
      <c r="L8267" s="3">
        <v>0.53475935828900001</v>
      </c>
      <c r="M8267" s="3">
        <v>3.7433155080209999</v>
      </c>
      <c r="N8267" s="3">
        <v>90.909090909091006</v>
      </c>
      <c r="O8267" s="8">
        <v>5.3475935828879999</v>
      </c>
    </row>
    <row r="8268" spans="3:15" ht="24" x14ac:dyDescent="0.2">
      <c r="C8268" s="92"/>
      <c r="D8268" s="87"/>
      <c r="E8268" s="1" t="s">
        <v>128</v>
      </c>
      <c r="F8268" s="2"/>
      <c r="G8268" s="59">
        <v>1599</v>
      </c>
      <c r="H8268" s="71" t="str">
        <f t="shared" si="180"/>
        <v xml:space="preserve"> </v>
      </c>
      <c r="I8268" s="11">
        <v>25.766103814884001</v>
      </c>
      <c r="J8268" s="3">
        <v>54.721701063163998</v>
      </c>
      <c r="K8268" s="3">
        <v>13.258286429018</v>
      </c>
      <c r="L8268" s="3">
        <v>1.125703564728</v>
      </c>
      <c r="M8268" s="3">
        <v>5.1282051282049999</v>
      </c>
      <c r="N8268" s="3">
        <v>80.487804878049005</v>
      </c>
      <c r="O8268" s="8">
        <v>14.383989993746001</v>
      </c>
    </row>
    <row r="8269" spans="3:15" ht="24" x14ac:dyDescent="0.2">
      <c r="C8269" s="92"/>
      <c r="D8269" s="87"/>
      <c r="E8269" s="1" t="s">
        <v>129</v>
      </c>
      <c r="F8269" s="2"/>
      <c r="G8269" s="59">
        <v>1199</v>
      </c>
      <c r="H8269" s="71" t="str">
        <f t="shared" si="180"/>
        <v xml:space="preserve"> </v>
      </c>
      <c r="I8269" s="11">
        <v>25.354462051710001</v>
      </c>
      <c r="J8269" s="3">
        <v>54.545454545455001</v>
      </c>
      <c r="K8269" s="3">
        <v>13.344453711426</v>
      </c>
      <c r="L8269" s="3">
        <v>1.4178482068389999</v>
      </c>
      <c r="M8269" s="3">
        <v>5.3377814845699998</v>
      </c>
      <c r="N8269" s="3">
        <v>79.899916597163994</v>
      </c>
      <c r="O8269" s="8">
        <v>14.762301918265001</v>
      </c>
    </row>
    <row r="8270" spans="3:15" ht="24" x14ac:dyDescent="0.2">
      <c r="C8270" s="92"/>
      <c r="D8270" s="87"/>
      <c r="E8270" s="1" t="s">
        <v>130</v>
      </c>
      <c r="F8270" s="2"/>
      <c r="G8270" s="59">
        <v>950</v>
      </c>
      <c r="H8270" s="71" t="str">
        <f t="shared" si="180"/>
        <v xml:space="preserve"> </v>
      </c>
      <c r="I8270" s="11">
        <v>24.315789473683999</v>
      </c>
      <c r="J8270" s="3">
        <v>55.473684210526002</v>
      </c>
      <c r="K8270" s="3">
        <v>13.473684210526001</v>
      </c>
      <c r="L8270" s="3">
        <v>1.578947368421</v>
      </c>
      <c r="M8270" s="3">
        <v>5.1578947368419996</v>
      </c>
      <c r="N8270" s="3">
        <v>79.789473684211004</v>
      </c>
      <c r="O8270" s="8">
        <v>15.052631578947</v>
      </c>
    </row>
    <row r="8271" spans="3:15" x14ac:dyDescent="0.2">
      <c r="C8271" s="92"/>
      <c r="D8271" s="87"/>
      <c r="E8271" s="1" t="s">
        <v>131</v>
      </c>
      <c r="F8271" s="2"/>
      <c r="G8271" s="59">
        <v>424</v>
      </c>
      <c r="H8271" s="71" t="str">
        <f t="shared" si="180"/>
        <v xml:space="preserve"> </v>
      </c>
      <c r="I8271" s="11">
        <v>29.245283018868001</v>
      </c>
      <c r="J8271" s="3">
        <v>54.716981132074999</v>
      </c>
      <c r="K8271" s="3">
        <v>10.377358490565999</v>
      </c>
      <c r="L8271" s="3">
        <v>0.70754716981099997</v>
      </c>
      <c r="M8271" s="3">
        <v>4.952830188679</v>
      </c>
      <c r="N8271" s="3">
        <v>83.962264150943</v>
      </c>
      <c r="O8271" s="8">
        <v>11.084905660377</v>
      </c>
    </row>
    <row r="8272" spans="3:15" ht="24" x14ac:dyDescent="0.2">
      <c r="C8272" s="92"/>
      <c r="D8272" s="87"/>
      <c r="E8272" s="1" t="s">
        <v>132</v>
      </c>
      <c r="F8272" s="2"/>
      <c r="G8272" s="59">
        <v>213</v>
      </c>
      <c r="H8272" s="71" t="str">
        <f t="shared" si="180"/>
        <v xml:space="preserve"> </v>
      </c>
      <c r="I8272" s="11">
        <v>23.943661971830998</v>
      </c>
      <c r="J8272" s="3">
        <v>44.600938967136003</v>
      </c>
      <c r="K8272" s="3">
        <v>23.474178403756</v>
      </c>
      <c r="L8272" s="3">
        <v>2.347417840376</v>
      </c>
      <c r="M8272" s="3">
        <v>5.6338028169010004</v>
      </c>
      <c r="N8272" s="3">
        <v>68.544600938966994</v>
      </c>
      <c r="O8272" s="8">
        <v>25.821596244131001</v>
      </c>
    </row>
    <row r="8273" spans="2:23" ht="24" x14ac:dyDescent="0.2">
      <c r="C8273" s="92"/>
      <c r="D8273" s="87"/>
      <c r="E8273" s="1" t="s">
        <v>133</v>
      </c>
      <c r="F8273" s="2"/>
      <c r="G8273" s="59">
        <v>214</v>
      </c>
      <c r="H8273" s="71" t="str">
        <f t="shared" si="180"/>
        <v xml:space="preserve"> </v>
      </c>
      <c r="I8273" s="11">
        <v>14.485981308411001</v>
      </c>
      <c r="J8273" s="3">
        <v>51.401869158879002</v>
      </c>
      <c r="K8273" s="3">
        <v>20.093457943924999</v>
      </c>
      <c r="L8273" s="3">
        <v>5.6074766355139998</v>
      </c>
      <c r="M8273" s="3">
        <v>8.4112149532709992</v>
      </c>
      <c r="N8273" s="3">
        <v>65.887850467289994</v>
      </c>
      <c r="O8273" s="8">
        <v>25.700934579439</v>
      </c>
    </row>
    <row r="8274" spans="2:23" ht="24" x14ac:dyDescent="0.2">
      <c r="C8274" s="92"/>
      <c r="D8274" s="87"/>
      <c r="E8274" s="1" t="s">
        <v>134</v>
      </c>
      <c r="F8274" s="2"/>
      <c r="G8274" s="59">
        <v>15</v>
      </c>
      <c r="H8274" s="71" t="str">
        <f t="shared" si="180"/>
        <v>*</v>
      </c>
      <c r="I8274" s="11">
        <v>13.333333333333</v>
      </c>
      <c r="J8274" s="3">
        <v>40</v>
      </c>
      <c r="K8274" s="3">
        <v>40</v>
      </c>
      <c r="L8274" s="3">
        <v>6.666666666667</v>
      </c>
      <c r="M8274" s="7">
        <v>0</v>
      </c>
      <c r="N8274" s="3">
        <v>53.333333333333002</v>
      </c>
      <c r="O8274" s="8">
        <v>46.666666666666998</v>
      </c>
    </row>
    <row r="8275" spans="2:23" ht="24" x14ac:dyDescent="0.2">
      <c r="C8275" s="92"/>
      <c r="D8275" s="87"/>
      <c r="E8275" s="1" t="s">
        <v>135</v>
      </c>
      <c r="F8275" s="2"/>
      <c r="G8275" s="59">
        <v>587</v>
      </c>
      <c r="H8275" s="71" t="str">
        <f t="shared" si="180"/>
        <v xml:space="preserve"> </v>
      </c>
      <c r="I8275" s="11">
        <v>32.027257240204001</v>
      </c>
      <c r="J8275" s="3">
        <v>51.277683134583</v>
      </c>
      <c r="K8275" s="3">
        <v>11.584327086882</v>
      </c>
      <c r="L8275" s="3">
        <v>0.34071550255499999</v>
      </c>
      <c r="M8275" s="3">
        <v>4.770017035775</v>
      </c>
      <c r="N8275" s="3">
        <v>83.304940374786995</v>
      </c>
      <c r="O8275" s="8">
        <v>11.925042589438</v>
      </c>
    </row>
    <row r="8276" spans="2:23" x14ac:dyDescent="0.2">
      <c r="C8276" s="92"/>
      <c r="D8276" s="87"/>
      <c r="E8276" s="1" t="s">
        <v>136</v>
      </c>
      <c r="F8276" s="2"/>
      <c r="G8276" s="59">
        <v>63</v>
      </c>
      <c r="H8276" s="71" t="str">
        <f t="shared" si="180"/>
        <v xml:space="preserve"> </v>
      </c>
      <c r="I8276" s="11">
        <v>25.396825396825001</v>
      </c>
      <c r="J8276" s="3">
        <v>42.857142857143003</v>
      </c>
      <c r="K8276" s="3">
        <v>15.873015873016</v>
      </c>
      <c r="L8276" s="3">
        <v>7.9365079365079998</v>
      </c>
      <c r="M8276" s="3">
        <v>7.9365079365079998</v>
      </c>
      <c r="N8276" s="3">
        <v>68.253968253967997</v>
      </c>
      <c r="O8276" s="8">
        <v>23.809523809523998</v>
      </c>
    </row>
    <row r="8277" spans="2:23" x14ac:dyDescent="0.2">
      <c r="C8277" s="92"/>
      <c r="D8277" s="87"/>
      <c r="E8277" s="1" t="s">
        <v>137</v>
      </c>
      <c r="F8277" s="2"/>
      <c r="G8277" s="59">
        <v>290</v>
      </c>
      <c r="H8277" s="71" t="str">
        <f t="shared" si="180"/>
        <v xml:space="preserve"> </v>
      </c>
      <c r="I8277" s="11">
        <v>15.517241379310001</v>
      </c>
      <c r="J8277" s="3">
        <v>39.310344827586</v>
      </c>
      <c r="K8277" s="3">
        <v>33.103448275862</v>
      </c>
      <c r="L8277" s="3">
        <v>6.2068965517240002</v>
      </c>
      <c r="M8277" s="3">
        <v>5.8620689655170004</v>
      </c>
      <c r="N8277" s="3">
        <v>54.827586206897003</v>
      </c>
      <c r="O8277" s="8">
        <v>39.310344827586</v>
      </c>
    </row>
    <row r="8278" spans="2:23" x14ac:dyDescent="0.2">
      <c r="C8278" s="92"/>
      <c r="D8278" s="87"/>
      <c r="E8278" s="1" t="s">
        <v>22</v>
      </c>
      <c r="F8278" s="2"/>
      <c r="G8278" s="59">
        <v>42</v>
      </c>
      <c r="H8278" s="71" t="str">
        <f t="shared" si="180"/>
        <v>*</v>
      </c>
      <c r="I8278" s="11">
        <v>4.7619047619049999</v>
      </c>
      <c r="J8278" s="3">
        <v>26.190476190476002</v>
      </c>
      <c r="K8278" s="3">
        <v>7.1428571428570002</v>
      </c>
      <c r="L8278" s="3">
        <v>2.3809523809519999</v>
      </c>
      <c r="M8278" s="3">
        <v>59.523809523810002</v>
      </c>
      <c r="N8278" s="3">
        <v>30.952380952380999</v>
      </c>
      <c r="O8278" s="8">
        <v>9.5238095238099998</v>
      </c>
    </row>
    <row r="8279" spans="2:23" ht="24" x14ac:dyDescent="0.2">
      <c r="C8279" s="92"/>
      <c r="D8279" s="87"/>
      <c r="E8279" s="1" t="s">
        <v>138</v>
      </c>
      <c r="F8279" s="2"/>
      <c r="G8279" s="59">
        <v>246</v>
      </c>
      <c r="H8279" s="71" t="str">
        <f t="shared" si="180"/>
        <v xml:space="preserve"> </v>
      </c>
      <c r="I8279" s="11">
        <v>23.170731707317</v>
      </c>
      <c r="J8279" s="3">
        <v>48.373983739837001</v>
      </c>
      <c r="K8279" s="3">
        <v>19.105691056910999</v>
      </c>
      <c r="L8279" s="3">
        <v>2.8455284552850002</v>
      </c>
      <c r="M8279" s="3">
        <v>6.5040650406499996</v>
      </c>
      <c r="N8279" s="3">
        <v>71.544715447154005</v>
      </c>
      <c r="O8279" s="8">
        <v>21.951219512194999</v>
      </c>
    </row>
    <row r="8280" spans="2:23" ht="24" x14ac:dyDescent="0.2">
      <c r="C8280" s="92"/>
      <c r="D8280" s="87"/>
      <c r="E8280" s="1" t="s">
        <v>139</v>
      </c>
      <c r="F8280" s="2"/>
      <c r="G8280" s="59">
        <v>248</v>
      </c>
      <c r="H8280" s="71" t="str">
        <f t="shared" ref="H8280:H8282" si="181">IF(G8280&lt;49,"*"," ")</f>
        <v xml:space="preserve"> </v>
      </c>
      <c r="I8280" s="11">
        <v>38.306451612902997</v>
      </c>
      <c r="J8280" s="3">
        <v>52.016129032258</v>
      </c>
      <c r="K8280" s="3">
        <v>6.0483870967740003</v>
      </c>
      <c r="L8280" s="3">
        <v>0.40322580645200001</v>
      </c>
      <c r="M8280" s="3">
        <v>3.2258064516129998</v>
      </c>
      <c r="N8280" s="3">
        <v>90.322580645160997</v>
      </c>
      <c r="O8280" s="8">
        <v>6.4516129032259997</v>
      </c>
    </row>
    <row r="8281" spans="2:23" ht="24" x14ac:dyDescent="0.2">
      <c r="C8281" s="92"/>
      <c r="D8281" s="87"/>
      <c r="E8281" s="1" t="s">
        <v>140</v>
      </c>
      <c r="F8281" s="2"/>
      <c r="G8281" s="59">
        <v>1582</v>
      </c>
      <c r="H8281" s="71" t="str">
        <f t="shared" si="181"/>
        <v xml:space="preserve"> </v>
      </c>
      <c r="I8281" s="11">
        <v>24.968394437421001</v>
      </c>
      <c r="J8281" s="3">
        <v>53.919089759797998</v>
      </c>
      <c r="K8281" s="3">
        <v>14.09608091024</v>
      </c>
      <c r="L8281" s="3">
        <v>1.643489254109</v>
      </c>
      <c r="M8281" s="3">
        <v>5.3729456384320002</v>
      </c>
      <c r="N8281" s="3">
        <v>78.887484197218996</v>
      </c>
      <c r="O8281" s="8">
        <v>15.739570164349001</v>
      </c>
    </row>
    <row r="8282" spans="2:23" ht="24" x14ac:dyDescent="0.2">
      <c r="C8282" s="93"/>
      <c r="D8282" s="88"/>
      <c r="E8282" s="27" t="s">
        <v>141</v>
      </c>
      <c r="F8282" s="30"/>
      <c r="G8282" s="60">
        <v>414</v>
      </c>
      <c r="H8282" s="72" t="str">
        <f t="shared" si="181"/>
        <v xml:space="preserve"> </v>
      </c>
      <c r="I8282" s="35">
        <v>19.323671497585</v>
      </c>
      <c r="J8282" s="16">
        <v>48.550724637681</v>
      </c>
      <c r="K8282" s="16">
        <v>21.256038647343001</v>
      </c>
      <c r="L8282" s="16">
        <v>4.3478260869570002</v>
      </c>
      <c r="M8282" s="16">
        <v>6.5217391304349999</v>
      </c>
      <c r="N8282" s="16">
        <v>67.874396135265997</v>
      </c>
      <c r="O8282" s="36">
        <v>25.6038647343</v>
      </c>
    </row>
    <row r="8283" spans="2:23" x14ac:dyDescent="0.2">
      <c r="G8283" s="61"/>
      <c r="H8283" s="73"/>
    </row>
    <row r="8284" spans="2:23" x14ac:dyDescent="0.2">
      <c r="B8284" s="22" t="str">
        <f xml:space="preserve"> HYPERLINK("#'目次'!B67", "[61]")</f>
        <v>[61]</v>
      </c>
      <c r="C8284" s="17" t="s">
        <v>610</v>
      </c>
      <c r="G8284" s="61"/>
      <c r="H8284" s="73"/>
    </row>
    <row r="8285" spans="2:23" x14ac:dyDescent="0.2">
      <c r="C8285" s="46" t="s">
        <v>611</v>
      </c>
      <c r="G8285" s="61"/>
      <c r="H8285" s="73"/>
    </row>
    <row r="8286" spans="2:23" x14ac:dyDescent="0.2">
      <c r="G8286" s="61"/>
      <c r="H8286" s="73"/>
    </row>
    <row r="8287" spans="2:23" x14ac:dyDescent="0.2">
      <c r="C8287" s="17" t="s">
        <v>12</v>
      </c>
      <c r="G8287" s="61"/>
      <c r="H8287" s="73"/>
    </row>
    <row r="8288" spans="2:23" ht="36" x14ac:dyDescent="0.2">
      <c r="C8288" s="82"/>
      <c r="D8288" s="83"/>
      <c r="E8288" s="83"/>
      <c r="F8288" s="83"/>
      <c r="G8288" s="55" t="s">
        <v>13</v>
      </c>
      <c r="H8288" s="68"/>
      <c r="I8288" s="20" t="s">
        <v>110</v>
      </c>
      <c r="J8288" s="10" t="s">
        <v>111</v>
      </c>
      <c r="K8288" s="10" t="s">
        <v>112</v>
      </c>
      <c r="L8288" s="10" t="s">
        <v>113</v>
      </c>
      <c r="M8288" s="10" t="s">
        <v>114</v>
      </c>
      <c r="N8288" s="10" t="s">
        <v>115</v>
      </c>
      <c r="O8288" s="10" t="s">
        <v>116</v>
      </c>
      <c r="P8288" s="10" t="s">
        <v>117</v>
      </c>
      <c r="Q8288" s="10" t="s">
        <v>118</v>
      </c>
      <c r="R8288" s="10" t="s">
        <v>119</v>
      </c>
      <c r="S8288" s="10" t="s">
        <v>120</v>
      </c>
      <c r="T8288" s="10" t="s">
        <v>121</v>
      </c>
      <c r="U8288" s="10" t="s">
        <v>122</v>
      </c>
      <c r="V8288" s="10" t="s">
        <v>32</v>
      </c>
      <c r="W8288" s="23" t="s">
        <v>22</v>
      </c>
    </row>
    <row r="8289" spans="3:23" x14ac:dyDescent="0.2">
      <c r="C8289" s="84"/>
      <c r="D8289" s="85"/>
      <c r="E8289" s="85"/>
      <c r="F8289" s="85"/>
      <c r="G8289" s="56"/>
      <c r="H8289" s="69"/>
      <c r="I8289" s="24"/>
      <c r="J8289" s="9"/>
      <c r="K8289" s="9"/>
      <c r="L8289" s="9"/>
      <c r="M8289" s="9"/>
      <c r="N8289" s="9"/>
      <c r="O8289" s="9"/>
      <c r="P8289" s="9"/>
      <c r="Q8289" s="9"/>
      <c r="R8289" s="9"/>
      <c r="S8289" s="9"/>
      <c r="T8289" s="9"/>
      <c r="U8289" s="9"/>
      <c r="V8289" s="9"/>
      <c r="W8289" s="21"/>
    </row>
    <row r="8290" spans="3:23" x14ac:dyDescent="0.2">
      <c r="C8290" s="28"/>
      <c r="D8290" s="29"/>
      <c r="E8290" s="32" t="s">
        <v>13</v>
      </c>
      <c r="F8290" s="31"/>
      <c r="G8290" s="57">
        <v>1783</v>
      </c>
      <c r="H8290" s="66" t="str">
        <f t="shared" ref="H8290:H8353" si="182">IF(G8290&lt;49,"*"," ")</f>
        <v xml:space="preserve"> </v>
      </c>
      <c r="I8290" s="15">
        <v>30.902972518228001</v>
      </c>
      <c r="J8290" s="15">
        <v>16.713404374648999</v>
      </c>
      <c r="K8290" s="15">
        <v>53.505328098710002</v>
      </c>
      <c r="L8290" s="15">
        <v>34.548513740886001</v>
      </c>
      <c r="M8290" s="15">
        <v>55.300056085249999</v>
      </c>
      <c r="N8290" s="15">
        <v>52.607964105439997</v>
      </c>
      <c r="O8290" s="15">
        <v>43.241727425687003</v>
      </c>
      <c r="P8290" s="15">
        <v>12.507010656197</v>
      </c>
      <c r="Q8290" s="15">
        <v>39.820527201346003</v>
      </c>
      <c r="R8290" s="15">
        <v>31.688166012339</v>
      </c>
      <c r="S8290" s="15">
        <v>24.845765563657</v>
      </c>
      <c r="T8290" s="15">
        <v>54.795288839035003</v>
      </c>
      <c r="U8290" s="15">
        <v>10.039259674706001</v>
      </c>
      <c r="V8290" s="15">
        <v>1.2338754907459999</v>
      </c>
      <c r="W8290" s="34">
        <v>0.72910824453199996</v>
      </c>
    </row>
    <row r="8291" spans="3:23" x14ac:dyDescent="0.2">
      <c r="C8291" s="89" t="s">
        <v>16</v>
      </c>
      <c r="D8291" s="86" t="s">
        <v>17</v>
      </c>
      <c r="E8291" s="6" t="s">
        <v>18</v>
      </c>
      <c r="F8291" s="5"/>
      <c r="G8291" s="58">
        <v>309</v>
      </c>
      <c r="H8291" s="70" t="str">
        <f t="shared" si="182"/>
        <v xml:space="preserve"> </v>
      </c>
      <c r="I8291" s="12">
        <v>34.951456310680001</v>
      </c>
      <c r="J8291" s="4">
        <v>25.242718446602002</v>
      </c>
      <c r="K8291" s="4">
        <v>62.459546925566002</v>
      </c>
      <c r="L8291" s="4">
        <v>46.925566343042</v>
      </c>
      <c r="M8291" s="4">
        <v>61.488673139158998</v>
      </c>
      <c r="N8291" s="4">
        <v>53.398058252426999</v>
      </c>
      <c r="O8291" s="4">
        <v>42.718446601941999</v>
      </c>
      <c r="P8291" s="4">
        <v>15.210355987054999</v>
      </c>
      <c r="Q8291" s="4">
        <v>45.954692556634001</v>
      </c>
      <c r="R8291" s="4">
        <v>33.980582524272002</v>
      </c>
      <c r="S8291" s="4">
        <v>20.064724919094001</v>
      </c>
      <c r="T8291" s="4">
        <v>55.663430420711997</v>
      </c>
      <c r="U8291" s="4">
        <v>15.533980582524</v>
      </c>
      <c r="V8291" s="4">
        <v>1.9417475728160001</v>
      </c>
      <c r="W8291" s="13">
        <v>0.97087378640800004</v>
      </c>
    </row>
    <row r="8292" spans="3:23" x14ac:dyDescent="0.2">
      <c r="C8292" s="90"/>
      <c r="D8292" s="87"/>
      <c r="E8292" s="1" t="s">
        <v>19</v>
      </c>
      <c r="F8292" s="2"/>
      <c r="G8292" s="59">
        <v>1192</v>
      </c>
      <c r="H8292" s="71" t="str">
        <f t="shared" si="182"/>
        <v xml:space="preserve"> </v>
      </c>
      <c r="I8292" s="11">
        <v>30.536912751677999</v>
      </c>
      <c r="J8292" s="3">
        <v>14.681208053691</v>
      </c>
      <c r="K8292" s="3">
        <v>52.348993288590997</v>
      </c>
      <c r="L8292" s="3">
        <v>32.969798657718002</v>
      </c>
      <c r="M8292" s="3">
        <v>54.614093959732003</v>
      </c>
      <c r="N8292" s="3">
        <v>52.768456375839001</v>
      </c>
      <c r="O8292" s="3">
        <v>41.359060402685003</v>
      </c>
      <c r="P8292" s="3">
        <v>12.416107382550001</v>
      </c>
      <c r="Q8292" s="3">
        <v>39.261744966442997</v>
      </c>
      <c r="R8292" s="3">
        <v>31.711409395973</v>
      </c>
      <c r="S8292" s="3">
        <v>24.244966442953</v>
      </c>
      <c r="T8292" s="3">
        <v>54.026845637584003</v>
      </c>
      <c r="U8292" s="3">
        <v>8.8926174496639998</v>
      </c>
      <c r="V8292" s="3">
        <v>0.50335570469799995</v>
      </c>
      <c r="W8292" s="8">
        <v>0.75503355704700004</v>
      </c>
    </row>
    <row r="8293" spans="3:23" x14ac:dyDescent="0.2">
      <c r="C8293" s="90"/>
      <c r="D8293" s="87"/>
      <c r="E8293" s="1" t="s">
        <v>20</v>
      </c>
      <c r="F8293" s="2"/>
      <c r="G8293" s="59">
        <v>238</v>
      </c>
      <c r="H8293" s="71" t="str">
        <f t="shared" si="182"/>
        <v xml:space="preserve"> </v>
      </c>
      <c r="I8293" s="11">
        <v>26.890756302521002</v>
      </c>
      <c r="J8293" s="3">
        <v>14.285714285714</v>
      </c>
      <c r="K8293" s="3">
        <v>48.739495798318998</v>
      </c>
      <c r="L8293" s="3">
        <v>28.151260504202</v>
      </c>
      <c r="M8293" s="3">
        <v>52.941176470587997</v>
      </c>
      <c r="N8293" s="3">
        <v>52.941176470587997</v>
      </c>
      <c r="O8293" s="3">
        <v>50.840336134453999</v>
      </c>
      <c r="P8293" s="3">
        <v>10.084033613444999</v>
      </c>
      <c r="Q8293" s="3">
        <v>36.134453781513002</v>
      </c>
      <c r="R8293" s="3">
        <v>28.151260504202</v>
      </c>
      <c r="S8293" s="3">
        <v>33.193277310924003</v>
      </c>
      <c r="T8293" s="3">
        <v>55.882352941176002</v>
      </c>
      <c r="U8293" s="3">
        <v>8.4033613445380002</v>
      </c>
      <c r="V8293" s="3">
        <v>3.361344537815</v>
      </c>
      <c r="W8293" s="14">
        <v>0</v>
      </c>
    </row>
    <row r="8294" spans="3:23" x14ac:dyDescent="0.2">
      <c r="C8294" s="90"/>
      <c r="D8294" s="87"/>
      <c r="E8294" s="1" t="s">
        <v>21</v>
      </c>
      <c r="F8294" s="2"/>
      <c r="G8294" s="59">
        <v>37</v>
      </c>
      <c r="H8294" s="71" t="str">
        <f t="shared" si="182"/>
        <v>*</v>
      </c>
      <c r="I8294" s="11">
        <v>27.027027027027</v>
      </c>
      <c r="J8294" s="3">
        <v>18.918918918919001</v>
      </c>
      <c r="K8294" s="3">
        <v>48.648648648649001</v>
      </c>
      <c r="L8294" s="3">
        <v>24.324324324323999</v>
      </c>
      <c r="M8294" s="3">
        <v>37.837837837838002</v>
      </c>
      <c r="N8294" s="3">
        <v>40.540540540541002</v>
      </c>
      <c r="O8294" s="3">
        <v>59.459459459458998</v>
      </c>
      <c r="P8294" s="3">
        <v>8.1081081081080004</v>
      </c>
      <c r="Q8294" s="3">
        <v>29.72972972973</v>
      </c>
      <c r="R8294" s="3">
        <v>35.135135135135002</v>
      </c>
      <c r="S8294" s="3">
        <v>29.72972972973</v>
      </c>
      <c r="T8294" s="3">
        <v>59.459459459458998</v>
      </c>
      <c r="U8294" s="3">
        <v>10.810810810811001</v>
      </c>
      <c r="V8294" s="3">
        <v>5.4054054054050003</v>
      </c>
      <c r="W8294" s="8">
        <v>2.7027027027030002</v>
      </c>
    </row>
    <row r="8295" spans="3:23" x14ac:dyDescent="0.2">
      <c r="C8295" s="90"/>
      <c r="D8295" s="87"/>
      <c r="E8295" s="1" t="s">
        <v>22</v>
      </c>
      <c r="F8295" s="2"/>
      <c r="G8295" s="59">
        <v>7</v>
      </c>
      <c r="H8295" s="71" t="str">
        <f t="shared" si="182"/>
        <v>*</v>
      </c>
      <c r="I8295" s="11">
        <v>71.428571428571004</v>
      </c>
      <c r="J8295" s="3">
        <v>57.142857142856997</v>
      </c>
      <c r="K8295" s="3">
        <v>42.857142857143003</v>
      </c>
      <c r="L8295" s="3">
        <v>28.571428571428999</v>
      </c>
      <c r="M8295" s="3">
        <v>71.428571428571004</v>
      </c>
      <c r="N8295" s="3">
        <v>42.857142857143003</v>
      </c>
      <c r="O8295" s="3">
        <v>42.857142857143003</v>
      </c>
      <c r="P8295" s="3">
        <v>14.285714285714</v>
      </c>
      <c r="Q8295" s="3">
        <v>42.857142857143003</v>
      </c>
      <c r="R8295" s="3">
        <v>28.571428571428999</v>
      </c>
      <c r="S8295" s="3">
        <v>28.571428571428999</v>
      </c>
      <c r="T8295" s="3">
        <v>85.714285714286007</v>
      </c>
      <c r="U8295" s="3">
        <v>14.285714285714</v>
      </c>
      <c r="V8295" s="7">
        <v>0</v>
      </c>
      <c r="W8295" s="14">
        <v>0</v>
      </c>
    </row>
    <row r="8296" spans="3:23" x14ac:dyDescent="0.2">
      <c r="C8296" s="91" t="s">
        <v>23</v>
      </c>
      <c r="D8296" s="86" t="s">
        <v>17</v>
      </c>
      <c r="E8296" s="6" t="s">
        <v>24</v>
      </c>
      <c r="F8296" s="5"/>
      <c r="G8296" s="58">
        <v>327</v>
      </c>
      <c r="H8296" s="70" t="str">
        <f t="shared" si="182"/>
        <v xml:space="preserve"> </v>
      </c>
      <c r="I8296" s="12">
        <v>28.746177370030999</v>
      </c>
      <c r="J8296" s="4">
        <v>13.761467889907999</v>
      </c>
      <c r="K8296" s="4">
        <v>58.409785932722002</v>
      </c>
      <c r="L8296" s="4">
        <v>33.333333333333002</v>
      </c>
      <c r="M8296" s="4">
        <v>63.608562691130999</v>
      </c>
      <c r="N8296" s="4">
        <v>81.957186544343003</v>
      </c>
      <c r="O8296" s="4">
        <v>46.483180428135</v>
      </c>
      <c r="P8296" s="4">
        <v>22.324159021406999</v>
      </c>
      <c r="Q8296" s="4">
        <v>45.565749235474001</v>
      </c>
      <c r="R8296" s="4">
        <v>47.094801223242001</v>
      </c>
      <c r="S8296" s="4">
        <v>25.993883792049001</v>
      </c>
      <c r="T8296" s="4">
        <v>61.467889908257</v>
      </c>
      <c r="U8296" s="4">
        <v>13.455657492355</v>
      </c>
      <c r="V8296" s="4">
        <v>1.529051987768</v>
      </c>
      <c r="W8296" s="13">
        <v>0.91743119266100004</v>
      </c>
    </row>
    <row r="8297" spans="3:23" x14ac:dyDescent="0.2">
      <c r="C8297" s="90"/>
      <c r="D8297" s="87"/>
      <c r="E8297" s="1" t="s">
        <v>25</v>
      </c>
      <c r="F8297" s="2"/>
      <c r="G8297" s="59">
        <v>296</v>
      </c>
      <c r="H8297" s="71" t="str">
        <f t="shared" si="182"/>
        <v xml:space="preserve"> </v>
      </c>
      <c r="I8297" s="11">
        <v>29.72972972973</v>
      </c>
      <c r="J8297" s="3">
        <v>15.540540540541</v>
      </c>
      <c r="K8297" s="3">
        <v>78.378378378378002</v>
      </c>
      <c r="L8297" s="3">
        <v>33.783783783784003</v>
      </c>
      <c r="M8297" s="3">
        <v>59.797297297297</v>
      </c>
      <c r="N8297" s="3">
        <v>68.918918918919005</v>
      </c>
      <c r="O8297" s="3">
        <v>43.918918918918997</v>
      </c>
      <c r="P8297" s="3">
        <v>22.635135135134998</v>
      </c>
      <c r="Q8297" s="3">
        <v>41.891891891892001</v>
      </c>
      <c r="R8297" s="3">
        <v>42.905405405404998</v>
      </c>
      <c r="S8297" s="3">
        <v>19.932432432432002</v>
      </c>
      <c r="T8297" s="3">
        <v>54.391891891892001</v>
      </c>
      <c r="U8297" s="3">
        <v>14.189189189188999</v>
      </c>
      <c r="V8297" s="3">
        <v>2.0270270270270001</v>
      </c>
      <c r="W8297" s="8">
        <v>1.0135135135140001</v>
      </c>
    </row>
    <row r="8298" spans="3:23" ht="24" x14ac:dyDescent="0.2">
      <c r="C8298" s="90"/>
      <c r="D8298" s="87"/>
      <c r="E8298" s="1" t="s">
        <v>26</v>
      </c>
      <c r="F8298" s="2"/>
      <c r="G8298" s="59">
        <v>384</v>
      </c>
      <c r="H8298" s="71" t="str">
        <f t="shared" si="182"/>
        <v xml:space="preserve"> </v>
      </c>
      <c r="I8298" s="11">
        <v>32.552083333333002</v>
      </c>
      <c r="J8298" s="3">
        <v>17.96875</v>
      </c>
      <c r="K8298" s="3">
        <v>56.25</v>
      </c>
      <c r="L8298" s="3">
        <v>38.020833333333002</v>
      </c>
      <c r="M8298" s="3">
        <v>64.84375</v>
      </c>
      <c r="N8298" s="3">
        <v>65.625</v>
      </c>
      <c r="O8298" s="3">
        <v>43.75</v>
      </c>
      <c r="P8298" s="3">
        <v>25.260416666666998</v>
      </c>
      <c r="Q8298" s="3">
        <v>36.458333333333002</v>
      </c>
      <c r="R8298" s="3">
        <v>45.572916666666998</v>
      </c>
      <c r="S8298" s="3">
        <v>23.958333333333002</v>
      </c>
      <c r="T8298" s="3">
        <v>54.166666666666998</v>
      </c>
      <c r="U8298" s="3">
        <v>14.322916666667</v>
      </c>
      <c r="V8298" s="3">
        <v>1.041666666667</v>
      </c>
      <c r="W8298" s="8">
        <v>1.041666666667</v>
      </c>
    </row>
    <row r="8299" spans="3:23" ht="24" x14ac:dyDescent="0.2">
      <c r="C8299" s="90"/>
      <c r="D8299" s="87"/>
      <c r="E8299" s="1" t="s">
        <v>27</v>
      </c>
      <c r="F8299" s="2"/>
      <c r="G8299" s="59">
        <v>130</v>
      </c>
      <c r="H8299" s="71" t="str">
        <f t="shared" si="182"/>
        <v xml:space="preserve"> </v>
      </c>
      <c r="I8299" s="11">
        <v>30</v>
      </c>
      <c r="J8299" s="3">
        <v>17.692307692307999</v>
      </c>
      <c r="K8299" s="3">
        <v>56.153846153845997</v>
      </c>
      <c r="L8299" s="3">
        <v>38.461538461537998</v>
      </c>
      <c r="M8299" s="3">
        <v>62.307692307692001</v>
      </c>
      <c r="N8299" s="3">
        <v>70.769230769231001</v>
      </c>
      <c r="O8299" s="3">
        <v>44.615384615384997</v>
      </c>
      <c r="P8299" s="3">
        <v>23.846153846153999</v>
      </c>
      <c r="Q8299" s="3">
        <v>36.153846153845997</v>
      </c>
      <c r="R8299" s="3">
        <v>45.384615384615003</v>
      </c>
      <c r="S8299" s="3">
        <v>28.461538461538002</v>
      </c>
      <c r="T8299" s="3">
        <v>54.615384615384997</v>
      </c>
      <c r="U8299" s="3">
        <v>21.538461538461998</v>
      </c>
      <c r="V8299" s="3">
        <v>1.538461538462</v>
      </c>
      <c r="W8299" s="8">
        <v>0.76923076923099998</v>
      </c>
    </row>
    <row r="8300" spans="3:23" x14ac:dyDescent="0.2">
      <c r="C8300" s="90"/>
      <c r="D8300" s="87"/>
      <c r="E8300" s="1" t="s">
        <v>28</v>
      </c>
      <c r="F8300" s="2"/>
      <c r="G8300" s="59">
        <v>123</v>
      </c>
      <c r="H8300" s="71" t="str">
        <f t="shared" si="182"/>
        <v xml:space="preserve"> </v>
      </c>
      <c r="I8300" s="11">
        <v>29.268292682927001</v>
      </c>
      <c r="J8300" s="3">
        <v>16.260162601626</v>
      </c>
      <c r="K8300" s="3">
        <v>57.723577235771998</v>
      </c>
      <c r="L8300" s="3">
        <v>38.211382113821003</v>
      </c>
      <c r="M8300" s="3">
        <v>60.975609756098002</v>
      </c>
      <c r="N8300" s="3">
        <v>77.235772357724002</v>
      </c>
      <c r="O8300" s="3">
        <v>47.967479674796998</v>
      </c>
      <c r="P8300" s="3">
        <v>26.016260162601998</v>
      </c>
      <c r="Q8300" s="3">
        <v>42.276422764228002</v>
      </c>
      <c r="R8300" s="3">
        <v>48.780487804878</v>
      </c>
      <c r="S8300" s="3">
        <v>22.764227642276001</v>
      </c>
      <c r="T8300" s="3">
        <v>57.723577235771998</v>
      </c>
      <c r="U8300" s="3">
        <v>15.447154471545</v>
      </c>
      <c r="V8300" s="3">
        <v>0.81300813008100004</v>
      </c>
      <c r="W8300" s="8">
        <v>1.6260162601629999</v>
      </c>
    </row>
    <row r="8301" spans="3:23" x14ac:dyDescent="0.2">
      <c r="C8301" s="90"/>
      <c r="D8301" s="87"/>
      <c r="E8301" s="1" t="s">
        <v>29</v>
      </c>
      <c r="F8301" s="2"/>
      <c r="G8301" s="59">
        <v>942</v>
      </c>
      <c r="H8301" s="71" t="str">
        <f t="shared" si="182"/>
        <v xml:space="preserve"> </v>
      </c>
      <c r="I8301" s="11">
        <v>32.165605095540997</v>
      </c>
      <c r="J8301" s="3">
        <v>15.923566878980999</v>
      </c>
      <c r="K8301" s="3">
        <v>54.989384288746997</v>
      </c>
      <c r="L8301" s="3">
        <v>36.093418259022997</v>
      </c>
      <c r="M8301" s="3">
        <v>60.191082802548003</v>
      </c>
      <c r="N8301" s="3">
        <v>58.492569002122998</v>
      </c>
      <c r="O8301" s="3">
        <v>43.949044585986996</v>
      </c>
      <c r="P8301" s="3">
        <v>16.878980891720001</v>
      </c>
      <c r="Q8301" s="3">
        <v>39.808917197451997</v>
      </c>
      <c r="R8301" s="3">
        <v>39.278131634819999</v>
      </c>
      <c r="S8301" s="3">
        <v>24.946921443737001</v>
      </c>
      <c r="T8301" s="3">
        <v>56.794055201699003</v>
      </c>
      <c r="U8301" s="3">
        <v>11.677282377918999</v>
      </c>
      <c r="V8301" s="3">
        <v>1.061571125265</v>
      </c>
      <c r="W8301" s="8">
        <v>0.53078556263300003</v>
      </c>
    </row>
    <row r="8302" spans="3:23" x14ac:dyDescent="0.2">
      <c r="C8302" s="90"/>
      <c r="D8302" s="87"/>
      <c r="E8302" s="1" t="s">
        <v>30</v>
      </c>
      <c r="F8302" s="2"/>
      <c r="G8302" s="59">
        <v>1083</v>
      </c>
      <c r="H8302" s="71" t="str">
        <f t="shared" si="182"/>
        <v xml:space="preserve"> </v>
      </c>
      <c r="I8302" s="11">
        <v>30.101569713758</v>
      </c>
      <c r="J8302" s="3">
        <v>16.528162511542</v>
      </c>
      <c r="K8302" s="3">
        <v>55.216989843028998</v>
      </c>
      <c r="L8302" s="3">
        <v>38.688827331486998</v>
      </c>
      <c r="M8302" s="3">
        <v>60.849492151431001</v>
      </c>
      <c r="N8302" s="3">
        <v>58.633425669437003</v>
      </c>
      <c r="O8302" s="3">
        <v>45.337026777470001</v>
      </c>
      <c r="P8302" s="3">
        <v>15.327793167128</v>
      </c>
      <c r="Q8302" s="3">
        <v>41.735918744228997</v>
      </c>
      <c r="R8302" s="3">
        <v>35.364727608495002</v>
      </c>
      <c r="S8302" s="3">
        <v>23.915050784857002</v>
      </c>
      <c r="T8302" s="3">
        <v>57.710064635271998</v>
      </c>
      <c r="U8302" s="3">
        <v>10.987996306555999</v>
      </c>
      <c r="V8302" s="3">
        <v>1.29270544783</v>
      </c>
      <c r="W8302" s="8">
        <v>0.64635272391499998</v>
      </c>
    </row>
    <row r="8303" spans="3:23" x14ac:dyDescent="0.2">
      <c r="C8303" s="90"/>
      <c r="D8303" s="87"/>
      <c r="E8303" s="1" t="s">
        <v>31</v>
      </c>
      <c r="F8303" s="2"/>
      <c r="G8303" s="59">
        <v>1516</v>
      </c>
      <c r="H8303" s="71" t="str">
        <f t="shared" si="182"/>
        <v xml:space="preserve"> </v>
      </c>
      <c r="I8303" s="11">
        <v>31.596306068602001</v>
      </c>
      <c r="J8303" s="3">
        <v>16.820580474934001</v>
      </c>
      <c r="K8303" s="3">
        <v>53.825857519788997</v>
      </c>
      <c r="L8303" s="3">
        <v>35.356200527703997</v>
      </c>
      <c r="M8303" s="3">
        <v>56.002638522426999</v>
      </c>
      <c r="N8303" s="3">
        <v>53.759894459103002</v>
      </c>
      <c r="O8303" s="3">
        <v>44.393139841688999</v>
      </c>
      <c r="P8303" s="3">
        <v>13.126649076516999</v>
      </c>
      <c r="Q8303" s="3">
        <v>39.775725593668</v>
      </c>
      <c r="R8303" s="3">
        <v>33.245382585751997</v>
      </c>
      <c r="S8303" s="3">
        <v>25.791556728231999</v>
      </c>
      <c r="T8303" s="3">
        <v>55.672823218997003</v>
      </c>
      <c r="U8303" s="3">
        <v>10.422163588390999</v>
      </c>
      <c r="V8303" s="3">
        <v>1.3192612137199999</v>
      </c>
      <c r="W8303" s="8">
        <v>0.52770448548799997</v>
      </c>
    </row>
    <row r="8304" spans="3:23" x14ac:dyDescent="0.2">
      <c r="C8304" s="90"/>
      <c r="D8304" s="87"/>
      <c r="E8304" s="1" t="s">
        <v>32</v>
      </c>
      <c r="F8304" s="2"/>
      <c r="G8304" s="59">
        <v>33</v>
      </c>
      <c r="H8304" s="71" t="str">
        <f t="shared" si="182"/>
        <v>*</v>
      </c>
      <c r="I8304" s="11">
        <v>24.242424242424001</v>
      </c>
      <c r="J8304" s="3">
        <v>30.303030303029999</v>
      </c>
      <c r="K8304" s="3">
        <v>42.424242424242003</v>
      </c>
      <c r="L8304" s="3">
        <v>27.272727272727</v>
      </c>
      <c r="M8304" s="3">
        <v>63.636363636364003</v>
      </c>
      <c r="N8304" s="3">
        <v>36.363636363635997</v>
      </c>
      <c r="O8304" s="3">
        <v>51.515151515151999</v>
      </c>
      <c r="P8304" s="3">
        <v>12.121212121212</v>
      </c>
      <c r="Q8304" s="3">
        <v>33.333333333333002</v>
      </c>
      <c r="R8304" s="3">
        <v>24.242424242424001</v>
      </c>
      <c r="S8304" s="3">
        <v>36.363636363635997</v>
      </c>
      <c r="T8304" s="3">
        <v>69.696969696970001</v>
      </c>
      <c r="U8304" s="3">
        <v>12.121212121212</v>
      </c>
      <c r="V8304" s="3">
        <v>3.0303030303030001</v>
      </c>
      <c r="W8304" s="14">
        <v>0</v>
      </c>
    </row>
    <row r="8305" spans="3:23" x14ac:dyDescent="0.2">
      <c r="C8305" s="90"/>
      <c r="D8305" s="87"/>
      <c r="E8305" s="1" t="s">
        <v>22</v>
      </c>
      <c r="F8305" s="2"/>
      <c r="G8305" s="59">
        <v>7</v>
      </c>
      <c r="H8305" s="71" t="str">
        <f t="shared" si="182"/>
        <v>*</v>
      </c>
      <c r="I8305" s="11">
        <v>42.857142857143003</v>
      </c>
      <c r="J8305" s="3">
        <v>42.857142857143003</v>
      </c>
      <c r="K8305" s="3">
        <v>71.428571428571004</v>
      </c>
      <c r="L8305" s="3">
        <v>28.571428571428999</v>
      </c>
      <c r="M8305" s="3">
        <v>71.428571428571004</v>
      </c>
      <c r="N8305" s="3">
        <v>57.142857142856997</v>
      </c>
      <c r="O8305" s="3">
        <v>28.571428571428999</v>
      </c>
      <c r="P8305" s="3">
        <v>14.285714285714</v>
      </c>
      <c r="Q8305" s="3">
        <v>28.571428571428999</v>
      </c>
      <c r="R8305" s="3">
        <v>28.571428571428999</v>
      </c>
      <c r="S8305" s="3">
        <v>42.857142857143003</v>
      </c>
      <c r="T8305" s="3">
        <v>85.714285714286007</v>
      </c>
      <c r="U8305" s="3">
        <v>28.571428571428999</v>
      </c>
      <c r="V8305" s="3">
        <v>14.285714285714</v>
      </c>
      <c r="W8305" s="14">
        <v>0</v>
      </c>
    </row>
    <row r="8306" spans="3:23" x14ac:dyDescent="0.2">
      <c r="C8306" s="91" t="s">
        <v>33</v>
      </c>
      <c r="D8306" s="86" t="s">
        <v>17</v>
      </c>
      <c r="E8306" s="6" t="s">
        <v>34</v>
      </c>
      <c r="F8306" s="5"/>
      <c r="G8306" s="58">
        <v>103</v>
      </c>
      <c r="H8306" s="70" t="str">
        <f t="shared" si="182"/>
        <v xml:space="preserve"> </v>
      </c>
      <c r="I8306" s="12">
        <v>35.922330097086999</v>
      </c>
      <c r="J8306" s="4">
        <v>28.155339805825001</v>
      </c>
      <c r="K8306" s="4">
        <v>66.019417475728005</v>
      </c>
      <c r="L8306" s="4">
        <v>44.660194174757002</v>
      </c>
      <c r="M8306" s="4">
        <v>65.048543689319999</v>
      </c>
      <c r="N8306" s="4">
        <v>80.582524271845003</v>
      </c>
      <c r="O8306" s="4">
        <v>46.601941747573001</v>
      </c>
      <c r="P8306" s="4">
        <v>27.184466019416998</v>
      </c>
      <c r="Q8306" s="4">
        <v>48.543689320387998</v>
      </c>
      <c r="R8306" s="4">
        <v>52.427184466019</v>
      </c>
      <c r="S8306" s="4">
        <v>30.097087378641</v>
      </c>
      <c r="T8306" s="4">
        <v>65.048543689319999</v>
      </c>
      <c r="U8306" s="4">
        <v>24.271844660193999</v>
      </c>
      <c r="V8306" s="4">
        <v>0.97087378640800004</v>
      </c>
      <c r="W8306" s="13">
        <v>1.9417475728160001</v>
      </c>
    </row>
    <row r="8307" spans="3:23" x14ac:dyDescent="0.2">
      <c r="C8307" s="90"/>
      <c r="D8307" s="87"/>
      <c r="E8307" s="1" t="s">
        <v>35</v>
      </c>
      <c r="F8307" s="2"/>
      <c r="G8307" s="59">
        <v>781</v>
      </c>
      <c r="H8307" s="71" t="str">
        <f t="shared" si="182"/>
        <v xml:space="preserve"> </v>
      </c>
      <c r="I8307" s="11">
        <v>33.802816901408001</v>
      </c>
      <c r="J8307" s="3">
        <v>16.261203585147001</v>
      </c>
      <c r="K8307" s="3">
        <v>57.490396927017002</v>
      </c>
      <c r="L8307" s="3">
        <v>34.186939820743</v>
      </c>
      <c r="M8307" s="3">
        <v>58.386683738796002</v>
      </c>
      <c r="N8307" s="3">
        <v>64.916773367478001</v>
      </c>
      <c r="O8307" s="3">
        <v>40.460947503200998</v>
      </c>
      <c r="P8307" s="3">
        <v>16.261203585147001</v>
      </c>
      <c r="Q8307" s="3">
        <v>41.485275288091998</v>
      </c>
      <c r="R8307" s="3">
        <v>36.491677336747998</v>
      </c>
      <c r="S8307" s="3">
        <v>24.071702944942</v>
      </c>
      <c r="T8307" s="3">
        <v>54.801536491676998</v>
      </c>
      <c r="U8307" s="3">
        <v>11.395646606913999</v>
      </c>
      <c r="V8307" s="3">
        <v>0.89628681178000003</v>
      </c>
      <c r="W8307" s="8">
        <v>0.89628681178000003</v>
      </c>
    </row>
    <row r="8308" spans="3:23" x14ac:dyDescent="0.2">
      <c r="C8308" s="90"/>
      <c r="D8308" s="87"/>
      <c r="E8308" s="1" t="s">
        <v>36</v>
      </c>
      <c r="F8308" s="2"/>
      <c r="G8308" s="59">
        <v>633</v>
      </c>
      <c r="H8308" s="71" t="str">
        <f t="shared" si="182"/>
        <v xml:space="preserve"> </v>
      </c>
      <c r="I8308" s="11">
        <v>27.962085308056999</v>
      </c>
      <c r="J8308" s="3">
        <v>16.429699842022</v>
      </c>
      <c r="K8308" s="3">
        <v>51.658767772512</v>
      </c>
      <c r="L8308" s="3">
        <v>34.439178515008003</v>
      </c>
      <c r="M8308" s="3">
        <v>53.396524486571998</v>
      </c>
      <c r="N8308" s="3">
        <v>46.445497630332</v>
      </c>
      <c r="O8308" s="3">
        <v>43.443917851500998</v>
      </c>
      <c r="P8308" s="3">
        <v>8.3728278041070006</v>
      </c>
      <c r="Q8308" s="3">
        <v>37.914691943127998</v>
      </c>
      <c r="R8308" s="3">
        <v>27.488151658768</v>
      </c>
      <c r="S8308" s="3">
        <v>24.170616113744</v>
      </c>
      <c r="T8308" s="3">
        <v>53.080568720378999</v>
      </c>
      <c r="U8308" s="3">
        <v>6.635071090047</v>
      </c>
      <c r="V8308" s="3">
        <v>1.421800947867</v>
      </c>
      <c r="W8308" s="8">
        <v>0.473933649289</v>
      </c>
    </row>
    <row r="8309" spans="3:23" ht="24" x14ac:dyDescent="0.2">
      <c r="C8309" s="90"/>
      <c r="D8309" s="87"/>
      <c r="E8309" s="1" t="s">
        <v>37</v>
      </c>
      <c r="F8309" s="2"/>
      <c r="G8309" s="59">
        <v>203</v>
      </c>
      <c r="H8309" s="71" t="str">
        <f t="shared" si="182"/>
        <v xml:space="preserve"> </v>
      </c>
      <c r="I8309" s="11">
        <v>28.571428571428999</v>
      </c>
      <c r="J8309" s="3">
        <v>12.807881773399</v>
      </c>
      <c r="K8309" s="3">
        <v>40.886699507388997</v>
      </c>
      <c r="L8309" s="3">
        <v>33.497536945813003</v>
      </c>
      <c r="M8309" s="3">
        <v>46.305418719212</v>
      </c>
      <c r="N8309" s="3">
        <v>22.660098522167001</v>
      </c>
      <c r="O8309" s="3">
        <v>48.275862068965999</v>
      </c>
      <c r="P8309" s="3">
        <v>5.4187192118230003</v>
      </c>
      <c r="Q8309" s="3">
        <v>36.945812807882</v>
      </c>
      <c r="R8309" s="3">
        <v>20.197044334975001</v>
      </c>
      <c r="S8309" s="3">
        <v>26.108374384236001</v>
      </c>
      <c r="T8309" s="3">
        <v>51.231527093596</v>
      </c>
      <c r="U8309" s="3">
        <v>7.8817733990149996</v>
      </c>
      <c r="V8309" s="3">
        <v>0.98522167487699996</v>
      </c>
      <c r="W8309" s="8">
        <v>0.49261083743799999</v>
      </c>
    </row>
    <row r="8310" spans="3:23" x14ac:dyDescent="0.2">
      <c r="C8310" s="90"/>
      <c r="D8310" s="87"/>
      <c r="E8310" s="1" t="s">
        <v>38</v>
      </c>
      <c r="F8310" s="2"/>
      <c r="G8310" s="59">
        <v>56</v>
      </c>
      <c r="H8310" s="71" t="str">
        <f t="shared" si="182"/>
        <v xml:space="preserve"> </v>
      </c>
      <c r="I8310" s="11">
        <v>19.642857142857</v>
      </c>
      <c r="J8310" s="3">
        <v>17.857142857143</v>
      </c>
      <c r="K8310" s="3">
        <v>41.071428571429003</v>
      </c>
      <c r="L8310" s="3">
        <v>26.785714285714</v>
      </c>
      <c r="M8310" s="3">
        <v>44.642857142856997</v>
      </c>
      <c r="N8310" s="3">
        <v>10.714285714286</v>
      </c>
      <c r="O8310" s="3">
        <v>55.357142857143003</v>
      </c>
      <c r="P8310" s="3">
        <v>3.5714285714290002</v>
      </c>
      <c r="Q8310" s="3">
        <v>32.142857142856997</v>
      </c>
      <c r="R8310" s="3">
        <v>16.071428571428999</v>
      </c>
      <c r="S8310" s="3">
        <v>26.785714285714</v>
      </c>
      <c r="T8310" s="3">
        <v>64.285714285713993</v>
      </c>
      <c r="U8310" s="3">
        <v>8.9285714285710007</v>
      </c>
      <c r="V8310" s="3">
        <v>5.3571428571429998</v>
      </c>
      <c r="W8310" s="14">
        <v>0</v>
      </c>
    </row>
    <row r="8311" spans="3:23" x14ac:dyDescent="0.2">
      <c r="C8311" s="90"/>
      <c r="D8311" s="87"/>
      <c r="E8311" s="1" t="s">
        <v>22</v>
      </c>
      <c r="F8311" s="2"/>
      <c r="G8311" s="59">
        <v>7</v>
      </c>
      <c r="H8311" s="71" t="str">
        <f t="shared" si="182"/>
        <v>*</v>
      </c>
      <c r="I8311" s="11">
        <v>57.142857142856997</v>
      </c>
      <c r="J8311" s="3">
        <v>28.571428571428999</v>
      </c>
      <c r="K8311" s="3">
        <v>57.142857142856997</v>
      </c>
      <c r="L8311" s="3">
        <v>28.571428571428999</v>
      </c>
      <c r="M8311" s="3">
        <v>85.714285714286007</v>
      </c>
      <c r="N8311" s="3">
        <v>28.571428571428999</v>
      </c>
      <c r="O8311" s="3">
        <v>42.857142857143003</v>
      </c>
      <c r="P8311" s="3">
        <v>28.571428571428999</v>
      </c>
      <c r="Q8311" s="3">
        <v>42.857142857143003</v>
      </c>
      <c r="R8311" s="3">
        <v>28.571428571428999</v>
      </c>
      <c r="S8311" s="3">
        <v>42.857142857143003</v>
      </c>
      <c r="T8311" s="3">
        <v>85.714285714286007</v>
      </c>
      <c r="U8311" s="3">
        <v>28.571428571428999</v>
      </c>
      <c r="V8311" s="7">
        <v>0</v>
      </c>
      <c r="W8311" s="14">
        <v>0</v>
      </c>
    </row>
    <row r="8312" spans="3:23" x14ac:dyDescent="0.2">
      <c r="C8312" s="91" t="s">
        <v>39</v>
      </c>
      <c r="D8312" s="86" t="s">
        <v>17</v>
      </c>
      <c r="E8312" s="6" t="s">
        <v>40</v>
      </c>
      <c r="F8312" s="5"/>
      <c r="G8312" s="58">
        <v>306</v>
      </c>
      <c r="H8312" s="70" t="str">
        <f t="shared" si="182"/>
        <v xml:space="preserve"> </v>
      </c>
      <c r="I8312" s="12">
        <v>36.928104575162997</v>
      </c>
      <c r="J8312" s="4">
        <v>19.607843137254999</v>
      </c>
      <c r="K8312" s="4">
        <v>61.764705882352999</v>
      </c>
      <c r="L8312" s="4">
        <v>33.660130718954001</v>
      </c>
      <c r="M8312" s="4">
        <v>58.169934640523003</v>
      </c>
      <c r="N8312" s="4">
        <v>73.856209150327004</v>
      </c>
      <c r="O8312" s="4">
        <v>42.483660130719002</v>
      </c>
      <c r="P8312" s="4">
        <v>20.588235294118</v>
      </c>
      <c r="Q8312" s="4">
        <v>45.098039215686001</v>
      </c>
      <c r="R8312" s="4">
        <v>39.542483660130998</v>
      </c>
      <c r="S8312" s="4">
        <v>25.490196078431001</v>
      </c>
      <c r="T8312" s="4">
        <v>57.843137254901997</v>
      </c>
      <c r="U8312" s="4">
        <v>15.032679738562001</v>
      </c>
      <c r="V8312" s="4">
        <v>1.3071895424840001</v>
      </c>
      <c r="W8312" s="13">
        <v>1.6339869281049999</v>
      </c>
    </row>
    <row r="8313" spans="3:23" ht="24" x14ac:dyDescent="0.2">
      <c r="C8313" s="90"/>
      <c r="D8313" s="87"/>
      <c r="E8313" s="1" t="s">
        <v>41</v>
      </c>
      <c r="F8313" s="2"/>
      <c r="G8313" s="59">
        <v>912</v>
      </c>
      <c r="H8313" s="71" t="str">
        <f t="shared" si="182"/>
        <v xml:space="preserve"> </v>
      </c>
      <c r="I8313" s="11">
        <v>34.320175438596003</v>
      </c>
      <c r="J8313" s="3">
        <v>17.872807017544002</v>
      </c>
      <c r="K8313" s="3">
        <v>53.837719298246</v>
      </c>
      <c r="L8313" s="3">
        <v>36.842105263157997</v>
      </c>
      <c r="M8313" s="3">
        <v>53.947368421053</v>
      </c>
      <c r="N8313" s="3">
        <v>55.921052631579002</v>
      </c>
      <c r="O8313" s="3">
        <v>40.241228070174998</v>
      </c>
      <c r="P8313" s="3">
        <v>13.267543859649001</v>
      </c>
      <c r="Q8313" s="3">
        <v>40.021929824560999</v>
      </c>
      <c r="R8313" s="3">
        <v>32.346491228070001</v>
      </c>
      <c r="S8313" s="3">
        <v>25</v>
      </c>
      <c r="T8313" s="3">
        <v>53.070175438596003</v>
      </c>
      <c r="U8313" s="3">
        <v>8.6622807017539998</v>
      </c>
      <c r="V8313" s="3">
        <v>0.98684210526299998</v>
      </c>
      <c r="W8313" s="8">
        <v>0.54824561403500005</v>
      </c>
    </row>
    <row r="8314" spans="3:23" x14ac:dyDescent="0.2">
      <c r="C8314" s="90"/>
      <c r="D8314" s="87"/>
      <c r="E8314" s="1" t="s">
        <v>42</v>
      </c>
      <c r="F8314" s="2"/>
      <c r="G8314" s="59">
        <v>493</v>
      </c>
      <c r="H8314" s="71" t="str">
        <f t="shared" si="182"/>
        <v xml:space="preserve"> </v>
      </c>
      <c r="I8314" s="11">
        <v>22.718052738337001</v>
      </c>
      <c r="J8314" s="3">
        <v>13.793103448276</v>
      </c>
      <c r="K8314" s="3">
        <v>48.884381338742003</v>
      </c>
      <c r="L8314" s="3">
        <v>31.440162271805001</v>
      </c>
      <c r="M8314" s="3">
        <v>53.752535496957002</v>
      </c>
      <c r="N8314" s="3">
        <v>34.685598377281998</v>
      </c>
      <c r="O8314" s="3">
        <v>48.478701825557998</v>
      </c>
      <c r="P8314" s="3">
        <v>6.6937119675460002</v>
      </c>
      <c r="Q8314" s="3">
        <v>37.119675456388997</v>
      </c>
      <c r="R8314" s="3">
        <v>25.760649087221001</v>
      </c>
      <c r="S8314" s="3">
        <v>23.732251521298</v>
      </c>
      <c r="T8314" s="3">
        <v>55.983772819473003</v>
      </c>
      <c r="U8314" s="3">
        <v>8.7221095334690002</v>
      </c>
      <c r="V8314" s="3">
        <v>1.8255578093310001</v>
      </c>
      <c r="W8314" s="8">
        <v>0.60851926977699999</v>
      </c>
    </row>
    <row r="8315" spans="3:23" x14ac:dyDescent="0.2">
      <c r="C8315" s="90"/>
      <c r="D8315" s="87"/>
      <c r="E8315" s="1" t="s">
        <v>43</v>
      </c>
      <c r="F8315" s="2"/>
      <c r="G8315" s="59">
        <v>50</v>
      </c>
      <c r="H8315" s="71" t="str">
        <f t="shared" si="182"/>
        <v xml:space="preserve"> </v>
      </c>
      <c r="I8315" s="11">
        <v>16</v>
      </c>
      <c r="J8315" s="3">
        <v>8</v>
      </c>
      <c r="K8315" s="3">
        <v>46</v>
      </c>
      <c r="L8315" s="3">
        <v>28</v>
      </c>
      <c r="M8315" s="3">
        <v>68</v>
      </c>
      <c r="N8315" s="3">
        <v>42</v>
      </c>
      <c r="O8315" s="3">
        <v>50</v>
      </c>
      <c r="P8315" s="3">
        <v>8</v>
      </c>
      <c r="Q8315" s="3">
        <v>30</v>
      </c>
      <c r="R8315" s="3">
        <v>30</v>
      </c>
      <c r="S8315" s="3">
        <v>22</v>
      </c>
      <c r="T8315" s="3">
        <v>56</v>
      </c>
      <c r="U8315" s="3">
        <v>16</v>
      </c>
      <c r="V8315" s="7">
        <v>0</v>
      </c>
      <c r="W8315" s="14">
        <v>0</v>
      </c>
    </row>
    <row r="8316" spans="3:23" x14ac:dyDescent="0.2">
      <c r="C8316" s="90"/>
      <c r="D8316" s="87"/>
      <c r="E8316" s="1" t="s">
        <v>22</v>
      </c>
      <c r="F8316" s="2"/>
      <c r="G8316" s="59">
        <v>22</v>
      </c>
      <c r="H8316" s="71" t="str">
        <f t="shared" si="182"/>
        <v>*</v>
      </c>
      <c r="I8316" s="11">
        <v>22.727272727273</v>
      </c>
      <c r="J8316" s="3">
        <v>13.636363636364001</v>
      </c>
      <c r="K8316" s="3">
        <v>45.454545454544999</v>
      </c>
      <c r="L8316" s="3">
        <v>36.363636363635997</v>
      </c>
      <c r="M8316" s="3">
        <v>77.272727272726996</v>
      </c>
      <c r="N8316" s="3">
        <v>45.454545454544999</v>
      </c>
      <c r="O8316" s="3">
        <v>45.454545454544999</v>
      </c>
      <c r="P8316" s="3">
        <v>9.0909090909089993</v>
      </c>
      <c r="Q8316" s="3">
        <v>40.909090909090999</v>
      </c>
      <c r="R8316" s="3">
        <v>31.818181818182001</v>
      </c>
      <c r="S8316" s="3">
        <v>40.909090909090999</v>
      </c>
      <c r="T8316" s="3">
        <v>54.545454545455001</v>
      </c>
      <c r="U8316" s="3">
        <v>13.636363636364001</v>
      </c>
      <c r="V8316" s="7">
        <v>0</v>
      </c>
      <c r="W8316" s="14">
        <v>0</v>
      </c>
    </row>
    <row r="8317" spans="3:23" x14ac:dyDescent="0.2">
      <c r="C8317" s="91" t="s">
        <v>44</v>
      </c>
      <c r="D8317" s="86" t="s">
        <v>17</v>
      </c>
      <c r="E8317" s="6" t="s">
        <v>45</v>
      </c>
      <c r="F8317" s="5"/>
      <c r="G8317" s="58">
        <v>1124</v>
      </c>
      <c r="H8317" s="70" t="str">
        <f t="shared" si="182"/>
        <v xml:space="preserve"> </v>
      </c>
      <c r="I8317" s="12">
        <v>32.384341637010998</v>
      </c>
      <c r="J8317" s="4">
        <v>19.128113879004001</v>
      </c>
      <c r="K8317" s="4">
        <v>60.854092526690003</v>
      </c>
      <c r="L8317" s="4">
        <v>37.188612099643997</v>
      </c>
      <c r="M8317" s="4">
        <v>55.516014234875001</v>
      </c>
      <c r="N8317" s="4">
        <v>56.672597864769003</v>
      </c>
      <c r="O8317" s="4">
        <v>40.213523131673</v>
      </c>
      <c r="P8317" s="4">
        <v>15.035587188612</v>
      </c>
      <c r="Q8317" s="4">
        <v>45.462633451956997</v>
      </c>
      <c r="R8317" s="4">
        <v>34.964412811388002</v>
      </c>
      <c r="S8317" s="4">
        <v>26.334519572954001</v>
      </c>
      <c r="T8317" s="4">
        <v>55.693950177936003</v>
      </c>
      <c r="U8317" s="4">
        <v>10.67615658363</v>
      </c>
      <c r="V8317" s="4">
        <v>1.1565836298929999</v>
      </c>
      <c r="W8317" s="13">
        <v>0.533807829181</v>
      </c>
    </row>
    <row r="8318" spans="3:23" x14ac:dyDescent="0.2">
      <c r="C8318" s="90"/>
      <c r="D8318" s="87"/>
      <c r="E8318" s="1" t="s">
        <v>46</v>
      </c>
      <c r="F8318" s="2"/>
      <c r="G8318" s="59">
        <v>507</v>
      </c>
      <c r="H8318" s="71" t="str">
        <f t="shared" si="182"/>
        <v xml:space="preserve"> </v>
      </c>
      <c r="I8318" s="11">
        <v>28.796844181459999</v>
      </c>
      <c r="J8318" s="3">
        <v>13.412228796843999</v>
      </c>
      <c r="K8318" s="3">
        <v>44.181459566074999</v>
      </c>
      <c r="L8318" s="3">
        <v>28.994082840236999</v>
      </c>
      <c r="M8318" s="3">
        <v>53.648915187377</v>
      </c>
      <c r="N8318" s="3">
        <v>49.704142011834001</v>
      </c>
      <c r="O8318" s="3">
        <v>48.126232741617002</v>
      </c>
      <c r="P8318" s="3">
        <v>9.8619329388560004</v>
      </c>
      <c r="Q8318" s="3">
        <v>33.727810650888003</v>
      </c>
      <c r="R8318" s="3">
        <v>27.810650887573999</v>
      </c>
      <c r="S8318" s="3">
        <v>22.287968441815</v>
      </c>
      <c r="T8318" s="3">
        <v>51.873767258382998</v>
      </c>
      <c r="U8318" s="3">
        <v>8.4812623274159993</v>
      </c>
      <c r="V8318" s="3">
        <v>0.78895463510800001</v>
      </c>
      <c r="W8318" s="8">
        <v>1.1834319526629999</v>
      </c>
    </row>
    <row r="8319" spans="3:23" x14ac:dyDescent="0.2">
      <c r="C8319" s="90"/>
      <c r="D8319" s="87"/>
      <c r="E8319" s="1" t="s">
        <v>47</v>
      </c>
      <c r="F8319" s="2"/>
      <c r="G8319" s="59">
        <v>90</v>
      </c>
      <c r="H8319" s="71" t="str">
        <f t="shared" si="182"/>
        <v xml:space="preserve"> </v>
      </c>
      <c r="I8319" s="11">
        <v>31.111111111111001</v>
      </c>
      <c r="J8319" s="3">
        <v>11.111111111111001</v>
      </c>
      <c r="K8319" s="3">
        <v>32.222222222222001</v>
      </c>
      <c r="L8319" s="3">
        <v>41.111111111111001</v>
      </c>
      <c r="M8319" s="3">
        <v>62.222222222222001</v>
      </c>
      <c r="N8319" s="3">
        <v>32.222222222222001</v>
      </c>
      <c r="O8319" s="3">
        <v>48.888888888888999</v>
      </c>
      <c r="P8319" s="3">
        <v>3.333333333333</v>
      </c>
      <c r="Q8319" s="3">
        <v>20</v>
      </c>
      <c r="R8319" s="3">
        <v>22.222222222222001</v>
      </c>
      <c r="S8319" s="3">
        <v>26.666666666666998</v>
      </c>
      <c r="T8319" s="3">
        <v>54.444444444444002</v>
      </c>
      <c r="U8319" s="3">
        <v>6.666666666667</v>
      </c>
      <c r="V8319" s="3">
        <v>3.333333333333</v>
      </c>
      <c r="W8319" s="8">
        <v>1.1111111111109999</v>
      </c>
    </row>
    <row r="8320" spans="3:23" x14ac:dyDescent="0.2">
      <c r="C8320" s="90"/>
      <c r="D8320" s="87"/>
      <c r="E8320" s="1" t="s">
        <v>48</v>
      </c>
      <c r="F8320" s="2"/>
      <c r="G8320" s="59">
        <v>41</v>
      </c>
      <c r="H8320" s="71" t="str">
        <f t="shared" si="182"/>
        <v>*</v>
      </c>
      <c r="I8320" s="11">
        <v>19.512195121950999</v>
      </c>
      <c r="J8320" s="3">
        <v>4.8780487804880002</v>
      </c>
      <c r="K8320" s="3">
        <v>19.512195121950999</v>
      </c>
      <c r="L8320" s="3">
        <v>14.634146341463</v>
      </c>
      <c r="M8320" s="3">
        <v>46.341463414633999</v>
      </c>
      <c r="N8320" s="3">
        <v>24.390243902439</v>
      </c>
      <c r="O8320" s="3">
        <v>53.658536585366001</v>
      </c>
      <c r="P8320" s="7">
        <v>0</v>
      </c>
      <c r="Q8320" s="3">
        <v>4.8780487804880002</v>
      </c>
      <c r="R8320" s="3">
        <v>12.195121951220001</v>
      </c>
      <c r="S8320" s="3">
        <v>7.3170731707319998</v>
      </c>
      <c r="T8320" s="3">
        <v>60.975609756098002</v>
      </c>
      <c r="U8320" s="3">
        <v>19.512195121950999</v>
      </c>
      <c r="V8320" s="3">
        <v>4.8780487804880002</v>
      </c>
      <c r="W8320" s="14">
        <v>0</v>
      </c>
    </row>
    <row r="8321" spans="3:23" x14ac:dyDescent="0.2">
      <c r="C8321" s="90"/>
      <c r="D8321" s="87"/>
      <c r="E8321" s="1" t="s">
        <v>22</v>
      </c>
      <c r="F8321" s="2"/>
      <c r="G8321" s="59">
        <v>21</v>
      </c>
      <c r="H8321" s="71" t="str">
        <f t="shared" si="182"/>
        <v>*</v>
      </c>
      <c r="I8321" s="11">
        <v>23.809523809523998</v>
      </c>
      <c r="J8321" s="3">
        <v>14.285714285714</v>
      </c>
      <c r="K8321" s="3">
        <v>42.857142857143003</v>
      </c>
      <c r="L8321" s="3">
        <v>38.095238095238003</v>
      </c>
      <c r="M8321" s="3">
        <v>71.428571428571004</v>
      </c>
      <c r="N8321" s="3">
        <v>47.619047619047997</v>
      </c>
      <c r="O8321" s="3">
        <v>42.857142857143003</v>
      </c>
      <c r="P8321" s="3">
        <v>4.7619047619049999</v>
      </c>
      <c r="Q8321" s="3">
        <v>38.095238095238003</v>
      </c>
      <c r="R8321" s="3">
        <v>28.571428571428999</v>
      </c>
      <c r="S8321" s="3">
        <v>33.333333333333002</v>
      </c>
      <c r="T8321" s="3">
        <v>66.666666666666998</v>
      </c>
      <c r="U8321" s="3">
        <v>9.5238095238099998</v>
      </c>
      <c r="V8321" s="7">
        <v>0</v>
      </c>
      <c r="W8321" s="14">
        <v>0</v>
      </c>
    </row>
    <row r="8322" spans="3:23" ht="24" x14ac:dyDescent="0.2">
      <c r="C8322" s="91" t="s">
        <v>49</v>
      </c>
      <c r="D8322" s="86" t="s">
        <v>17</v>
      </c>
      <c r="E8322" s="6" t="s">
        <v>50</v>
      </c>
      <c r="F8322" s="5"/>
      <c r="G8322" s="58">
        <v>123</v>
      </c>
      <c r="H8322" s="70" t="str">
        <f t="shared" si="182"/>
        <v xml:space="preserve"> </v>
      </c>
      <c r="I8322" s="12">
        <v>39.837398373984001</v>
      </c>
      <c r="J8322" s="4">
        <v>31.707317073171001</v>
      </c>
      <c r="K8322" s="4">
        <v>65.853658536585002</v>
      </c>
      <c r="L8322" s="4">
        <v>47.154471544715001</v>
      </c>
      <c r="M8322" s="4">
        <v>56.910569105691003</v>
      </c>
      <c r="N8322" s="4">
        <v>67.479674796748</v>
      </c>
      <c r="O8322" s="4">
        <v>39.837398373984001</v>
      </c>
      <c r="P8322" s="4">
        <v>30.081300813007999</v>
      </c>
      <c r="Q8322" s="4">
        <v>40.650406504065003</v>
      </c>
      <c r="R8322" s="4">
        <v>46.341463414633999</v>
      </c>
      <c r="S8322" s="4">
        <v>26.829268292683</v>
      </c>
      <c r="T8322" s="4">
        <v>52.032520325203002</v>
      </c>
      <c r="U8322" s="4">
        <v>17.073170731706998</v>
      </c>
      <c r="V8322" s="4">
        <v>1.6260162601629999</v>
      </c>
      <c r="W8322" s="13">
        <v>0.81300813008100004</v>
      </c>
    </row>
    <row r="8323" spans="3:23" ht="36" x14ac:dyDescent="0.2">
      <c r="C8323" s="90"/>
      <c r="D8323" s="87"/>
      <c r="E8323" s="1" t="s">
        <v>51</v>
      </c>
      <c r="F8323" s="2"/>
      <c r="G8323" s="59">
        <v>308</v>
      </c>
      <c r="H8323" s="71" t="str">
        <f t="shared" si="182"/>
        <v xml:space="preserve"> </v>
      </c>
      <c r="I8323" s="11">
        <v>42.532467532467997</v>
      </c>
      <c r="J8323" s="3">
        <v>33.441558441558001</v>
      </c>
      <c r="K8323" s="3">
        <v>65.909090909091006</v>
      </c>
      <c r="L8323" s="3">
        <v>42.207792207791996</v>
      </c>
      <c r="M8323" s="3">
        <v>50</v>
      </c>
      <c r="N8323" s="3">
        <v>51.298701298700998</v>
      </c>
      <c r="O8323" s="3">
        <v>29.87012987013</v>
      </c>
      <c r="P8323" s="3">
        <v>19.480519480519</v>
      </c>
      <c r="Q8323" s="3">
        <v>49.675324675325001</v>
      </c>
      <c r="R8323" s="3">
        <v>35.389610389609999</v>
      </c>
      <c r="S8323" s="3">
        <v>28.246753246752998</v>
      </c>
      <c r="T8323" s="3">
        <v>50</v>
      </c>
      <c r="U8323" s="3">
        <v>13.961038961039</v>
      </c>
      <c r="V8323" s="3">
        <v>2.2727272727269998</v>
      </c>
      <c r="W8323" s="8">
        <v>0.32467532467499999</v>
      </c>
    </row>
    <row r="8324" spans="3:23" ht="48" x14ac:dyDescent="0.2">
      <c r="C8324" s="90"/>
      <c r="D8324" s="87"/>
      <c r="E8324" s="1" t="s">
        <v>52</v>
      </c>
      <c r="F8324" s="2"/>
      <c r="G8324" s="59">
        <v>1467</v>
      </c>
      <c r="H8324" s="71" t="str">
        <f t="shared" si="182"/>
        <v xml:space="preserve"> </v>
      </c>
      <c r="I8324" s="11">
        <v>31.629175187457001</v>
      </c>
      <c r="J8324" s="3">
        <v>17.450579413770001</v>
      </c>
      <c r="K8324" s="3">
        <v>57.805044308112002</v>
      </c>
      <c r="L8324" s="3">
        <v>35.310156782549001</v>
      </c>
      <c r="M8324" s="3">
        <v>57.464212678937002</v>
      </c>
      <c r="N8324" s="3">
        <v>56.987048398090998</v>
      </c>
      <c r="O8324" s="3">
        <v>41.376959781868003</v>
      </c>
      <c r="P8324" s="3">
        <v>12.815269256986999</v>
      </c>
      <c r="Q8324" s="3">
        <v>42.944785276074001</v>
      </c>
      <c r="R8324" s="3">
        <v>34.151329243353999</v>
      </c>
      <c r="S8324" s="3">
        <v>26.175869120653999</v>
      </c>
      <c r="T8324" s="3">
        <v>55.146557600545002</v>
      </c>
      <c r="U8324" s="3">
        <v>9.8841172460800006</v>
      </c>
      <c r="V8324" s="3">
        <v>1.022494887526</v>
      </c>
      <c r="W8324" s="8">
        <v>0.61349693251500004</v>
      </c>
    </row>
    <row r="8325" spans="3:23" ht="24" x14ac:dyDescent="0.2">
      <c r="C8325" s="90"/>
      <c r="D8325" s="87"/>
      <c r="E8325" s="1" t="s">
        <v>53</v>
      </c>
      <c r="F8325" s="2"/>
      <c r="G8325" s="59">
        <v>618</v>
      </c>
      <c r="H8325" s="71" t="str">
        <f t="shared" si="182"/>
        <v xml:space="preserve"> </v>
      </c>
      <c r="I8325" s="11">
        <v>37.216828478963997</v>
      </c>
      <c r="J8325" s="3">
        <v>28.964401294498</v>
      </c>
      <c r="K8325" s="3">
        <v>65.695792880259006</v>
      </c>
      <c r="L8325" s="3">
        <v>40.776699029126</v>
      </c>
      <c r="M8325" s="3">
        <v>52.265372168284998</v>
      </c>
      <c r="N8325" s="3">
        <v>54.368932038834998</v>
      </c>
      <c r="O8325" s="3">
        <v>35.275080906149</v>
      </c>
      <c r="P8325" s="3">
        <v>12.94498381877</v>
      </c>
      <c r="Q8325" s="3">
        <v>53.074433656958</v>
      </c>
      <c r="R8325" s="3">
        <v>35.113268608414003</v>
      </c>
      <c r="S8325" s="3">
        <v>27.508090614886999</v>
      </c>
      <c r="T8325" s="3">
        <v>55.016181229772997</v>
      </c>
      <c r="U8325" s="3">
        <v>10.355987055016</v>
      </c>
      <c r="V8325" s="3">
        <v>1.618122977346</v>
      </c>
      <c r="W8325" s="8">
        <v>0.80906148867299998</v>
      </c>
    </row>
    <row r="8326" spans="3:23" ht="48" x14ac:dyDescent="0.2">
      <c r="C8326" s="90"/>
      <c r="D8326" s="87"/>
      <c r="E8326" s="1" t="s">
        <v>54</v>
      </c>
      <c r="F8326" s="2"/>
      <c r="G8326" s="59">
        <v>346</v>
      </c>
      <c r="H8326" s="71" t="str">
        <f t="shared" si="182"/>
        <v xml:space="preserve"> </v>
      </c>
      <c r="I8326" s="11">
        <v>37.572254335259998</v>
      </c>
      <c r="J8326" s="3">
        <v>26.300578034682001</v>
      </c>
      <c r="K8326" s="3">
        <v>69.075144508671002</v>
      </c>
      <c r="L8326" s="3">
        <v>41.040462427746</v>
      </c>
      <c r="M8326" s="3">
        <v>56.358381502889998</v>
      </c>
      <c r="N8326" s="3">
        <v>57.514450867051998</v>
      </c>
      <c r="O8326" s="3">
        <v>38.439306358381998</v>
      </c>
      <c r="P8326" s="3">
        <v>15.895953757225</v>
      </c>
      <c r="Q8326" s="3">
        <v>50.578034682080997</v>
      </c>
      <c r="R8326" s="3">
        <v>40.751445086704997</v>
      </c>
      <c r="S8326" s="3">
        <v>29.190751445086999</v>
      </c>
      <c r="T8326" s="3">
        <v>62.427745664740002</v>
      </c>
      <c r="U8326" s="3">
        <v>13.294797687860999</v>
      </c>
      <c r="V8326" s="3">
        <v>1.445086705202</v>
      </c>
      <c r="W8326" s="8">
        <v>0.28901734103999999</v>
      </c>
    </row>
    <row r="8327" spans="3:23" ht="36" x14ac:dyDescent="0.2">
      <c r="C8327" s="90"/>
      <c r="D8327" s="87"/>
      <c r="E8327" s="1" t="s">
        <v>55</v>
      </c>
      <c r="F8327" s="2"/>
      <c r="G8327" s="59">
        <v>37</v>
      </c>
      <c r="H8327" s="71" t="str">
        <f t="shared" si="182"/>
        <v>*</v>
      </c>
      <c r="I8327" s="11">
        <v>45.945945945946001</v>
      </c>
      <c r="J8327" s="3">
        <v>54.054054054053999</v>
      </c>
      <c r="K8327" s="3">
        <v>64.864864864864998</v>
      </c>
      <c r="L8327" s="3">
        <v>40.540540540541002</v>
      </c>
      <c r="M8327" s="3">
        <v>48.648648648649001</v>
      </c>
      <c r="N8327" s="3">
        <v>48.648648648649001</v>
      </c>
      <c r="O8327" s="3">
        <v>29.72972972973</v>
      </c>
      <c r="P8327" s="3">
        <v>18.918918918919001</v>
      </c>
      <c r="Q8327" s="3">
        <v>54.054054054053999</v>
      </c>
      <c r="R8327" s="3">
        <v>40.540540540541002</v>
      </c>
      <c r="S8327" s="3">
        <v>43.243243243243001</v>
      </c>
      <c r="T8327" s="3">
        <v>64.864864864864998</v>
      </c>
      <c r="U8327" s="3">
        <v>21.621621621622001</v>
      </c>
      <c r="V8327" s="3">
        <v>8.1081081081080004</v>
      </c>
      <c r="W8327" s="14">
        <v>0</v>
      </c>
    </row>
    <row r="8328" spans="3:23" ht="36" x14ac:dyDescent="0.2">
      <c r="C8328" s="90"/>
      <c r="D8328" s="87"/>
      <c r="E8328" s="1" t="s">
        <v>56</v>
      </c>
      <c r="F8328" s="2"/>
      <c r="G8328" s="59">
        <v>147</v>
      </c>
      <c r="H8328" s="71" t="str">
        <f t="shared" si="182"/>
        <v xml:space="preserve"> </v>
      </c>
      <c r="I8328" s="11">
        <v>40.816326530612002</v>
      </c>
      <c r="J8328" s="3">
        <v>32.653061224490003</v>
      </c>
      <c r="K8328" s="3">
        <v>63.265306122448997</v>
      </c>
      <c r="L8328" s="3">
        <v>42.176870748299002</v>
      </c>
      <c r="M8328" s="3">
        <v>48.979591836734997</v>
      </c>
      <c r="N8328" s="3">
        <v>52.380952380952003</v>
      </c>
      <c r="O8328" s="3">
        <v>36.734693877551003</v>
      </c>
      <c r="P8328" s="3">
        <v>12.925170068027001</v>
      </c>
      <c r="Q8328" s="3">
        <v>56.462585034013998</v>
      </c>
      <c r="R8328" s="3">
        <v>34.013605442177003</v>
      </c>
      <c r="S8328" s="3">
        <v>36.734693877551003</v>
      </c>
      <c r="T8328" s="3">
        <v>58.503401360543997</v>
      </c>
      <c r="U8328" s="3">
        <v>10.204081632653001</v>
      </c>
      <c r="V8328" s="3">
        <v>4.0816326530609999</v>
      </c>
      <c r="W8328" s="8">
        <v>0.68027210884400002</v>
      </c>
    </row>
    <row r="8329" spans="3:23" ht="36" x14ac:dyDescent="0.2">
      <c r="C8329" s="90"/>
      <c r="D8329" s="87"/>
      <c r="E8329" s="1" t="s">
        <v>57</v>
      </c>
      <c r="F8329" s="2"/>
      <c r="G8329" s="59">
        <v>131</v>
      </c>
      <c r="H8329" s="71" t="str">
        <f t="shared" si="182"/>
        <v xml:space="preserve"> </v>
      </c>
      <c r="I8329" s="11">
        <v>41.221374045802001</v>
      </c>
      <c r="J8329" s="3">
        <v>32.061068702290001</v>
      </c>
      <c r="K8329" s="3">
        <v>65.648854961832001</v>
      </c>
      <c r="L8329" s="3">
        <v>41.984732824426999</v>
      </c>
      <c r="M8329" s="3">
        <v>54.198473282442997</v>
      </c>
      <c r="N8329" s="3">
        <v>52.671755725190998</v>
      </c>
      <c r="O8329" s="3">
        <v>31.297709923664002</v>
      </c>
      <c r="P8329" s="3">
        <v>18.320610687022999</v>
      </c>
      <c r="Q8329" s="3">
        <v>56.488549618321002</v>
      </c>
      <c r="R8329" s="3">
        <v>41.221374045802001</v>
      </c>
      <c r="S8329" s="3">
        <v>32.061068702290001</v>
      </c>
      <c r="T8329" s="3">
        <v>56.488549618321002</v>
      </c>
      <c r="U8329" s="3">
        <v>15.267175572518999</v>
      </c>
      <c r="V8329" s="3">
        <v>2.2900763358780001</v>
      </c>
      <c r="W8329" s="14">
        <v>0</v>
      </c>
    </row>
    <row r="8330" spans="3:23" x14ac:dyDescent="0.2">
      <c r="C8330" s="90"/>
      <c r="D8330" s="87"/>
      <c r="E8330" s="1" t="s">
        <v>58</v>
      </c>
      <c r="F8330" s="2"/>
      <c r="G8330" s="59">
        <v>190</v>
      </c>
      <c r="H8330" s="71" t="str">
        <f t="shared" si="182"/>
        <v xml:space="preserve"> </v>
      </c>
      <c r="I8330" s="11">
        <v>27.894736842105001</v>
      </c>
      <c r="J8330" s="3">
        <v>10</v>
      </c>
      <c r="K8330" s="3">
        <v>23.684210526316001</v>
      </c>
      <c r="L8330" s="3">
        <v>30</v>
      </c>
      <c r="M8330" s="3">
        <v>50.526315789473998</v>
      </c>
      <c r="N8330" s="3">
        <v>34.210526315788996</v>
      </c>
      <c r="O8330" s="3">
        <v>60.526315789473998</v>
      </c>
      <c r="P8330" s="3">
        <v>10.526315789473999</v>
      </c>
      <c r="Q8330" s="3">
        <v>22.631578947367998</v>
      </c>
      <c r="R8330" s="3">
        <v>19.473684210525999</v>
      </c>
      <c r="S8330" s="3">
        <v>17.368421052632002</v>
      </c>
      <c r="T8330" s="3">
        <v>58.947368421053</v>
      </c>
      <c r="U8330" s="3">
        <v>12.105263157894999</v>
      </c>
      <c r="V8330" s="3">
        <v>0.52631578947400004</v>
      </c>
      <c r="W8330" s="8">
        <v>1.578947368421</v>
      </c>
    </row>
    <row r="8331" spans="3:23" x14ac:dyDescent="0.2">
      <c r="C8331" s="90"/>
      <c r="D8331" s="87"/>
      <c r="E8331" s="1" t="s">
        <v>22</v>
      </c>
      <c r="F8331" s="2"/>
      <c r="G8331" s="59">
        <v>67</v>
      </c>
      <c r="H8331" s="71" t="str">
        <f t="shared" si="182"/>
        <v xml:space="preserve"> </v>
      </c>
      <c r="I8331" s="11">
        <v>25.373134328357999</v>
      </c>
      <c r="J8331" s="3">
        <v>11.940298507463</v>
      </c>
      <c r="K8331" s="3">
        <v>43.283582089551999</v>
      </c>
      <c r="L8331" s="3">
        <v>35.820895522388</v>
      </c>
      <c r="M8331" s="3">
        <v>46.268656716418</v>
      </c>
      <c r="N8331" s="3">
        <v>35.820895522388</v>
      </c>
      <c r="O8331" s="3">
        <v>58.208955223880999</v>
      </c>
      <c r="P8331" s="3">
        <v>10.447761194030001</v>
      </c>
      <c r="Q8331" s="3">
        <v>26.865671641791</v>
      </c>
      <c r="R8331" s="3">
        <v>20.895522388060002</v>
      </c>
      <c r="S8331" s="3">
        <v>23.880597014925002</v>
      </c>
      <c r="T8331" s="3">
        <v>52.238805970149002</v>
      </c>
      <c r="U8331" s="3">
        <v>13.432835820896001</v>
      </c>
      <c r="V8331" s="3">
        <v>2.985074626866</v>
      </c>
      <c r="W8331" s="14">
        <v>0</v>
      </c>
    </row>
    <row r="8332" spans="3:23" ht="24" x14ac:dyDescent="0.2">
      <c r="C8332" s="90"/>
      <c r="D8332" s="87"/>
      <c r="E8332" s="1" t="s">
        <v>59</v>
      </c>
      <c r="F8332" s="2"/>
      <c r="G8332" s="59">
        <v>1513</v>
      </c>
      <c r="H8332" s="71" t="str">
        <f t="shared" si="182"/>
        <v xml:space="preserve"> </v>
      </c>
      <c r="I8332" s="11">
        <v>31.394580304032001</v>
      </c>
      <c r="J8332" s="3">
        <v>17.779246530072999</v>
      </c>
      <c r="K8332" s="3">
        <v>57.699933906147002</v>
      </c>
      <c r="L8332" s="3">
        <v>35.228023793787003</v>
      </c>
      <c r="M8332" s="3">
        <v>56.510244547257003</v>
      </c>
      <c r="N8332" s="3">
        <v>55.915399867811999</v>
      </c>
      <c r="O8332" s="3">
        <v>40.647719762062003</v>
      </c>
      <c r="P8332" s="3">
        <v>12.888301387971</v>
      </c>
      <c r="Q8332" s="3">
        <v>42.762723066755001</v>
      </c>
      <c r="R8332" s="3">
        <v>33.773959021811002</v>
      </c>
      <c r="S8332" s="3">
        <v>25.974884335757</v>
      </c>
      <c r="T8332" s="3">
        <v>54.593522802378999</v>
      </c>
      <c r="U8332" s="3">
        <v>9.6497025776599994</v>
      </c>
      <c r="V8332" s="3">
        <v>1.255783212161</v>
      </c>
      <c r="W8332" s="8">
        <v>0.660938532716</v>
      </c>
    </row>
    <row r="8333" spans="3:23" ht="24" x14ac:dyDescent="0.2">
      <c r="C8333" s="90"/>
      <c r="D8333" s="87"/>
      <c r="E8333" s="1" t="s">
        <v>60</v>
      </c>
      <c r="F8333" s="2"/>
      <c r="G8333" s="59">
        <v>409</v>
      </c>
      <c r="H8333" s="71" t="str">
        <f t="shared" si="182"/>
        <v xml:space="preserve"> </v>
      </c>
      <c r="I8333" s="11">
        <v>35.941320293399002</v>
      </c>
      <c r="J8333" s="3">
        <v>26.894865525672</v>
      </c>
      <c r="K8333" s="3">
        <v>66.503667481663001</v>
      </c>
      <c r="L8333" s="3">
        <v>39.853300733495999</v>
      </c>
      <c r="M8333" s="3">
        <v>54.278728606356999</v>
      </c>
      <c r="N8333" s="3">
        <v>55.990220048899999</v>
      </c>
      <c r="O8333" s="3">
        <v>38.141809290954001</v>
      </c>
      <c r="P8333" s="3">
        <v>14.180929095354999</v>
      </c>
      <c r="Q8333" s="3">
        <v>51.100244498777997</v>
      </c>
      <c r="R8333" s="3">
        <v>37.163814180929002</v>
      </c>
      <c r="S8333" s="3">
        <v>29.339853300733001</v>
      </c>
      <c r="T8333" s="3">
        <v>59.657701711491001</v>
      </c>
      <c r="U8333" s="3">
        <v>11.980440097800001</v>
      </c>
      <c r="V8333" s="3">
        <v>2.2004889975549999</v>
      </c>
      <c r="W8333" s="8">
        <v>0.48899755501199998</v>
      </c>
    </row>
    <row r="8334" spans="3:23" ht="24" x14ac:dyDescent="0.2">
      <c r="C8334" s="91" t="s">
        <v>61</v>
      </c>
      <c r="D8334" s="86" t="s">
        <v>17</v>
      </c>
      <c r="E8334" s="6" t="s">
        <v>62</v>
      </c>
      <c r="F8334" s="5"/>
      <c r="G8334" s="58">
        <v>308</v>
      </c>
      <c r="H8334" s="70" t="str">
        <f t="shared" si="182"/>
        <v xml:space="preserve"> </v>
      </c>
      <c r="I8334" s="12">
        <v>27.272727272727</v>
      </c>
      <c r="J8334" s="4">
        <v>28.246753246752998</v>
      </c>
      <c r="K8334" s="4">
        <v>87.012987012986997</v>
      </c>
      <c r="L8334" s="4">
        <v>34.090909090909001</v>
      </c>
      <c r="M8334" s="4">
        <v>62.337662337662003</v>
      </c>
      <c r="N8334" s="4">
        <v>65.259740259739999</v>
      </c>
      <c r="O8334" s="4">
        <v>41.233766233765998</v>
      </c>
      <c r="P8334" s="4">
        <v>15.259740259739999</v>
      </c>
      <c r="Q8334" s="4">
        <v>48.051948051948003</v>
      </c>
      <c r="R8334" s="4">
        <v>41.883116883116998</v>
      </c>
      <c r="S8334" s="4">
        <v>25.649350649351</v>
      </c>
      <c r="T8334" s="4">
        <v>59.415584415584</v>
      </c>
      <c r="U8334" s="4">
        <v>14.285714285714</v>
      </c>
      <c r="V8334" s="4">
        <v>1.6233766233769999</v>
      </c>
      <c r="W8334" s="33">
        <v>0</v>
      </c>
    </row>
    <row r="8335" spans="3:23" ht="24" x14ac:dyDescent="0.2">
      <c r="C8335" s="90"/>
      <c r="D8335" s="87"/>
      <c r="E8335" s="1" t="s">
        <v>63</v>
      </c>
      <c r="F8335" s="2"/>
      <c r="G8335" s="59">
        <v>568</v>
      </c>
      <c r="H8335" s="71" t="str">
        <f t="shared" si="182"/>
        <v xml:space="preserve"> </v>
      </c>
      <c r="I8335" s="11">
        <v>26.584507042254</v>
      </c>
      <c r="J8335" s="3">
        <v>19.014084507042</v>
      </c>
      <c r="K8335" s="3">
        <v>80.281690140845001</v>
      </c>
      <c r="L8335" s="3">
        <v>33.978873239437</v>
      </c>
      <c r="M8335" s="3">
        <v>58.450704225351998</v>
      </c>
      <c r="N8335" s="3">
        <v>66.197183098592006</v>
      </c>
      <c r="O8335" s="3">
        <v>41.901408450703997</v>
      </c>
      <c r="P8335" s="3">
        <v>19.542253521127002</v>
      </c>
      <c r="Q8335" s="3">
        <v>47.711267605633999</v>
      </c>
      <c r="R8335" s="3">
        <v>36.091549295775003</v>
      </c>
      <c r="S8335" s="3">
        <v>23.063380281690002</v>
      </c>
      <c r="T8335" s="3">
        <v>55.633802816901003</v>
      </c>
      <c r="U8335" s="3">
        <v>12.323943661972001</v>
      </c>
      <c r="V8335" s="3">
        <v>1.584507042254</v>
      </c>
      <c r="W8335" s="8">
        <v>0.352112676056</v>
      </c>
    </row>
    <row r="8336" spans="3:23" ht="36" x14ac:dyDescent="0.2">
      <c r="C8336" s="90"/>
      <c r="D8336" s="87"/>
      <c r="E8336" s="1" t="s">
        <v>64</v>
      </c>
      <c r="F8336" s="2"/>
      <c r="G8336" s="59">
        <v>139</v>
      </c>
      <c r="H8336" s="71" t="str">
        <f t="shared" si="182"/>
        <v xml:space="preserve"> </v>
      </c>
      <c r="I8336" s="11">
        <v>46.043165467625997</v>
      </c>
      <c r="J8336" s="3">
        <v>21.58273381295</v>
      </c>
      <c r="K8336" s="3">
        <v>66.187050359712003</v>
      </c>
      <c r="L8336" s="3">
        <v>38.129496402877997</v>
      </c>
      <c r="M8336" s="3">
        <v>56.115107913669</v>
      </c>
      <c r="N8336" s="3">
        <v>56.115107913669</v>
      </c>
      <c r="O8336" s="3">
        <v>45.323741007194002</v>
      </c>
      <c r="P8336" s="3">
        <v>27.338129496402999</v>
      </c>
      <c r="Q8336" s="3">
        <v>42.446043165467998</v>
      </c>
      <c r="R8336" s="3">
        <v>43.884892086331</v>
      </c>
      <c r="S8336" s="3">
        <v>26.618705035971001</v>
      </c>
      <c r="T8336" s="3">
        <v>59.712230215826999</v>
      </c>
      <c r="U8336" s="3">
        <v>18.705035971223001</v>
      </c>
      <c r="V8336" s="3">
        <v>0.71942446043200003</v>
      </c>
      <c r="W8336" s="8">
        <v>1.438848920863</v>
      </c>
    </row>
    <row r="8337" spans="3:23" ht="36" x14ac:dyDescent="0.2">
      <c r="C8337" s="90"/>
      <c r="D8337" s="87"/>
      <c r="E8337" s="1" t="s">
        <v>65</v>
      </c>
      <c r="F8337" s="2"/>
      <c r="G8337" s="59">
        <v>100</v>
      </c>
      <c r="H8337" s="71" t="str">
        <f t="shared" si="182"/>
        <v xml:space="preserve"> </v>
      </c>
      <c r="I8337" s="11">
        <v>40</v>
      </c>
      <c r="J8337" s="3">
        <v>50</v>
      </c>
      <c r="K8337" s="3">
        <v>69</v>
      </c>
      <c r="L8337" s="3">
        <v>37</v>
      </c>
      <c r="M8337" s="3">
        <v>48</v>
      </c>
      <c r="N8337" s="3">
        <v>61</v>
      </c>
      <c r="O8337" s="3">
        <v>37</v>
      </c>
      <c r="P8337" s="3">
        <v>43</v>
      </c>
      <c r="Q8337" s="3">
        <v>49</v>
      </c>
      <c r="R8337" s="3">
        <v>47</v>
      </c>
      <c r="S8337" s="3">
        <v>22</v>
      </c>
      <c r="T8337" s="3">
        <v>47</v>
      </c>
      <c r="U8337" s="3">
        <v>24</v>
      </c>
      <c r="V8337" s="3">
        <v>4</v>
      </c>
      <c r="W8337" s="14">
        <v>0</v>
      </c>
    </row>
    <row r="8338" spans="3:23" ht="36" x14ac:dyDescent="0.2">
      <c r="C8338" s="90"/>
      <c r="D8338" s="87"/>
      <c r="E8338" s="1" t="s">
        <v>66</v>
      </c>
      <c r="F8338" s="2"/>
      <c r="G8338" s="59">
        <v>209</v>
      </c>
      <c r="H8338" s="71" t="str">
        <f t="shared" si="182"/>
        <v xml:space="preserve"> </v>
      </c>
      <c r="I8338" s="11">
        <v>40.191387559809002</v>
      </c>
      <c r="J8338" s="3">
        <v>21.531100478469</v>
      </c>
      <c r="K8338" s="3">
        <v>61.244019138756002</v>
      </c>
      <c r="L8338" s="3">
        <v>44.976076555024001</v>
      </c>
      <c r="M8338" s="3">
        <v>62.679425837320998</v>
      </c>
      <c r="N8338" s="3">
        <v>57.416267942584</v>
      </c>
      <c r="O8338" s="3">
        <v>33.492822966506999</v>
      </c>
      <c r="P8338" s="3">
        <v>34.928229665072003</v>
      </c>
      <c r="Q8338" s="3">
        <v>41.148325358851999</v>
      </c>
      <c r="R8338" s="3">
        <v>42.583732057416</v>
      </c>
      <c r="S8338" s="3">
        <v>26.315789473683999</v>
      </c>
      <c r="T8338" s="3">
        <v>47.846889952152999</v>
      </c>
      <c r="U8338" s="3">
        <v>12.440191387560001</v>
      </c>
      <c r="V8338" s="3">
        <v>2.3923444976080002</v>
      </c>
      <c r="W8338" s="14">
        <v>0</v>
      </c>
    </row>
    <row r="8339" spans="3:23" ht="24" x14ac:dyDescent="0.2">
      <c r="C8339" s="90"/>
      <c r="D8339" s="87"/>
      <c r="E8339" s="1" t="s">
        <v>67</v>
      </c>
      <c r="F8339" s="2"/>
      <c r="G8339" s="59">
        <v>123</v>
      </c>
      <c r="H8339" s="71" t="str">
        <f t="shared" si="182"/>
        <v xml:space="preserve"> </v>
      </c>
      <c r="I8339" s="11">
        <v>36.585365853658999</v>
      </c>
      <c r="J8339" s="3">
        <v>17.073170731706998</v>
      </c>
      <c r="K8339" s="3">
        <v>60.162601626015999</v>
      </c>
      <c r="L8339" s="3">
        <v>50.406504065040998</v>
      </c>
      <c r="M8339" s="3">
        <v>60.975609756098002</v>
      </c>
      <c r="N8339" s="3">
        <v>56.097560975610001</v>
      </c>
      <c r="O8339" s="3">
        <v>39.837398373984001</v>
      </c>
      <c r="P8339" s="3">
        <v>46.341463414633999</v>
      </c>
      <c r="Q8339" s="3">
        <v>36.585365853658999</v>
      </c>
      <c r="R8339" s="3">
        <v>46.341463414633999</v>
      </c>
      <c r="S8339" s="3">
        <v>24.390243902439</v>
      </c>
      <c r="T8339" s="3">
        <v>46.341463414633999</v>
      </c>
      <c r="U8339" s="3">
        <v>17.886178861788999</v>
      </c>
      <c r="V8339" s="3">
        <v>1.6260162601629999</v>
      </c>
      <c r="W8339" s="8">
        <v>1.6260162601629999</v>
      </c>
    </row>
    <row r="8340" spans="3:23" ht="24" x14ac:dyDescent="0.2">
      <c r="C8340" s="90"/>
      <c r="D8340" s="87"/>
      <c r="E8340" s="1" t="s">
        <v>68</v>
      </c>
      <c r="F8340" s="2"/>
      <c r="G8340" s="59">
        <v>51</v>
      </c>
      <c r="H8340" s="71" t="str">
        <f t="shared" si="182"/>
        <v xml:space="preserve"> </v>
      </c>
      <c r="I8340" s="11">
        <v>27.450980392157</v>
      </c>
      <c r="J8340" s="3">
        <v>31.372549019608002</v>
      </c>
      <c r="K8340" s="3">
        <v>66.666666666666998</v>
      </c>
      <c r="L8340" s="3">
        <v>31.372549019608002</v>
      </c>
      <c r="M8340" s="3">
        <v>62.745098039216003</v>
      </c>
      <c r="N8340" s="3">
        <v>66.666666666666998</v>
      </c>
      <c r="O8340" s="3">
        <v>33.333333333333002</v>
      </c>
      <c r="P8340" s="3">
        <v>37.254901960783997</v>
      </c>
      <c r="Q8340" s="3">
        <v>29.411764705882</v>
      </c>
      <c r="R8340" s="3">
        <v>52.941176470587997</v>
      </c>
      <c r="S8340" s="3">
        <v>19.607843137254999</v>
      </c>
      <c r="T8340" s="3">
        <v>45.098039215686001</v>
      </c>
      <c r="U8340" s="3">
        <v>23.529411764706001</v>
      </c>
      <c r="V8340" s="3">
        <v>1.9607843137250001</v>
      </c>
      <c r="W8340" s="8">
        <v>1.9607843137250001</v>
      </c>
    </row>
    <row r="8341" spans="3:23" ht="24" x14ac:dyDescent="0.2">
      <c r="C8341" s="90"/>
      <c r="D8341" s="87"/>
      <c r="E8341" s="1" t="s">
        <v>69</v>
      </c>
      <c r="F8341" s="2"/>
      <c r="G8341" s="59">
        <v>49</v>
      </c>
      <c r="H8341" s="71" t="s">
        <v>673</v>
      </c>
      <c r="I8341" s="11">
        <v>34.693877551020002</v>
      </c>
      <c r="J8341" s="3">
        <v>22.448979591836999</v>
      </c>
      <c r="K8341" s="3">
        <v>63.265306122448997</v>
      </c>
      <c r="L8341" s="3">
        <v>38.775510204082003</v>
      </c>
      <c r="M8341" s="3">
        <v>77.551020408162998</v>
      </c>
      <c r="N8341" s="3">
        <v>61.224489795917997</v>
      </c>
      <c r="O8341" s="3">
        <v>34.693877551020002</v>
      </c>
      <c r="P8341" s="3">
        <v>40.816326530612002</v>
      </c>
      <c r="Q8341" s="3">
        <v>46.938775510204003</v>
      </c>
      <c r="R8341" s="3">
        <v>55.102040816326998</v>
      </c>
      <c r="S8341" s="3">
        <v>20.408163265306001</v>
      </c>
      <c r="T8341" s="3">
        <v>53.061224489795997</v>
      </c>
      <c r="U8341" s="3">
        <v>22.448979591836999</v>
      </c>
      <c r="V8341" s="3">
        <v>4.0816326530609999</v>
      </c>
      <c r="W8341" s="14">
        <v>0</v>
      </c>
    </row>
    <row r="8342" spans="3:23" ht="24" x14ac:dyDescent="0.2">
      <c r="C8342" s="90"/>
      <c r="D8342" s="87"/>
      <c r="E8342" s="1" t="s">
        <v>70</v>
      </c>
      <c r="F8342" s="2"/>
      <c r="G8342" s="59">
        <v>269</v>
      </c>
      <c r="H8342" s="71" t="str">
        <f t="shared" si="182"/>
        <v xml:space="preserve"> </v>
      </c>
      <c r="I8342" s="11">
        <v>37.174721189590997</v>
      </c>
      <c r="J8342" s="3">
        <v>19.330855018586998</v>
      </c>
      <c r="K8342" s="3">
        <v>57.992565055762</v>
      </c>
      <c r="L8342" s="3">
        <v>41.263940520445999</v>
      </c>
      <c r="M8342" s="3">
        <v>59.479553903346002</v>
      </c>
      <c r="N8342" s="3">
        <v>54.646840148698999</v>
      </c>
      <c r="O8342" s="3">
        <v>37.546468401486997</v>
      </c>
      <c r="P8342" s="3">
        <v>35.315985130111997</v>
      </c>
      <c r="Q8342" s="3">
        <v>42.007434944238</v>
      </c>
      <c r="R8342" s="3">
        <v>43.122676579926001</v>
      </c>
      <c r="S8342" s="3">
        <v>26.022304832713999</v>
      </c>
      <c r="T8342" s="3">
        <v>49.814126394052003</v>
      </c>
      <c r="U8342" s="3">
        <v>14.869888475835999</v>
      </c>
      <c r="V8342" s="3">
        <v>1.85873605948</v>
      </c>
      <c r="W8342" s="8">
        <v>0.37174721189600002</v>
      </c>
    </row>
    <row r="8343" spans="3:23" x14ac:dyDescent="0.2">
      <c r="C8343" s="90"/>
      <c r="D8343" s="87"/>
      <c r="E8343" s="1" t="s">
        <v>32</v>
      </c>
      <c r="F8343" s="2"/>
      <c r="G8343" s="59">
        <v>41</v>
      </c>
      <c r="H8343" s="71" t="str">
        <f t="shared" si="182"/>
        <v>*</v>
      </c>
      <c r="I8343" s="11">
        <v>31.707317073171001</v>
      </c>
      <c r="J8343" s="3">
        <v>29.268292682927001</v>
      </c>
      <c r="K8343" s="3">
        <v>53.658536585366001</v>
      </c>
      <c r="L8343" s="3">
        <v>41.463414634145998</v>
      </c>
      <c r="M8343" s="3">
        <v>56.097560975610001</v>
      </c>
      <c r="N8343" s="3">
        <v>60.975609756098002</v>
      </c>
      <c r="O8343" s="3">
        <v>34.146341463414998</v>
      </c>
      <c r="P8343" s="3">
        <v>36.585365853658999</v>
      </c>
      <c r="Q8343" s="3">
        <v>41.463414634145998</v>
      </c>
      <c r="R8343" s="3">
        <v>39.024390243901998</v>
      </c>
      <c r="S8343" s="3">
        <v>26.829268292683</v>
      </c>
      <c r="T8343" s="3">
        <v>56.097560975610001</v>
      </c>
      <c r="U8343" s="3">
        <v>12.195121951220001</v>
      </c>
      <c r="V8343" s="3">
        <v>7.3170731707319998</v>
      </c>
      <c r="W8343" s="14">
        <v>0</v>
      </c>
    </row>
    <row r="8344" spans="3:23" ht="24" x14ac:dyDescent="0.2">
      <c r="C8344" s="90"/>
      <c r="D8344" s="87"/>
      <c r="E8344" s="1" t="s">
        <v>71</v>
      </c>
      <c r="F8344" s="2"/>
      <c r="G8344" s="59">
        <v>1046</v>
      </c>
      <c r="H8344" s="71" t="str">
        <f t="shared" si="182"/>
        <v xml:space="preserve"> </v>
      </c>
      <c r="I8344" s="11">
        <v>31.548757170171999</v>
      </c>
      <c r="J8344" s="3">
        <v>20.841300191205001</v>
      </c>
      <c r="K8344" s="3">
        <v>67.017208413001995</v>
      </c>
      <c r="L8344" s="3">
        <v>36.328871892925001</v>
      </c>
      <c r="M8344" s="3">
        <v>56.78776290631</v>
      </c>
      <c r="N8344" s="3">
        <v>58.699808795411002</v>
      </c>
      <c r="O8344" s="3">
        <v>39.579349904398001</v>
      </c>
      <c r="P8344" s="3">
        <v>19.024856596557999</v>
      </c>
      <c r="Q8344" s="3">
        <v>43.403441682599997</v>
      </c>
      <c r="R8344" s="3">
        <v>37.189292543020997</v>
      </c>
      <c r="S8344" s="3">
        <v>23.231357552580999</v>
      </c>
      <c r="T8344" s="3">
        <v>53.919694072657997</v>
      </c>
      <c r="U8344" s="3">
        <v>12.045889101338</v>
      </c>
      <c r="V8344" s="3">
        <v>1.3384321223710001</v>
      </c>
      <c r="W8344" s="8">
        <v>0.57361376672999997</v>
      </c>
    </row>
    <row r="8345" spans="3:23" ht="24" x14ac:dyDescent="0.2">
      <c r="C8345" s="90"/>
      <c r="D8345" s="87"/>
      <c r="E8345" s="1" t="s">
        <v>72</v>
      </c>
      <c r="F8345" s="2"/>
      <c r="G8345" s="59">
        <v>651</v>
      </c>
      <c r="H8345" s="71" t="str">
        <f t="shared" si="182"/>
        <v xml:space="preserve"> </v>
      </c>
      <c r="I8345" s="11">
        <v>30.261136712750002</v>
      </c>
      <c r="J8345" s="3">
        <v>11.059907834101001</v>
      </c>
      <c r="K8345" s="3">
        <v>34.715821812595998</v>
      </c>
      <c r="L8345" s="3">
        <v>32.718894009217003</v>
      </c>
      <c r="M8345" s="3">
        <v>52.380952380952003</v>
      </c>
      <c r="N8345" s="3">
        <v>43.471582181259997</v>
      </c>
      <c r="O8345" s="3">
        <v>47.772657450076998</v>
      </c>
      <c r="P8345" s="3">
        <v>3.2258064516129998</v>
      </c>
      <c r="Q8345" s="3">
        <v>34.101382488478997</v>
      </c>
      <c r="R8345" s="3">
        <v>23.348694316435999</v>
      </c>
      <c r="S8345" s="3">
        <v>27.188940092166</v>
      </c>
      <c r="T8345" s="3">
        <v>57.603686635945003</v>
      </c>
      <c r="U8345" s="3">
        <v>6.6052227342550003</v>
      </c>
      <c r="V8345" s="3">
        <v>0.92165898617499997</v>
      </c>
      <c r="W8345" s="8">
        <v>0.92165898617499997</v>
      </c>
    </row>
    <row r="8346" spans="3:23" x14ac:dyDescent="0.2">
      <c r="C8346" s="90"/>
      <c r="D8346" s="87"/>
      <c r="E8346" s="1" t="s">
        <v>22</v>
      </c>
      <c r="F8346" s="2"/>
      <c r="G8346" s="59">
        <v>86</v>
      </c>
      <c r="H8346" s="71" t="str">
        <f t="shared" si="182"/>
        <v xml:space="preserve"> </v>
      </c>
      <c r="I8346" s="11">
        <v>27.906976744186</v>
      </c>
      <c r="J8346" s="3">
        <v>9.3023255813949994</v>
      </c>
      <c r="K8346" s="3">
        <v>31.395348837208999</v>
      </c>
      <c r="L8346" s="3">
        <v>26.744186046511999</v>
      </c>
      <c r="M8346" s="3">
        <v>59.302325581395003</v>
      </c>
      <c r="N8346" s="3">
        <v>47.674418604651002</v>
      </c>
      <c r="O8346" s="3">
        <v>53.488372093023003</v>
      </c>
      <c r="P8346" s="3">
        <v>3.488372093023</v>
      </c>
      <c r="Q8346" s="3">
        <v>39.534883720929997</v>
      </c>
      <c r="R8346" s="3">
        <v>27.906976744186</v>
      </c>
      <c r="S8346" s="3">
        <v>26.744186046511999</v>
      </c>
      <c r="T8346" s="3">
        <v>44.186046511628</v>
      </c>
      <c r="U8346" s="3">
        <v>11.627906976744001</v>
      </c>
      <c r="V8346" s="3">
        <v>2.3255813953489999</v>
      </c>
      <c r="W8346" s="8">
        <v>1.1627906976739999</v>
      </c>
    </row>
    <row r="8347" spans="3:23" x14ac:dyDescent="0.2">
      <c r="C8347" s="91" t="s">
        <v>73</v>
      </c>
      <c r="D8347" s="86" t="s">
        <v>17</v>
      </c>
      <c r="E8347" s="6" t="s">
        <v>74</v>
      </c>
      <c r="F8347" s="5"/>
      <c r="G8347" s="58">
        <v>210</v>
      </c>
      <c r="H8347" s="70" t="str">
        <f t="shared" si="182"/>
        <v xml:space="preserve"> </v>
      </c>
      <c r="I8347" s="12">
        <v>24.761904761905001</v>
      </c>
      <c r="J8347" s="4">
        <v>15.238095238094999</v>
      </c>
      <c r="K8347" s="4">
        <v>60</v>
      </c>
      <c r="L8347" s="4">
        <v>34.761904761905001</v>
      </c>
      <c r="M8347" s="4">
        <v>66.666666666666998</v>
      </c>
      <c r="N8347" s="4">
        <v>64.761904761905001</v>
      </c>
      <c r="O8347" s="4">
        <v>44.285714285714</v>
      </c>
      <c r="P8347" s="4">
        <v>28.095238095237999</v>
      </c>
      <c r="Q8347" s="4">
        <v>36.666666666666998</v>
      </c>
      <c r="R8347" s="4">
        <v>39.523809523810002</v>
      </c>
      <c r="S8347" s="4">
        <v>21.428571428571001</v>
      </c>
      <c r="T8347" s="4">
        <v>51.904761904761997</v>
      </c>
      <c r="U8347" s="4">
        <v>10.952380952381001</v>
      </c>
      <c r="V8347" s="4">
        <v>2.8571428571430002</v>
      </c>
      <c r="W8347" s="13">
        <v>0.95238095238099996</v>
      </c>
    </row>
    <row r="8348" spans="3:23" x14ac:dyDescent="0.2">
      <c r="C8348" s="90"/>
      <c r="D8348" s="87"/>
      <c r="E8348" s="1" t="s">
        <v>75</v>
      </c>
      <c r="F8348" s="2"/>
      <c r="G8348" s="59">
        <v>454</v>
      </c>
      <c r="H8348" s="71" t="str">
        <f t="shared" si="182"/>
        <v xml:space="preserve"> </v>
      </c>
      <c r="I8348" s="11">
        <v>34.801762114536999</v>
      </c>
      <c r="J8348" s="3">
        <v>16.079295154185001</v>
      </c>
      <c r="K8348" s="3">
        <v>56.387665198237997</v>
      </c>
      <c r="L8348" s="3">
        <v>40.308370044053</v>
      </c>
      <c r="M8348" s="3">
        <v>55.066079295153997</v>
      </c>
      <c r="N8348" s="3">
        <v>55.947136563877002</v>
      </c>
      <c r="O8348" s="3">
        <v>40.308370044053</v>
      </c>
      <c r="P8348" s="3">
        <v>25.770925110132001</v>
      </c>
      <c r="Q8348" s="3">
        <v>40.969162995594999</v>
      </c>
      <c r="R8348" s="3">
        <v>41.629955947136999</v>
      </c>
      <c r="S8348" s="3">
        <v>23.788546255507001</v>
      </c>
      <c r="T8348" s="3">
        <v>53.524229074890002</v>
      </c>
      <c r="U8348" s="3">
        <v>11.674008810573</v>
      </c>
      <c r="V8348" s="3">
        <v>1.762114537445</v>
      </c>
      <c r="W8348" s="8">
        <v>0.66079295154200002</v>
      </c>
    </row>
    <row r="8349" spans="3:23" x14ac:dyDescent="0.2">
      <c r="C8349" s="90"/>
      <c r="D8349" s="87"/>
      <c r="E8349" s="1" t="s">
        <v>76</v>
      </c>
      <c r="F8349" s="2"/>
      <c r="G8349" s="59">
        <v>52</v>
      </c>
      <c r="H8349" s="71" t="str">
        <f t="shared" si="182"/>
        <v xml:space="preserve"> </v>
      </c>
      <c r="I8349" s="11">
        <v>34.615384615384997</v>
      </c>
      <c r="J8349" s="3">
        <v>21.153846153846001</v>
      </c>
      <c r="K8349" s="3">
        <v>61.538461538462002</v>
      </c>
      <c r="L8349" s="3">
        <v>34.615384615384997</v>
      </c>
      <c r="M8349" s="3">
        <v>61.538461538462002</v>
      </c>
      <c r="N8349" s="3">
        <v>88.461538461537998</v>
      </c>
      <c r="O8349" s="3">
        <v>42.307692307692001</v>
      </c>
      <c r="P8349" s="3">
        <v>32.692307692307999</v>
      </c>
      <c r="Q8349" s="3">
        <v>46.153846153845997</v>
      </c>
      <c r="R8349" s="3">
        <v>51.923076923076998</v>
      </c>
      <c r="S8349" s="3">
        <v>30.769230769231001</v>
      </c>
      <c r="T8349" s="3">
        <v>61.538461538462002</v>
      </c>
      <c r="U8349" s="3">
        <v>23.076923076922998</v>
      </c>
      <c r="V8349" s="3">
        <v>3.8461538461539999</v>
      </c>
      <c r="W8349" s="14">
        <v>0</v>
      </c>
    </row>
    <row r="8350" spans="3:23" x14ac:dyDescent="0.2">
      <c r="C8350" s="90"/>
      <c r="D8350" s="87"/>
      <c r="E8350" s="1" t="s">
        <v>77</v>
      </c>
      <c r="F8350" s="2"/>
      <c r="G8350" s="59">
        <v>349</v>
      </c>
      <c r="H8350" s="71" t="str">
        <f t="shared" si="182"/>
        <v xml:space="preserve"> </v>
      </c>
      <c r="I8350" s="11">
        <v>25.501432664755999</v>
      </c>
      <c r="J8350" s="3">
        <v>21.776504297993998</v>
      </c>
      <c r="K8350" s="3">
        <v>85.386819484241002</v>
      </c>
      <c r="L8350" s="3">
        <v>35.816618911174999</v>
      </c>
      <c r="M8350" s="3">
        <v>60.171919770773997</v>
      </c>
      <c r="N8350" s="3">
        <v>66.762177650430004</v>
      </c>
      <c r="O8350" s="3">
        <v>42.120343839542002</v>
      </c>
      <c r="P8350" s="3">
        <v>17.765042979943001</v>
      </c>
      <c r="Q8350" s="3">
        <v>46.418338108882999</v>
      </c>
      <c r="R8350" s="3">
        <v>38.681948424068999</v>
      </c>
      <c r="S8350" s="3">
        <v>21.489971346705001</v>
      </c>
      <c r="T8350" s="3">
        <v>57.306590257880003</v>
      </c>
      <c r="U8350" s="3">
        <v>13.467048710602</v>
      </c>
      <c r="V8350" s="3">
        <v>1.7191977077359999</v>
      </c>
      <c r="W8350" s="8">
        <v>0.28653295128900003</v>
      </c>
    </row>
    <row r="8351" spans="3:23" ht="24" x14ac:dyDescent="0.2">
      <c r="C8351" s="90"/>
      <c r="D8351" s="87"/>
      <c r="E8351" s="1" t="s">
        <v>78</v>
      </c>
      <c r="F8351" s="2"/>
      <c r="G8351" s="59">
        <v>370</v>
      </c>
      <c r="H8351" s="71" t="str">
        <f t="shared" si="182"/>
        <v xml:space="preserve"> </v>
      </c>
      <c r="I8351" s="11">
        <v>26.486486486486001</v>
      </c>
      <c r="J8351" s="3">
        <v>17.567567567567998</v>
      </c>
      <c r="K8351" s="3">
        <v>85.675675675676004</v>
      </c>
      <c r="L8351" s="3">
        <v>34.324324324324003</v>
      </c>
      <c r="M8351" s="3">
        <v>59.189189189189001</v>
      </c>
      <c r="N8351" s="3">
        <v>70.810810810811006</v>
      </c>
      <c r="O8351" s="3">
        <v>44.594594594595002</v>
      </c>
      <c r="P8351" s="3">
        <v>20.810810810810999</v>
      </c>
      <c r="Q8351" s="3">
        <v>50.810810810810999</v>
      </c>
      <c r="R8351" s="3">
        <v>40.810810810810999</v>
      </c>
      <c r="S8351" s="3">
        <v>22.432432432432002</v>
      </c>
      <c r="T8351" s="3">
        <v>58.918918918918997</v>
      </c>
      <c r="U8351" s="3">
        <v>14.324324324323999</v>
      </c>
      <c r="V8351" s="3">
        <v>1.6216216216220001</v>
      </c>
      <c r="W8351" s="8">
        <v>0.27027027027</v>
      </c>
    </row>
    <row r="8352" spans="3:23" ht="24" x14ac:dyDescent="0.2">
      <c r="C8352" s="90"/>
      <c r="D8352" s="87"/>
      <c r="E8352" s="1" t="s">
        <v>79</v>
      </c>
      <c r="F8352" s="2"/>
      <c r="G8352" s="59">
        <v>90</v>
      </c>
      <c r="H8352" s="71" t="str">
        <f t="shared" si="182"/>
        <v xml:space="preserve"> </v>
      </c>
      <c r="I8352" s="11">
        <v>36.666666666666998</v>
      </c>
      <c r="J8352" s="3">
        <v>70</v>
      </c>
      <c r="K8352" s="3">
        <v>70</v>
      </c>
      <c r="L8352" s="3">
        <v>40</v>
      </c>
      <c r="M8352" s="3">
        <v>53.333333333333002</v>
      </c>
      <c r="N8352" s="3">
        <v>65.555555555555998</v>
      </c>
      <c r="O8352" s="3">
        <v>44.444444444444002</v>
      </c>
      <c r="P8352" s="3">
        <v>30</v>
      </c>
      <c r="Q8352" s="3">
        <v>52.222222222222001</v>
      </c>
      <c r="R8352" s="3">
        <v>48.888888888888999</v>
      </c>
      <c r="S8352" s="3">
        <v>22.222222222222001</v>
      </c>
      <c r="T8352" s="3">
        <v>61.111111111111001</v>
      </c>
      <c r="U8352" s="3">
        <v>18.888888888888999</v>
      </c>
      <c r="V8352" s="3">
        <v>3.333333333333</v>
      </c>
      <c r="W8352" s="14">
        <v>0</v>
      </c>
    </row>
    <row r="8353" spans="3:23" ht="24" x14ac:dyDescent="0.2">
      <c r="C8353" s="90"/>
      <c r="D8353" s="87"/>
      <c r="E8353" s="1" t="s">
        <v>80</v>
      </c>
      <c r="F8353" s="2"/>
      <c r="G8353" s="59">
        <v>41</v>
      </c>
      <c r="H8353" s="71" t="str">
        <f t="shared" si="182"/>
        <v>*</v>
      </c>
      <c r="I8353" s="11">
        <v>46.341463414633999</v>
      </c>
      <c r="J8353" s="3">
        <v>39.024390243901998</v>
      </c>
      <c r="K8353" s="3">
        <v>65.853658536585002</v>
      </c>
      <c r="L8353" s="3">
        <v>51.219512195122</v>
      </c>
      <c r="M8353" s="3">
        <v>70.731707317073003</v>
      </c>
      <c r="N8353" s="3">
        <v>60.975609756098002</v>
      </c>
      <c r="O8353" s="3">
        <v>41.463414634145998</v>
      </c>
      <c r="P8353" s="3">
        <v>51.219512195122</v>
      </c>
      <c r="Q8353" s="3">
        <v>41.463414634145998</v>
      </c>
      <c r="R8353" s="3">
        <v>48.780487804878</v>
      </c>
      <c r="S8353" s="3">
        <v>31.707317073171001</v>
      </c>
      <c r="T8353" s="3">
        <v>48.780487804878</v>
      </c>
      <c r="U8353" s="3">
        <v>24.390243902439</v>
      </c>
      <c r="V8353" s="3">
        <v>4.8780487804880002</v>
      </c>
      <c r="W8353" s="14">
        <v>0</v>
      </c>
    </row>
    <row r="8354" spans="3:23" ht="24" x14ac:dyDescent="0.2">
      <c r="C8354" s="90"/>
      <c r="D8354" s="87"/>
      <c r="E8354" s="1" t="s">
        <v>81</v>
      </c>
      <c r="F8354" s="2"/>
      <c r="G8354" s="59">
        <v>82</v>
      </c>
      <c r="H8354" s="71" t="str">
        <f t="shared" ref="H8354:H8417" si="183">IF(G8354&lt;49,"*"," ")</f>
        <v xml:space="preserve"> </v>
      </c>
      <c r="I8354" s="11">
        <v>40.243902439023998</v>
      </c>
      <c r="J8354" s="3">
        <v>35.365853658536999</v>
      </c>
      <c r="K8354" s="3">
        <v>53.658536585366001</v>
      </c>
      <c r="L8354" s="3">
        <v>51.219512195122</v>
      </c>
      <c r="M8354" s="3">
        <v>60.975609756098002</v>
      </c>
      <c r="N8354" s="3">
        <v>52.439024390244001</v>
      </c>
      <c r="O8354" s="3">
        <v>42.682926829267998</v>
      </c>
      <c r="P8354" s="3">
        <v>31.707317073171001</v>
      </c>
      <c r="Q8354" s="3">
        <v>35.365853658536999</v>
      </c>
      <c r="R8354" s="3">
        <v>46.341463414633999</v>
      </c>
      <c r="S8354" s="3">
        <v>24.390243902439</v>
      </c>
      <c r="T8354" s="3">
        <v>47.560975609755999</v>
      </c>
      <c r="U8354" s="3">
        <v>21.951219512194999</v>
      </c>
      <c r="V8354" s="3">
        <v>2.4390243902440001</v>
      </c>
      <c r="W8354" s="14">
        <v>0</v>
      </c>
    </row>
    <row r="8355" spans="3:23" ht="24" x14ac:dyDescent="0.2">
      <c r="C8355" s="90"/>
      <c r="D8355" s="87"/>
      <c r="E8355" s="1" t="s">
        <v>82</v>
      </c>
      <c r="F8355" s="2"/>
      <c r="G8355" s="59">
        <v>120</v>
      </c>
      <c r="H8355" s="71" t="str">
        <f t="shared" si="183"/>
        <v xml:space="preserve"> </v>
      </c>
      <c r="I8355" s="11">
        <v>35.833333333333002</v>
      </c>
      <c r="J8355" s="3">
        <v>27.5</v>
      </c>
      <c r="K8355" s="3">
        <v>71.666666666666998</v>
      </c>
      <c r="L8355" s="3">
        <v>35.833333333333002</v>
      </c>
      <c r="M8355" s="3">
        <v>57.5</v>
      </c>
      <c r="N8355" s="3">
        <v>66.666666666666998</v>
      </c>
      <c r="O8355" s="3">
        <v>33.333333333333002</v>
      </c>
      <c r="P8355" s="3">
        <v>59.166666666666998</v>
      </c>
      <c r="Q8355" s="3">
        <v>45</v>
      </c>
      <c r="R8355" s="3">
        <v>51.666666666666998</v>
      </c>
      <c r="S8355" s="3">
        <v>28.333333333333002</v>
      </c>
      <c r="T8355" s="3">
        <v>51.666666666666998</v>
      </c>
      <c r="U8355" s="3">
        <v>19.166666666666998</v>
      </c>
      <c r="V8355" s="3">
        <v>1.666666666667</v>
      </c>
      <c r="W8355" s="14">
        <v>0</v>
      </c>
    </row>
    <row r="8356" spans="3:23" x14ac:dyDescent="0.2">
      <c r="C8356" s="90"/>
      <c r="D8356" s="87"/>
      <c r="E8356" s="1" t="s">
        <v>83</v>
      </c>
      <c r="F8356" s="2"/>
      <c r="G8356" s="59">
        <v>42</v>
      </c>
      <c r="H8356" s="71" t="str">
        <f t="shared" si="183"/>
        <v>*</v>
      </c>
      <c r="I8356" s="11">
        <v>71.428571428571004</v>
      </c>
      <c r="J8356" s="3">
        <v>21.428571428571001</v>
      </c>
      <c r="K8356" s="3">
        <v>50</v>
      </c>
      <c r="L8356" s="3">
        <v>35.714285714286</v>
      </c>
      <c r="M8356" s="3">
        <v>61.904761904761997</v>
      </c>
      <c r="N8356" s="3">
        <v>64.285714285713993</v>
      </c>
      <c r="O8356" s="3">
        <v>30.952380952380999</v>
      </c>
      <c r="P8356" s="3">
        <v>16.666666666666998</v>
      </c>
      <c r="Q8356" s="3">
        <v>47.619047619047997</v>
      </c>
      <c r="R8356" s="3">
        <v>50</v>
      </c>
      <c r="S8356" s="3">
        <v>42.857142857143003</v>
      </c>
      <c r="T8356" s="3">
        <v>59.523809523810002</v>
      </c>
      <c r="U8356" s="3">
        <v>19.047619047619001</v>
      </c>
      <c r="V8356" s="3">
        <v>4.7619047619049999</v>
      </c>
      <c r="W8356" s="14">
        <v>0</v>
      </c>
    </row>
    <row r="8357" spans="3:23" ht="24" x14ac:dyDescent="0.2">
      <c r="C8357" s="90"/>
      <c r="D8357" s="87"/>
      <c r="E8357" s="1" t="s">
        <v>84</v>
      </c>
      <c r="F8357" s="2"/>
      <c r="G8357" s="59">
        <v>133</v>
      </c>
      <c r="H8357" s="71" t="str">
        <f t="shared" si="183"/>
        <v xml:space="preserve"> </v>
      </c>
      <c r="I8357" s="11">
        <v>33.834586466165</v>
      </c>
      <c r="J8357" s="3">
        <v>20.300751879699</v>
      </c>
      <c r="K8357" s="3">
        <v>73.684210526315994</v>
      </c>
      <c r="L8357" s="3">
        <v>48.872180451128003</v>
      </c>
      <c r="M8357" s="3">
        <v>58.646616541352998</v>
      </c>
      <c r="N8357" s="3">
        <v>69.924812030075003</v>
      </c>
      <c r="O8357" s="3">
        <v>39.097744360901999</v>
      </c>
      <c r="P8357" s="3">
        <v>26.315789473683999</v>
      </c>
      <c r="Q8357" s="3">
        <v>50.375939849623997</v>
      </c>
      <c r="R8357" s="3">
        <v>38.345864661653998</v>
      </c>
      <c r="S8357" s="3">
        <v>22.556390977444</v>
      </c>
      <c r="T8357" s="3">
        <v>55.639097744361003</v>
      </c>
      <c r="U8357" s="3">
        <v>12.781954887217999</v>
      </c>
      <c r="V8357" s="3">
        <v>1.503759398496</v>
      </c>
      <c r="W8357" s="8">
        <v>0.75187969924800002</v>
      </c>
    </row>
    <row r="8358" spans="3:23" ht="24" x14ac:dyDescent="0.2">
      <c r="C8358" s="90"/>
      <c r="D8358" s="87"/>
      <c r="E8358" s="1" t="s">
        <v>85</v>
      </c>
      <c r="F8358" s="2"/>
      <c r="G8358" s="59">
        <v>45</v>
      </c>
      <c r="H8358" s="71" t="str">
        <f t="shared" si="183"/>
        <v>*</v>
      </c>
      <c r="I8358" s="11">
        <v>48.888888888888999</v>
      </c>
      <c r="J8358" s="3">
        <v>13.333333333333</v>
      </c>
      <c r="K8358" s="3">
        <v>57.777777777777999</v>
      </c>
      <c r="L8358" s="3">
        <v>37.777777777777999</v>
      </c>
      <c r="M8358" s="3">
        <v>55.555555555555998</v>
      </c>
      <c r="N8358" s="3">
        <v>46.666666666666998</v>
      </c>
      <c r="O8358" s="3">
        <v>46.666666666666998</v>
      </c>
      <c r="P8358" s="3">
        <v>22.222222222222001</v>
      </c>
      <c r="Q8358" s="3">
        <v>42.222222222222001</v>
      </c>
      <c r="R8358" s="3">
        <v>35.555555555555998</v>
      </c>
      <c r="S8358" s="3">
        <v>28.888888888888999</v>
      </c>
      <c r="T8358" s="3">
        <v>55.555555555555998</v>
      </c>
      <c r="U8358" s="3">
        <v>11.111111111111001</v>
      </c>
      <c r="V8358" s="3">
        <v>2.2222222222219998</v>
      </c>
      <c r="W8358" s="8">
        <v>2.2222222222219998</v>
      </c>
    </row>
    <row r="8359" spans="3:23" x14ac:dyDescent="0.2">
      <c r="C8359" s="90"/>
      <c r="D8359" s="87"/>
      <c r="E8359" s="1" t="s">
        <v>32</v>
      </c>
      <c r="F8359" s="2"/>
      <c r="G8359" s="59">
        <v>41</v>
      </c>
      <c r="H8359" s="71" t="str">
        <f t="shared" si="183"/>
        <v>*</v>
      </c>
      <c r="I8359" s="11">
        <v>43.902439024389999</v>
      </c>
      <c r="J8359" s="3">
        <v>36.585365853658999</v>
      </c>
      <c r="K8359" s="3">
        <v>48.780487804878</v>
      </c>
      <c r="L8359" s="3">
        <v>31.707317073171001</v>
      </c>
      <c r="M8359" s="3">
        <v>51.219512195122</v>
      </c>
      <c r="N8359" s="3">
        <v>58.536585365854002</v>
      </c>
      <c r="O8359" s="3">
        <v>36.585365853658999</v>
      </c>
      <c r="P8359" s="3">
        <v>29.268292682927001</v>
      </c>
      <c r="Q8359" s="3">
        <v>43.902439024389999</v>
      </c>
      <c r="R8359" s="3">
        <v>41.463414634145998</v>
      </c>
      <c r="S8359" s="3">
        <v>29.268292682927001</v>
      </c>
      <c r="T8359" s="3">
        <v>51.219512195122</v>
      </c>
      <c r="U8359" s="3">
        <v>14.634146341463</v>
      </c>
      <c r="V8359" s="3">
        <v>7.3170731707319998</v>
      </c>
      <c r="W8359" s="14">
        <v>0</v>
      </c>
    </row>
    <row r="8360" spans="3:23" ht="24" x14ac:dyDescent="0.2">
      <c r="C8360" s="90"/>
      <c r="D8360" s="87"/>
      <c r="E8360" s="1" t="s">
        <v>86</v>
      </c>
      <c r="F8360" s="2"/>
      <c r="G8360" s="59">
        <v>1122</v>
      </c>
      <c r="H8360" s="71" t="str">
        <f t="shared" si="183"/>
        <v xml:space="preserve"> </v>
      </c>
      <c r="I8360" s="11">
        <v>31.729055258467</v>
      </c>
      <c r="J8360" s="3">
        <v>19.162210338681</v>
      </c>
      <c r="K8360" s="3">
        <v>64.349376114082006</v>
      </c>
      <c r="L8360" s="3">
        <v>36.185383244207003</v>
      </c>
      <c r="M8360" s="3">
        <v>56.684491978609998</v>
      </c>
      <c r="N8360" s="3">
        <v>59.269162210338997</v>
      </c>
      <c r="O8360" s="3">
        <v>42.156862745098003</v>
      </c>
      <c r="P8360" s="3">
        <v>18.805704099822002</v>
      </c>
      <c r="Q8360" s="3">
        <v>42.691622103386997</v>
      </c>
      <c r="R8360" s="3">
        <v>37.700534759358</v>
      </c>
      <c r="S8360" s="3">
        <v>23.172905525847</v>
      </c>
      <c r="T8360" s="3">
        <v>54.901960784313999</v>
      </c>
      <c r="U8360" s="3">
        <v>11.675579322638001</v>
      </c>
      <c r="V8360" s="3">
        <v>1.5151515151520001</v>
      </c>
      <c r="W8360" s="8">
        <v>0.44563279857400001</v>
      </c>
    </row>
    <row r="8361" spans="3:23" ht="24" x14ac:dyDescent="0.2">
      <c r="C8361" s="90"/>
      <c r="D8361" s="87"/>
      <c r="E8361" s="1" t="s">
        <v>87</v>
      </c>
      <c r="F8361" s="2"/>
      <c r="G8361" s="59">
        <v>227</v>
      </c>
      <c r="H8361" s="71" t="str">
        <f t="shared" si="183"/>
        <v xml:space="preserve"> </v>
      </c>
      <c r="I8361" s="11">
        <v>37.444933920704997</v>
      </c>
      <c r="J8361" s="3">
        <v>18.942731277532999</v>
      </c>
      <c r="K8361" s="3">
        <v>42.290748898677997</v>
      </c>
      <c r="L8361" s="3">
        <v>32.599118942731003</v>
      </c>
      <c r="M8361" s="3">
        <v>53.744493392069998</v>
      </c>
      <c r="N8361" s="3">
        <v>51.982378854625999</v>
      </c>
      <c r="O8361" s="3">
        <v>44.493392070485001</v>
      </c>
      <c r="P8361" s="3">
        <v>2.2026431718060002</v>
      </c>
      <c r="Q8361" s="3">
        <v>40.528634361233003</v>
      </c>
      <c r="R8361" s="3">
        <v>27.312775330396001</v>
      </c>
      <c r="S8361" s="3">
        <v>33.039647577093</v>
      </c>
      <c r="T8361" s="3">
        <v>54.625550660793003</v>
      </c>
      <c r="U8361" s="3">
        <v>10.132158590308</v>
      </c>
      <c r="V8361" s="3">
        <v>0.44052863436099998</v>
      </c>
      <c r="W8361" s="8">
        <v>0.44052863436099998</v>
      </c>
    </row>
    <row r="8362" spans="3:23" ht="24" x14ac:dyDescent="0.2">
      <c r="C8362" s="90"/>
      <c r="D8362" s="87"/>
      <c r="E8362" s="1" t="s">
        <v>88</v>
      </c>
      <c r="F8362" s="2"/>
      <c r="G8362" s="59">
        <v>366</v>
      </c>
      <c r="H8362" s="71" t="str">
        <f t="shared" si="183"/>
        <v xml:space="preserve"> </v>
      </c>
      <c r="I8362" s="11">
        <v>25.68306010929</v>
      </c>
      <c r="J8362" s="3">
        <v>9.0163934426230004</v>
      </c>
      <c r="K8362" s="3">
        <v>32.513661202186</v>
      </c>
      <c r="L8362" s="3">
        <v>30.874316939890999</v>
      </c>
      <c r="M8362" s="3">
        <v>53.278688524590002</v>
      </c>
      <c r="N8362" s="3">
        <v>34.972677595627999</v>
      </c>
      <c r="O8362" s="3">
        <v>45.628415300546003</v>
      </c>
      <c r="P8362" s="3">
        <v>1.0928961748629999</v>
      </c>
      <c r="Q8362" s="3">
        <v>32.786885245901999</v>
      </c>
      <c r="R8362" s="3">
        <v>17.486338797814</v>
      </c>
      <c r="S8362" s="3">
        <v>26.229508196721</v>
      </c>
      <c r="T8362" s="3">
        <v>54.918032786885</v>
      </c>
      <c r="U8362" s="3">
        <v>4.918032786885</v>
      </c>
      <c r="V8362" s="3">
        <v>0.81967213114799997</v>
      </c>
      <c r="W8362" s="8">
        <v>1.366120218579</v>
      </c>
    </row>
    <row r="8363" spans="3:23" x14ac:dyDescent="0.2">
      <c r="C8363" s="90"/>
      <c r="D8363" s="87"/>
      <c r="E8363" s="1" t="s">
        <v>22</v>
      </c>
      <c r="F8363" s="2"/>
      <c r="G8363" s="59">
        <v>68</v>
      </c>
      <c r="H8363" s="71" t="str">
        <f t="shared" si="183"/>
        <v xml:space="preserve"> </v>
      </c>
      <c r="I8363" s="11">
        <v>23.529411764706001</v>
      </c>
      <c r="J8363" s="3">
        <v>10.294117647059</v>
      </c>
      <c r="K8363" s="3">
        <v>25</v>
      </c>
      <c r="L8363" s="3">
        <v>33.823529411765001</v>
      </c>
      <c r="M8363" s="3">
        <v>48.529411764705998</v>
      </c>
      <c r="N8363" s="3">
        <v>39.705882352941003</v>
      </c>
      <c r="O8363" s="3">
        <v>44.117647058823998</v>
      </c>
      <c r="P8363" s="3">
        <v>4.4117647058819998</v>
      </c>
      <c r="Q8363" s="3">
        <v>27.941176470588001</v>
      </c>
      <c r="R8363" s="3">
        <v>23.529411764706001</v>
      </c>
      <c r="S8363" s="3">
        <v>17.647058823529001</v>
      </c>
      <c r="T8363" s="3">
        <v>52.941176470587997</v>
      </c>
      <c r="U8363" s="3">
        <v>10.294117647059</v>
      </c>
      <c r="V8363" s="3">
        <v>1.4705882352940001</v>
      </c>
      <c r="W8363" s="8">
        <v>2.9411764705880001</v>
      </c>
    </row>
    <row r="8364" spans="3:23" ht="24" x14ac:dyDescent="0.2">
      <c r="C8364" s="91" t="s">
        <v>89</v>
      </c>
      <c r="D8364" s="86" t="s">
        <v>17</v>
      </c>
      <c r="E8364" s="6" t="s">
        <v>90</v>
      </c>
      <c r="F8364" s="5"/>
      <c r="G8364" s="58">
        <v>148</v>
      </c>
      <c r="H8364" s="70" t="str">
        <f t="shared" si="183"/>
        <v xml:space="preserve"> </v>
      </c>
      <c r="I8364" s="12">
        <v>29.72972972973</v>
      </c>
      <c r="J8364" s="4">
        <v>35.810810810810999</v>
      </c>
      <c r="K8364" s="4">
        <v>79.054054054054006</v>
      </c>
      <c r="L8364" s="4">
        <v>36.486486486486001</v>
      </c>
      <c r="M8364" s="4">
        <v>51.351351351350999</v>
      </c>
      <c r="N8364" s="4">
        <v>68.918918918919005</v>
      </c>
      <c r="O8364" s="4">
        <v>40.540540540541002</v>
      </c>
      <c r="P8364" s="4">
        <v>17.567567567567998</v>
      </c>
      <c r="Q8364" s="4">
        <v>47.297297297297</v>
      </c>
      <c r="R8364" s="4">
        <v>43.918918918918997</v>
      </c>
      <c r="S8364" s="4">
        <v>20.945945945946001</v>
      </c>
      <c r="T8364" s="4">
        <v>50.675675675675997</v>
      </c>
      <c r="U8364" s="4">
        <v>15.540540540541</v>
      </c>
      <c r="V8364" s="4">
        <v>2.0270270270270001</v>
      </c>
      <c r="W8364" s="33">
        <v>0</v>
      </c>
    </row>
    <row r="8365" spans="3:23" ht="48" x14ac:dyDescent="0.2">
      <c r="C8365" s="90"/>
      <c r="D8365" s="87"/>
      <c r="E8365" s="1" t="s">
        <v>91</v>
      </c>
      <c r="F8365" s="2"/>
      <c r="G8365" s="59">
        <v>87</v>
      </c>
      <c r="H8365" s="71" t="str">
        <f t="shared" si="183"/>
        <v xml:space="preserve"> </v>
      </c>
      <c r="I8365" s="11">
        <v>26.436781609194998</v>
      </c>
      <c r="J8365" s="3">
        <v>31.034482758620999</v>
      </c>
      <c r="K8365" s="3">
        <v>74.712643678161001</v>
      </c>
      <c r="L8365" s="3">
        <v>35.632183908046002</v>
      </c>
      <c r="M8365" s="3">
        <v>52.873563218390998</v>
      </c>
      <c r="N8365" s="3">
        <v>73.563218390805005</v>
      </c>
      <c r="O8365" s="3">
        <v>40.229885057471002</v>
      </c>
      <c r="P8365" s="3">
        <v>35.632183908046002</v>
      </c>
      <c r="Q8365" s="3">
        <v>45.977011494252999</v>
      </c>
      <c r="R8365" s="3">
        <v>44.827586206897003</v>
      </c>
      <c r="S8365" s="3">
        <v>25.287356321838999</v>
      </c>
      <c r="T8365" s="3">
        <v>57.471264367815998</v>
      </c>
      <c r="U8365" s="3">
        <v>13.793103448276</v>
      </c>
      <c r="V8365" s="3">
        <v>1.149425287356</v>
      </c>
      <c r="W8365" s="14">
        <v>0</v>
      </c>
    </row>
    <row r="8366" spans="3:23" ht="36" x14ac:dyDescent="0.2">
      <c r="C8366" s="90"/>
      <c r="D8366" s="87"/>
      <c r="E8366" s="1" t="s">
        <v>92</v>
      </c>
      <c r="F8366" s="2"/>
      <c r="G8366" s="59">
        <v>83</v>
      </c>
      <c r="H8366" s="71" t="str">
        <f t="shared" si="183"/>
        <v xml:space="preserve"> </v>
      </c>
      <c r="I8366" s="11">
        <v>42.168674698795002</v>
      </c>
      <c r="J8366" s="3">
        <v>55.421686746988001</v>
      </c>
      <c r="K8366" s="3">
        <v>75.903614457830997</v>
      </c>
      <c r="L8366" s="3">
        <v>43.373493975903997</v>
      </c>
      <c r="M8366" s="3">
        <v>50.602409638554001</v>
      </c>
      <c r="N8366" s="3">
        <v>66.265060240964004</v>
      </c>
      <c r="O8366" s="3">
        <v>36.144578313253</v>
      </c>
      <c r="P8366" s="3">
        <v>39.759036144577998</v>
      </c>
      <c r="Q8366" s="3">
        <v>45.78313253012</v>
      </c>
      <c r="R8366" s="3">
        <v>44.578313253011999</v>
      </c>
      <c r="S8366" s="3">
        <v>25.301204819277</v>
      </c>
      <c r="T8366" s="3">
        <v>50.602409638554001</v>
      </c>
      <c r="U8366" s="3">
        <v>21.686746987951999</v>
      </c>
      <c r="V8366" s="3">
        <v>3.6144578313250002</v>
      </c>
      <c r="W8366" s="14">
        <v>0</v>
      </c>
    </row>
    <row r="8367" spans="3:23" ht="48" x14ac:dyDescent="0.2">
      <c r="C8367" s="90"/>
      <c r="D8367" s="87"/>
      <c r="E8367" s="1" t="s">
        <v>93</v>
      </c>
      <c r="F8367" s="2"/>
      <c r="G8367" s="59">
        <v>121</v>
      </c>
      <c r="H8367" s="71" t="str">
        <f t="shared" si="183"/>
        <v xml:space="preserve"> </v>
      </c>
      <c r="I8367" s="11">
        <v>37.190082644627999</v>
      </c>
      <c r="J8367" s="3">
        <v>33.057851239668999</v>
      </c>
      <c r="K8367" s="3">
        <v>66.942148760330994</v>
      </c>
      <c r="L8367" s="3">
        <v>40.495867768594998</v>
      </c>
      <c r="M8367" s="3">
        <v>50.413223140496001</v>
      </c>
      <c r="N8367" s="3">
        <v>53.719008264463</v>
      </c>
      <c r="O8367" s="3">
        <v>39.669421487603003</v>
      </c>
      <c r="P8367" s="3">
        <v>14.04958677686</v>
      </c>
      <c r="Q8367" s="3">
        <v>42.975206611570002</v>
      </c>
      <c r="R8367" s="3">
        <v>38.016528925620001</v>
      </c>
      <c r="S8367" s="3">
        <v>26.446280991736</v>
      </c>
      <c r="T8367" s="3">
        <v>52.066115702479003</v>
      </c>
      <c r="U8367" s="3">
        <v>14.876033057851</v>
      </c>
      <c r="V8367" s="3">
        <v>1.6528925619829999</v>
      </c>
      <c r="W8367" s="14">
        <v>0</v>
      </c>
    </row>
    <row r="8368" spans="3:23" x14ac:dyDescent="0.2">
      <c r="C8368" s="90"/>
      <c r="D8368" s="87"/>
      <c r="E8368" s="1" t="s">
        <v>94</v>
      </c>
      <c r="F8368" s="2"/>
      <c r="G8368" s="59">
        <v>7</v>
      </c>
      <c r="H8368" s="71" t="str">
        <f t="shared" si="183"/>
        <v>*</v>
      </c>
      <c r="I8368" s="11">
        <v>71.428571428571004</v>
      </c>
      <c r="J8368" s="3">
        <v>85.714285714286007</v>
      </c>
      <c r="K8368" s="3">
        <v>57.142857142856997</v>
      </c>
      <c r="L8368" s="3">
        <v>85.714285714286007</v>
      </c>
      <c r="M8368" s="3">
        <v>71.428571428571004</v>
      </c>
      <c r="N8368" s="3">
        <v>85.714285714286007</v>
      </c>
      <c r="O8368" s="3">
        <v>42.857142857143003</v>
      </c>
      <c r="P8368" s="3">
        <v>42.857142857143003</v>
      </c>
      <c r="Q8368" s="3">
        <v>71.428571428571004</v>
      </c>
      <c r="R8368" s="3">
        <v>57.142857142856997</v>
      </c>
      <c r="S8368" s="3">
        <v>71.428571428571004</v>
      </c>
      <c r="T8368" s="3">
        <v>71.428571428571004</v>
      </c>
      <c r="U8368" s="3">
        <v>42.857142857143003</v>
      </c>
      <c r="V8368" s="3">
        <v>14.285714285714</v>
      </c>
      <c r="W8368" s="14">
        <v>0</v>
      </c>
    </row>
    <row r="8369" spans="3:23" x14ac:dyDescent="0.2">
      <c r="C8369" s="90"/>
      <c r="D8369" s="87"/>
      <c r="E8369" s="1" t="s">
        <v>95</v>
      </c>
      <c r="F8369" s="2"/>
      <c r="G8369" s="59">
        <v>4</v>
      </c>
      <c r="H8369" s="71" t="str">
        <f t="shared" si="183"/>
        <v>*</v>
      </c>
      <c r="I8369" s="11">
        <v>75</v>
      </c>
      <c r="J8369" s="3">
        <v>100</v>
      </c>
      <c r="K8369" s="3">
        <v>75</v>
      </c>
      <c r="L8369" s="3">
        <v>75</v>
      </c>
      <c r="M8369" s="3">
        <v>100</v>
      </c>
      <c r="N8369" s="3">
        <v>100</v>
      </c>
      <c r="O8369" s="3">
        <v>50</v>
      </c>
      <c r="P8369" s="3">
        <v>50</v>
      </c>
      <c r="Q8369" s="3">
        <v>50</v>
      </c>
      <c r="R8369" s="3">
        <v>50</v>
      </c>
      <c r="S8369" s="3">
        <v>50</v>
      </c>
      <c r="T8369" s="3">
        <v>100</v>
      </c>
      <c r="U8369" s="3">
        <v>50</v>
      </c>
      <c r="V8369" s="3">
        <v>25</v>
      </c>
      <c r="W8369" s="14">
        <v>0</v>
      </c>
    </row>
    <row r="8370" spans="3:23" x14ac:dyDescent="0.2">
      <c r="C8370" s="90"/>
      <c r="D8370" s="87"/>
      <c r="E8370" s="1" t="s">
        <v>32</v>
      </c>
      <c r="F8370" s="2"/>
      <c r="G8370" s="59">
        <v>38</v>
      </c>
      <c r="H8370" s="71" t="str">
        <f t="shared" si="183"/>
        <v>*</v>
      </c>
      <c r="I8370" s="11">
        <v>28.947368421053</v>
      </c>
      <c r="J8370" s="3">
        <v>42.105263157895003</v>
      </c>
      <c r="K8370" s="3">
        <v>47.368421052632002</v>
      </c>
      <c r="L8370" s="3">
        <v>26.315789473683999</v>
      </c>
      <c r="M8370" s="3">
        <v>52.631578947367998</v>
      </c>
      <c r="N8370" s="3">
        <v>52.631578947367998</v>
      </c>
      <c r="O8370" s="3">
        <v>39.473684210526002</v>
      </c>
      <c r="P8370" s="3">
        <v>28.947368421053</v>
      </c>
      <c r="Q8370" s="3">
        <v>31.578947368421002</v>
      </c>
      <c r="R8370" s="3">
        <v>39.473684210526002</v>
      </c>
      <c r="S8370" s="3">
        <v>7.8947368421049999</v>
      </c>
      <c r="T8370" s="3">
        <v>55.263157894736999</v>
      </c>
      <c r="U8370" s="3">
        <v>18.421052631578998</v>
      </c>
      <c r="V8370" s="3">
        <v>2.6315789473679998</v>
      </c>
      <c r="W8370" s="14">
        <v>0</v>
      </c>
    </row>
    <row r="8371" spans="3:23" ht="24" x14ac:dyDescent="0.2">
      <c r="C8371" s="90"/>
      <c r="D8371" s="87"/>
      <c r="E8371" s="1" t="s">
        <v>96</v>
      </c>
      <c r="F8371" s="2"/>
      <c r="G8371" s="59">
        <v>388</v>
      </c>
      <c r="H8371" s="71" t="str">
        <f t="shared" si="183"/>
        <v xml:space="preserve"> </v>
      </c>
      <c r="I8371" s="11">
        <v>31.958762886597999</v>
      </c>
      <c r="J8371" s="3">
        <v>34.278350515463998</v>
      </c>
      <c r="K8371" s="3">
        <v>69.072164948454002</v>
      </c>
      <c r="L8371" s="3">
        <v>37.886597938144</v>
      </c>
      <c r="M8371" s="3">
        <v>52.061855670103</v>
      </c>
      <c r="N8371" s="3">
        <v>62.886597938144</v>
      </c>
      <c r="O8371" s="3">
        <v>40.206185567010003</v>
      </c>
      <c r="P8371" s="3">
        <v>21.134020618556999</v>
      </c>
      <c r="Q8371" s="3">
        <v>43.041237113401998</v>
      </c>
      <c r="R8371" s="3">
        <v>40.206185567010003</v>
      </c>
      <c r="S8371" s="3">
        <v>21.907216494844999</v>
      </c>
      <c r="T8371" s="3">
        <v>52.061855670103</v>
      </c>
      <c r="U8371" s="3">
        <v>12.886597938144</v>
      </c>
      <c r="V8371" s="3">
        <v>1.2886597938140001</v>
      </c>
      <c r="W8371" s="14">
        <v>0</v>
      </c>
    </row>
    <row r="8372" spans="3:23" ht="24" x14ac:dyDescent="0.2">
      <c r="C8372" s="90"/>
      <c r="D8372" s="87"/>
      <c r="E8372" s="1" t="s">
        <v>87</v>
      </c>
      <c r="F8372" s="2"/>
      <c r="G8372" s="59">
        <v>503</v>
      </c>
      <c r="H8372" s="71" t="str">
        <f t="shared" si="183"/>
        <v xml:space="preserve"> </v>
      </c>
      <c r="I8372" s="11">
        <v>34.990059642147003</v>
      </c>
      <c r="J8372" s="3">
        <v>20.675944333996</v>
      </c>
      <c r="K8372" s="3">
        <v>57.852882703776999</v>
      </c>
      <c r="L8372" s="3">
        <v>38.966202783299998</v>
      </c>
      <c r="M8372" s="3">
        <v>59.443339960239001</v>
      </c>
      <c r="N8372" s="3">
        <v>57.256461232604003</v>
      </c>
      <c r="O8372" s="3">
        <v>40.755467196818998</v>
      </c>
      <c r="P8372" s="3">
        <v>11.928429423459001</v>
      </c>
      <c r="Q8372" s="3">
        <v>44.930417495029999</v>
      </c>
      <c r="R8372" s="3">
        <v>36.978131212724001</v>
      </c>
      <c r="S8372" s="3">
        <v>28.827037773360001</v>
      </c>
      <c r="T8372" s="3">
        <v>56.461232604373997</v>
      </c>
      <c r="U8372" s="3">
        <v>11.729622266402</v>
      </c>
      <c r="V8372" s="3">
        <v>1.391650099404</v>
      </c>
      <c r="W8372" s="8">
        <v>0.79522862823100005</v>
      </c>
    </row>
    <row r="8373" spans="3:23" ht="24" x14ac:dyDescent="0.2">
      <c r="C8373" s="90"/>
      <c r="D8373" s="87"/>
      <c r="E8373" s="1" t="s">
        <v>88</v>
      </c>
      <c r="F8373" s="2"/>
      <c r="G8373" s="59">
        <v>749</v>
      </c>
      <c r="H8373" s="71" t="str">
        <f t="shared" si="183"/>
        <v xml:space="preserve"> </v>
      </c>
      <c r="I8373" s="11">
        <v>27.236315086782</v>
      </c>
      <c r="J8373" s="3">
        <v>6.4085447263019999</v>
      </c>
      <c r="K8373" s="3">
        <v>42.857142857143003</v>
      </c>
      <c r="L8373" s="3">
        <v>31.108144192255999</v>
      </c>
      <c r="M8373" s="3">
        <v>54.739652870493998</v>
      </c>
      <c r="N8373" s="3">
        <v>44.058744993323998</v>
      </c>
      <c r="O8373" s="3">
        <v>46.061415220294002</v>
      </c>
      <c r="P8373" s="3">
        <v>7.7436582109480003</v>
      </c>
      <c r="Q8373" s="3">
        <v>35.246995994659997</v>
      </c>
      <c r="R8373" s="3">
        <v>23.230974632843999</v>
      </c>
      <c r="S8373" s="3">
        <v>24.299065420561</v>
      </c>
      <c r="T8373" s="3">
        <v>54.606141522028999</v>
      </c>
      <c r="U8373" s="3">
        <v>6.4085447263019999</v>
      </c>
      <c r="V8373" s="3">
        <v>0.80106809078800001</v>
      </c>
      <c r="W8373" s="8">
        <v>0.667556742323</v>
      </c>
    </row>
    <row r="8374" spans="3:23" x14ac:dyDescent="0.2">
      <c r="C8374" s="90"/>
      <c r="D8374" s="87"/>
      <c r="E8374" s="1" t="s">
        <v>22</v>
      </c>
      <c r="F8374" s="2"/>
      <c r="G8374" s="59">
        <v>143</v>
      </c>
      <c r="H8374" s="71" t="str">
        <f t="shared" si="183"/>
        <v xml:space="preserve"> </v>
      </c>
      <c r="I8374" s="11">
        <v>32.867132867133002</v>
      </c>
      <c r="J8374" s="3">
        <v>9.0909090909089993</v>
      </c>
      <c r="K8374" s="3">
        <v>51.748251748252002</v>
      </c>
      <c r="L8374" s="3">
        <v>27.972027972027998</v>
      </c>
      <c r="M8374" s="3">
        <v>52.447552447551999</v>
      </c>
      <c r="N8374" s="3">
        <v>53.146853146852997</v>
      </c>
      <c r="O8374" s="3">
        <v>45.454545454544999</v>
      </c>
      <c r="P8374" s="3">
        <v>16.083916083916002</v>
      </c>
      <c r="Q8374" s="3">
        <v>37.062937062937003</v>
      </c>
      <c r="R8374" s="3">
        <v>34.265734265733997</v>
      </c>
      <c r="S8374" s="3">
        <v>21.678321678322</v>
      </c>
      <c r="T8374" s="3">
        <v>57.342657342656999</v>
      </c>
      <c r="U8374" s="3">
        <v>15.384615384615</v>
      </c>
      <c r="V8374" s="3">
        <v>2.797202797203</v>
      </c>
      <c r="W8374" s="8">
        <v>2.797202797203</v>
      </c>
    </row>
    <row r="8375" spans="3:23" x14ac:dyDescent="0.2">
      <c r="C8375" s="91" t="s">
        <v>97</v>
      </c>
      <c r="D8375" s="86" t="s">
        <v>17</v>
      </c>
      <c r="E8375" s="6" t="s">
        <v>98</v>
      </c>
      <c r="F8375" s="5"/>
      <c r="G8375" s="58">
        <v>77</v>
      </c>
      <c r="H8375" s="70" t="str">
        <f t="shared" si="183"/>
        <v xml:space="preserve"> </v>
      </c>
      <c r="I8375" s="12">
        <v>53.246753246753002</v>
      </c>
      <c r="J8375" s="4">
        <v>36.363636363635997</v>
      </c>
      <c r="K8375" s="4">
        <v>63.636363636364003</v>
      </c>
      <c r="L8375" s="4">
        <v>37.662337662337997</v>
      </c>
      <c r="M8375" s="4">
        <v>53.246753246753002</v>
      </c>
      <c r="N8375" s="4">
        <v>62.337662337662003</v>
      </c>
      <c r="O8375" s="4">
        <v>29.87012987013</v>
      </c>
      <c r="P8375" s="4">
        <v>40.259740259739999</v>
      </c>
      <c r="Q8375" s="4">
        <v>44.155844155844001</v>
      </c>
      <c r="R8375" s="4">
        <v>49.350649350649</v>
      </c>
      <c r="S8375" s="4">
        <v>27.272727272727</v>
      </c>
      <c r="T8375" s="4">
        <v>57.142857142856997</v>
      </c>
      <c r="U8375" s="4">
        <v>45.454545454544999</v>
      </c>
      <c r="V8375" s="4">
        <v>1.298701298701</v>
      </c>
      <c r="W8375" s="33">
        <v>0</v>
      </c>
    </row>
    <row r="8376" spans="3:23" x14ac:dyDescent="0.2">
      <c r="C8376" s="90"/>
      <c r="D8376" s="87"/>
      <c r="E8376" s="1" t="s">
        <v>99</v>
      </c>
      <c r="F8376" s="2"/>
      <c r="G8376" s="59">
        <v>350</v>
      </c>
      <c r="H8376" s="71" t="str">
        <f t="shared" si="183"/>
        <v xml:space="preserve"> </v>
      </c>
      <c r="I8376" s="11">
        <v>38.857142857143003</v>
      </c>
      <c r="J8376" s="3">
        <v>21.142857142857</v>
      </c>
      <c r="K8376" s="3">
        <v>62</v>
      </c>
      <c r="L8376" s="3">
        <v>36</v>
      </c>
      <c r="M8376" s="3">
        <v>57.428571428570997</v>
      </c>
      <c r="N8376" s="3">
        <v>64.571428571428996</v>
      </c>
      <c r="O8376" s="3">
        <v>36.857142857143003</v>
      </c>
      <c r="P8376" s="3">
        <v>27.142857142857</v>
      </c>
      <c r="Q8376" s="3">
        <v>42.285714285714</v>
      </c>
      <c r="R8376" s="3">
        <v>42.571428571429003</v>
      </c>
      <c r="S8376" s="3">
        <v>27.142857142857</v>
      </c>
      <c r="T8376" s="3">
        <v>55.428571428570997</v>
      </c>
      <c r="U8376" s="3">
        <v>18</v>
      </c>
      <c r="V8376" s="3">
        <v>1.142857142857</v>
      </c>
      <c r="W8376" s="8">
        <v>0.28571428571399998</v>
      </c>
    </row>
    <row r="8377" spans="3:23" x14ac:dyDescent="0.2">
      <c r="C8377" s="90"/>
      <c r="D8377" s="87"/>
      <c r="E8377" s="1" t="s">
        <v>100</v>
      </c>
      <c r="F8377" s="2"/>
      <c r="G8377" s="59">
        <v>561</v>
      </c>
      <c r="H8377" s="71" t="str">
        <f t="shared" si="183"/>
        <v xml:space="preserve"> </v>
      </c>
      <c r="I8377" s="11">
        <v>26.203208556149999</v>
      </c>
      <c r="J8377" s="3">
        <v>14.973262032086</v>
      </c>
      <c r="K8377" s="3">
        <v>56.684491978609998</v>
      </c>
      <c r="L8377" s="3">
        <v>35.294117647058997</v>
      </c>
      <c r="M8377" s="3">
        <v>55.614973262032002</v>
      </c>
      <c r="N8377" s="3">
        <v>54.367201426024998</v>
      </c>
      <c r="O8377" s="3">
        <v>43.493761140819998</v>
      </c>
      <c r="P8377" s="3">
        <v>10.516934046346</v>
      </c>
      <c r="Q8377" s="3">
        <v>40.106951871657998</v>
      </c>
      <c r="R8377" s="3">
        <v>30.303030303029999</v>
      </c>
      <c r="S8377" s="3">
        <v>22.103386809269001</v>
      </c>
      <c r="T8377" s="3">
        <v>53.475935828876999</v>
      </c>
      <c r="U8377" s="3">
        <v>7.308377896613</v>
      </c>
      <c r="V8377" s="3">
        <v>0.89126559714800002</v>
      </c>
      <c r="W8377" s="8">
        <v>0.71301247771800003</v>
      </c>
    </row>
    <row r="8378" spans="3:23" x14ac:dyDescent="0.2">
      <c r="C8378" s="90"/>
      <c r="D8378" s="87"/>
      <c r="E8378" s="1" t="s">
        <v>101</v>
      </c>
      <c r="F8378" s="2"/>
      <c r="G8378" s="59">
        <v>717</v>
      </c>
      <c r="H8378" s="71" t="str">
        <f t="shared" si="183"/>
        <v xml:space="preserve"> </v>
      </c>
      <c r="I8378" s="11">
        <v>28.172942817294</v>
      </c>
      <c r="J8378" s="3">
        <v>13.947001394700001</v>
      </c>
      <c r="K8378" s="3">
        <v>45.327754532775003</v>
      </c>
      <c r="L8378" s="3">
        <v>33.891213389120999</v>
      </c>
      <c r="M8378" s="3">
        <v>55.648535564854001</v>
      </c>
      <c r="N8378" s="3">
        <v>44.490934449092997</v>
      </c>
      <c r="O8378" s="3">
        <v>47.001394700139002</v>
      </c>
      <c r="P8378" s="3">
        <v>3.9051603905159999</v>
      </c>
      <c r="Q8378" s="3">
        <v>37.517433751742999</v>
      </c>
      <c r="R8378" s="3">
        <v>24.965132496513</v>
      </c>
      <c r="S8378" s="3">
        <v>25.801952580195</v>
      </c>
      <c r="T8378" s="3">
        <v>54.393305439331002</v>
      </c>
      <c r="U8378" s="3">
        <v>4.6025104602509996</v>
      </c>
      <c r="V8378" s="3">
        <v>1.39470013947</v>
      </c>
      <c r="W8378" s="8">
        <v>0.69735006973500002</v>
      </c>
    </row>
    <row r="8379" spans="3:23" x14ac:dyDescent="0.2">
      <c r="C8379" s="90"/>
      <c r="D8379" s="87"/>
      <c r="E8379" s="1" t="s">
        <v>22</v>
      </c>
      <c r="F8379" s="2"/>
      <c r="G8379" s="59">
        <v>78</v>
      </c>
      <c r="H8379" s="71" t="str">
        <f t="shared" si="183"/>
        <v xml:space="preserve"> </v>
      </c>
      <c r="I8379" s="11">
        <v>32.051282051282001</v>
      </c>
      <c r="J8379" s="3">
        <v>15.384615384615</v>
      </c>
      <c r="K8379" s="3">
        <v>57.692307692307999</v>
      </c>
      <c r="L8379" s="3">
        <v>25.641025641026001</v>
      </c>
      <c r="M8379" s="3">
        <v>42.307692307692001</v>
      </c>
      <c r="N8379" s="3">
        <v>51.282051282051</v>
      </c>
      <c r="O8379" s="3">
        <v>48.717948717949</v>
      </c>
      <c r="P8379" s="3">
        <v>12.820512820513001</v>
      </c>
      <c r="Q8379" s="3">
        <v>43.589743589744003</v>
      </c>
      <c r="R8379" s="3">
        <v>37.179487179486998</v>
      </c>
      <c r="S8379" s="3">
        <v>23.076923076922998</v>
      </c>
      <c r="T8379" s="3">
        <v>62.820512820513002</v>
      </c>
      <c r="U8379" s="3">
        <v>8.9743589743589993</v>
      </c>
      <c r="V8379" s="3">
        <v>2.564102564103</v>
      </c>
      <c r="W8379" s="8">
        <v>3.8461538461539999</v>
      </c>
    </row>
    <row r="8380" spans="3:23" x14ac:dyDescent="0.2">
      <c r="C8380" s="91" t="s">
        <v>102</v>
      </c>
      <c r="D8380" s="86" t="s">
        <v>17</v>
      </c>
      <c r="E8380" s="6" t="s">
        <v>103</v>
      </c>
      <c r="F8380" s="5"/>
      <c r="G8380" s="58">
        <v>562</v>
      </c>
      <c r="H8380" s="70" t="str">
        <f t="shared" si="183"/>
        <v xml:space="preserve"> </v>
      </c>
      <c r="I8380" s="12">
        <v>38.256227758007</v>
      </c>
      <c r="J8380" s="4">
        <v>23.665480427045999</v>
      </c>
      <c r="K8380" s="4">
        <v>57.651245551601001</v>
      </c>
      <c r="L8380" s="4">
        <v>42.170818505337998</v>
      </c>
      <c r="M8380" s="4">
        <v>61.743772241993</v>
      </c>
      <c r="N8380" s="4">
        <v>57.651245551601001</v>
      </c>
      <c r="O8380" s="4">
        <v>45.551601423488002</v>
      </c>
      <c r="P8380" s="4">
        <v>17.081850533808002</v>
      </c>
      <c r="Q8380" s="4">
        <v>45.907473309609003</v>
      </c>
      <c r="R8380" s="4">
        <v>38.434163701068002</v>
      </c>
      <c r="S8380" s="4">
        <v>25.266903914591001</v>
      </c>
      <c r="T8380" s="4">
        <v>58.007117437722002</v>
      </c>
      <c r="U8380" s="4">
        <v>15.836298932384</v>
      </c>
      <c r="V8380" s="4">
        <v>1.6014234875440001</v>
      </c>
      <c r="W8380" s="13">
        <v>0.71174377224200003</v>
      </c>
    </row>
    <row r="8381" spans="3:23" x14ac:dyDescent="0.2">
      <c r="C8381" s="90"/>
      <c r="D8381" s="87"/>
      <c r="E8381" s="1" t="s">
        <v>104</v>
      </c>
      <c r="F8381" s="2"/>
      <c r="G8381" s="59">
        <v>1221</v>
      </c>
      <c r="H8381" s="71" t="str">
        <f t="shared" si="183"/>
        <v xml:space="preserve"> </v>
      </c>
      <c r="I8381" s="11">
        <v>27.518427518427998</v>
      </c>
      <c r="J8381" s="3">
        <v>13.513513513514001</v>
      </c>
      <c r="K8381" s="3">
        <v>51.597051597052001</v>
      </c>
      <c r="L8381" s="3">
        <v>31.040131040131001</v>
      </c>
      <c r="M8381" s="3">
        <v>52.334152334152002</v>
      </c>
      <c r="N8381" s="3">
        <v>50.286650286650001</v>
      </c>
      <c r="O8381" s="3">
        <v>42.178542178542003</v>
      </c>
      <c r="P8381" s="3">
        <v>10.401310401310001</v>
      </c>
      <c r="Q8381" s="3">
        <v>37.018837018836997</v>
      </c>
      <c r="R8381" s="3">
        <v>28.583128583129</v>
      </c>
      <c r="S8381" s="3">
        <v>24.651924651925</v>
      </c>
      <c r="T8381" s="3">
        <v>53.316953316952997</v>
      </c>
      <c r="U8381" s="3">
        <v>7.3710073710069999</v>
      </c>
      <c r="V8381" s="3">
        <v>1.064701064701</v>
      </c>
      <c r="W8381" s="8">
        <v>0.73710073710099999</v>
      </c>
    </row>
    <row r="8382" spans="3:23" x14ac:dyDescent="0.2">
      <c r="C8382" s="90"/>
      <c r="D8382" s="87"/>
      <c r="E8382" s="1" t="s">
        <v>105</v>
      </c>
      <c r="F8382" s="2"/>
      <c r="G8382" s="59">
        <v>0</v>
      </c>
      <c r="H8382" s="71" t="str">
        <f t="shared" si="183"/>
        <v>*</v>
      </c>
      <c r="I8382" s="26">
        <v>0</v>
      </c>
      <c r="J8382" s="7">
        <v>0</v>
      </c>
      <c r="K8382" s="7">
        <v>0</v>
      </c>
      <c r="L8382" s="7">
        <v>0</v>
      </c>
      <c r="M8382" s="7">
        <v>0</v>
      </c>
      <c r="N8382" s="7">
        <v>0</v>
      </c>
      <c r="O8382" s="7">
        <v>0</v>
      </c>
      <c r="P8382" s="7">
        <v>0</v>
      </c>
      <c r="Q8382" s="7">
        <v>0</v>
      </c>
      <c r="R8382" s="7">
        <v>0</v>
      </c>
      <c r="S8382" s="7">
        <v>0</v>
      </c>
      <c r="T8382" s="7">
        <v>0</v>
      </c>
      <c r="U8382" s="7">
        <v>0</v>
      </c>
      <c r="V8382" s="7">
        <v>0</v>
      </c>
      <c r="W8382" s="14">
        <v>0</v>
      </c>
    </row>
    <row r="8383" spans="3:23" x14ac:dyDescent="0.2">
      <c r="C8383" s="90"/>
      <c r="D8383" s="87"/>
      <c r="E8383" s="1" t="s">
        <v>106</v>
      </c>
      <c r="F8383" s="2"/>
      <c r="G8383" s="59">
        <v>0</v>
      </c>
      <c r="H8383" s="71" t="str">
        <f t="shared" si="183"/>
        <v>*</v>
      </c>
      <c r="I8383" s="26">
        <v>0</v>
      </c>
      <c r="J8383" s="7">
        <v>0</v>
      </c>
      <c r="K8383" s="7">
        <v>0</v>
      </c>
      <c r="L8383" s="7">
        <v>0</v>
      </c>
      <c r="M8383" s="7">
        <v>0</v>
      </c>
      <c r="N8383" s="7">
        <v>0</v>
      </c>
      <c r="O8383" s="7">
        <v>0</v>
      </c>
      <c r="P8383" s="7">
        <v>0</v>
      </c>
      <c r="Q8383" s="7">
        <v>0</v>
      </c>
      <c r="R8383" s="7">
        <v>0</v>
      </c>
      <c r="S8383" s="7">
        <v>0</v>
      </c>
      <c r="T8383" s="7">
        <v>0</v>
      </c>
      <c r="U8383" s="7">
        <v>0</v>
      </c>
      <c r="V8383" s="7">
        <v>0</v>
      </c>
      <c r="W8383" s="14">
        <v>0</v>
      </c>
    </row>
    <row r="8384" spans="3:23" x14ac:dyDescent="0.2">
      <c r="C8384" s="90"/>
      <c r="D8384" s="87"/>
      <c r="E8384" s="1" t="s">
        <v>22</v>
      </c>
      <c r="F8384" s="2"/>
      <c r="G8384" s="59">
        <v>0</v>
      </c>
      <c r="H8384" s="71" t="str">
        <f t="shared" si="183"/>
        <v>*</v>
      </c>
      <c r="I8384" s="26">
        <v>0</v>
      </c>
      <c r="J8384" s="7">
        <v>0</v>
      </c>
      <c r="K8384" s="7">
        <v>0</v>
      </c>
      <c r="L8384" s="7">
        <v>0</v>
      </c>
      <c r="M8384" s="7">
        <v>0</v>
      </c>
      <c r="N8384" s="7">
        <v>0</v>
      </c>
      <c r="O8384" s="7">
        <v>0</v>
      </c>
      <c r="P8384" s="7">
        <v>0</v>
      </c>
      <c r="Q8384" s="7">
        <v>0</v>
      </c>
      <c r="R8384" s="7">
        <v>0</v>
      </c>
      <c r="S8384" s="7">
        <v>0</v>
      </c>
      <c r="T8384" s="7">
        <v>0</v>
      </c>
      <c r="U8384" s="7">
        <v>0</v>
      </c>
      <c r="V8384" s="7">
        <v>0</v>
      </c>
      <c r="W8384" s="14">
        <v>0</v>
      </c>
    </row>
    <row r="8385" spans="3:23" x14ac:dyDescent="0.2">
      <c r="C8385" s="90"/>
      <c r="D8385" s="87"/>
      <c r="E8385" s="1" t="s">
        <v>107</v>
      </c>
      <c r="F8385" s="2"/>
      <c r="G8385" s="59">
        <v>1783</v>
      </c>
      <c r="H8385" s="71" t="str">
        <f t="shared" si="183"/>
        <v xml:space="preserve"> </v>
      </c>
      <c r="I8385" s="11">
        <v>30.902972518228001</v>
      </c>
      <c r="J8385" s="3">
        <v>16.713404374648999</v>
      </c>
      <c r="K8385" s="3">
        <v>53.505328098710002</v>
      </c>
      <c r="L8385" s="3">
        <v>34.548513740886001</v>
      </c>
      <c r="M8385" s="3">
        <v>55.300056085249999</v>
      </c>
      <c r="N8385" s="3">
        <v>52.607964105439997</v>
      </c>
      <c r="O8385" s="3">
        <v>43.241727425687003</v>
      </c>
      <c r="P8385" s="3">
        <v>12.507010656197</v>
      </c>
      <c r="Q8385" s="3">
        <v>39.820527201346003</v>
      </c>
      <c r="R8385" s="3">
        <v>31.688166012339</v>
      </c>
      <c r="S8385" s="3">
        <v>24.845765563657</v>
      </c>
      <c r="T8385" s="3">
        <v>54.795288839035003</v>
      </c>
      <c r="U8385" s="3">
        <v>10.039259674706001</v>
      </c>
      <c r="V8385" s="3">
        <v>1.2338754907459999</v>
      </c>
      <c r="W8385" s="8">
        <v>0.72910824453199996</v>
      </c>
    </row>
    <row r="8386" spans="3:23" x14ac:dyDescent="0.2">
      <c r="C8386" s="90"/>
      <c r="D8386" s="87"/>
      <c r="E8386" s="1" t="s">
        <v>108</v>
      </c>
      <c r="F8386" s="2"/>
      <c r="G8386" s="59">
        <v>0</v>
      </c>
      <c r="H8386" s="71" t="str">
        <f t="shared" si="183"/>
        <v>*</v>
      </c>
      <c r="I8386" s="26">
        <v>0</v>
      </c>
      <c r="J8386" s="7">
        <v>0</v>
      </c>
      <c r="K8386" s="7">
        <v>0</v>
      </c>
      <c r="L8386" s="7">
        <v>0</v>
      </c>
      <c r="M8386" s="7">
        <v>0</v>
      </c>
      <c r="N8386" s="7">
        <v>0</v>
      </c>
      <c r="O8386" s="7">
        <v>0</v>
      </c>
      <c r="P8386" s="7">
        <v>0</v>
      </c>
      <c r="Q8386" s="7">
        <v>0</v>
      </c>
      <c r="R8386" s="7">
        <v>0</v>
      </c>
      <c r="S8386" s="7">
        <v>0</v>
      </c>
      <c r="T8386" s="7">
        <v>0</v>
      </c>
      <c r="U8386" s="7">
        <v>0</v>
      </c>
      <c r="V8386" s="7">
        <v>0</v>
      </c>
      <c r="W8386" s="14">
        <v>0</v>
      </c>
    </row>
    <row r="8387" spans="3:23" x14ac:dyDescent="0.2">
      <c r="C8387" s="91" t="s">
        <v>109</v>
      </c>
      <c r="D8387" s="86" t="s">
        <v>17</v>
      </c>
      <c r="E8387" s="6" t="s">
        <v>110</v>
      </c>
      <c r="F8387" s="5"/>
      <c r="G8387" s="58">
        <v>551</v>
      </c>
      <c r="H8387" s="70" t="str">
        <f t="shared" si="183"/>
        <v xml:space="preserve"> </v>
      </c>
      <c r="I8387" s="12">
        <v>100</v>
      </c>
      <c r="J8387" s="4">
        <v>21.597096188748001</v>
      </c>
      <c r="K8387" s="4">
        <v>49.546279491832998</v>
      </c>
      <c r="L8387" s="4">
        <v>35.753176043556998</v>
      </c>
      <c r="M8387" s="4">
        <v>53.176043557169002</v>
      </c>
      <c r="N8387" s="4">
        <v>51.361161524501</v>
      </c>
      <c r="O8387" s="4">
        <v>41.379310344827999</v>
      </c>
      <c r="P8387" s="4">
        <v>17.059891107077998</v>
      </c>
      <c r="Q8387" s="4">
        <v>38.656987295825999</v>
      </c>
      <c r="R8387" s="4">
        <v>44.827586206897003</v>
      </c>
      <c r="S8387" s="4">
        <v>39.382940108893003</v>
      </c>
      <c r="T8387" s="4">
        <v>55.716878402904001</v>
      </c>
      <c r="U8387" s="4">
        <v>15.24500907441</v>
      </c>
      <c r="V8387" s="4">
        <v>0.5444646098</v>
      </c>
      <c r="W8387" s="33">
        <v>0</v>
      </c>
    </row>
    <row r="8388" spans="3:23" ht="24" x14ac:dyDescent="0.2">
      <c r="C8388" s="90"/>
      <c r="D8388" s="87"/>
      <c r="E8388" s="1" t="s">
        <v>111</v>
      </c>
      <c r="F8388" s="2"/>
      <c r="G8388" s="59">
        <v>298</v>
      </c>
      <c r="H8388" s="71" t="str">
        <f t="shared" si="183"/>
        <v xml:space="preserve"> </v>
      </c>
      <c r="I8388" s="11">
        <v>39.932885906039999</v>
      </c>
      <c r="J8388" s="3">
        <v>100</v>
      </c>
      <c r="K8388" s="3">
        <v>67.449664429530003</v>
      </c>
      <c r="L8388" s="3">
        <v>42.953020134227998</v>
      </c>
      <c r="M8388" s="3">
        <v>52.684563758388997</v>
      </c>
      <c r="N8388" s="3">
        <v>56.375838926173998</v>
      </c>
      <c r="O8388" s="3">
        <v>42.281879194631003</v>
      </c>
      <c r="P8388" s="3">
        <v>21.140939597315</v>
      </c>
      <c r="Q8388" s="3">
        <v>48.322147651007</v>
      </c>
      <c r="R8388" s="3">
        <v>46.308724832214999</v>
      </c>
      <c r="S8388" s="3">
        <v>28.859060402685</v>
      </c>
      <c r="T8388" s="3">
        <v>56.375838926173998</v>
      </c>
      <c r="U8388" s="3">
        <v>17.114093959731999</v>
      </c>
      <c r="V8388" s="3">
        <v>1.677852348993</v>
      </c>
      <c r="W8388" s="14">
        <v>0</v>
      </c>
    </row>
    <row r="8389" spans="3:23" ht="24" x14ac:dyDescent="0.2">
      <c r="C8389" s="90"/>
      <c r="D8389" s="87"/>
      <c r="E8389" s="1" t="s">
        <v>112</v>
      </c>
      <c r="F8389" s="2"/>
      <c r="G8389" s="59">
        <v>954</v>
      </c>
      <c r="H8389" s="71" t="str">
        <f t="shared" si="183"/>
        <v xml:space="preserve"> </v>
      </c>
      <c r="I8389" s="11">
        <v>28.616352201258</v>
      </c>
      <c r="J8389" s="3">
        <v>21.069182389937001</v>
      </c>
      <c r="K8389" s="3">
        <v>100</v>
      </c>
      <c r="L8389" s="3">
        <v>35.639412997904003</v>
      </c>
      <c r="M8389" s="3">
        <v>55.031446540880999</v>
      </c>
      <c r="N8389" s="3">
        <v>58.176100628931003</v>
      </c>
      <c r="O8389" s="3">
        <v>42.557651991614001</v>
      </c>
      <c r="P8389" s="3">
        <v>15.513626834382</v>
      </c>
      <c r="Q8389" s="3">
        <v>46.855345911950003</v>
      </c>
      <c r="R8389" s="3">
        <v>35.220125786163997</v>
      </c>
      <c r="S8389" s="3">
        <v>25.157232704403</v>
      </c>
      <c r="T8389" s="3">
        <v>55.660377358490997</v>
      </c>
      <c r="U8389" s="3">
        <v>12.368972746331</v>
      </c>
      <c r="V8389" s="3">
        <v>1.153039832285</v>
      </c>
      <c r="W8389" s="14">
        <v>0</v>
      </c>
    </row>
    <row r="8390" spans="3:23" x14ac:dyDescent="0.2">
      <c r="C8390" s="90"/>
      <c r="D8390" s="87"/>
      <c r="E8390" s="1" t="s">
        <v>113</v>
      </c>
      <c r="F8390" s="2"/>
      <c r="G8390" s="59">
        <v>616</v>
      </c>
      <c r="H8390" s="71" t="str">
        <f t="shared" si="183"/>
        <v xml:space="preserve"> </v>
      </c>
      <c r="I8390" s="11">
        <v>31.980519480519</v>
      </c>
      <c r="J8390" s="3">
        <v>20.779220779220999</v>
      </c>
      <c r="K8390" s="3">
        <v>55.194805194804999</v>
      </c>
      <c r="L8390" s="3">
        <v>100</v>
      </c>
      <c r="M8390" s="3">
        <v>67.37012987013</v>
      </c>
      <c r="N8390" s="3">
        <v>57.142857142856997</v>
      </c>
      <c r="O8390" s="3">
        <v>46.428571428570997</v>
      </c>
      <c r="P8390" s="3">
        <v>15.584415584416</v>
      </c>
      <c r="Q8390" s="3">
        <v>49.837662337662003</v>
      </c>
      <c r="R8390" s="3">
        <v>37.175324675325001</v>
      </c>
      <c r="S8390" s="3">
        <v>27.110389610390001</v>
      </c>
      <c r="T8390" s="3">
        <v>61.688311688311998</v>
      </c>
      <c r="U8390" s="3">
        <v>12.337662337662</v>
      </c>
      <c r="V8390" s="3">
        <v>0.974025974026</v>
      </c>
      <c r="W8390" s="14">
        <v>0</v>
      </c>
    </row>
    <row r="8391" spans="3:23" x14ac:dyDescent="0.2">
      <c r="C8391" s="90"/>
      <c r="D8391" s="87"/>
      <c r="E8391" s="1" t="s">
        <v>114</v>
      </c>
      <c r="F8391" s="2"/>
      <c r="G8391" s="59">
        <v>986</v>
      </c>
      <c r="H8391" s="71" t="str">
        <f t="shared" si="183"/>
        <v xml:space="preserve"> </v>
      </c>
      <c r="I8391" s="11">
        <v>29.716024340771</v>
      </c>
      <c r="J8391" s="3">
        <v>15.922920892495</v>
      </c>
      <c r="K8391" s="3">
        <v>53.245436105476998</v>
      </c>
      <c r="L8391" s="3">
        <v>42.089249492900997</v>
      </c>
      <c r="M8391" s="3">
        <v>100</v>
      </c>
      <c r="N8391" s="3">
        <v>59.330628803244998</v>
      </c>
      <c r="O8391" s="3">
        <v>47.160243407708002</v>
      </c>
      <c r="P8391" s="3">
        <v>13.488843813387</v>
      </c>
      <c r="Q8391" s="3">
        <v>44.320486815415997</v>
      </c>
      <c r="R8391" s="3">
        <v>35.902636916836002</v>
      </c>
      <c r="S8391" s="3">
        <v>28.194726166329001</v>
      </c>
      <c r="T8391" s="3">
        <v>59.939148073021997</v>
      </c>
      <c r="U8391" s="3">
        <v>11.866125760649</v>
      </c>
      <c r="V8391" s="3">
        <v>0.70993914807299996</v>
      </c>
      <c r="W8391" s="14">
        <v>0</v>
      </c>
    </row>
    <row r="8392" spans="3:23" ht="24" x14ac:dyDescent="0.2">
      <c r="C8392" s="90"/>
      <c r="D8392" s="87"/>
      <c r="E8392" s="1" t="s">
        <v>115</v>
      </c>
      <c r="F8392" s="2"/>
      <c r="G8392" s="59">
        <v>938</v>
      </c>
      <c r="H8392" s="71" t="str">
        <f t="shared" si="183"/>
        <v xml:space="preserve"> </v>
      </c>
      <c r="I8392" s="11">
        <v>30.170575692964</v>
      </c>
      <c r="J8392" s="3">
        <v>17.910447761194</v>
      </c>
      <c r="K8392" s="3">
        <v>59.168443496801999</v>
      </c>
      <c r="L8392" s="3">
        <v>37.526652452025999</v>
      </c>
      <c r="M8392" s="3">
        <v>62.366737739872001</v>
      </c>
      <c r="N8392" s="3">
        <v>100</v>
      </c>
      <c r="O8392" s="3">
        <v>47.654584221748003</v>
      </c>
      <c r="P8392" s="3">
        <v>14.818763326226</v>
      </c>
      <c r="Q8392" s="3">
        <v>49.040511727079</v>
      </c>
      <c r="R8392" s="3">
        <v>39.978678038379996</v>
      </c>
      <c r="S8392" s="3">
        <v>29.424307036247001</v>
      </c>
      <c r="T8392" s="3">
        <v>63.219616204691</v>
      </c>
      <c r="U8392" s="3">
        <v>13.006396588486</v>
      </c>
      <c r="V8392" s="3">
        <v>1.0660980810230001</v>
      </c>
      <c r="W8392" s="14">
        <v>0</v>
      </c>
    </row>
    <row r="8393" spans="3:23" ht="24" x14ac:dyDescent="0.2">
      <c r="C8393" s="90"/>
      <c r="D8393" s="87"/>
      <c r="E8393" s="1" t="s">
        <v>116</v>
      </c>
      <c r="F8393" s="2"/>
      <c r="G8393" s="59">
        <v>771</v>
      </c>
      <c r="H8393" s="71" t="str">
        <f t="shared" si="183"/>
        <v xml:space="preserve"> </v>
      </c>
      <c r="I8393" s="11">
        <v>29.571984435798001</v>
      </c>
      <c r="J8393" s="3">
        <v>16.342412451362001</v>
      </c>
      <c r="K8393" s="3">
        <v>52.658884565499001</v>
      </c>
      <c r="L8393" s="3">
        <v>37.094682230868997</v>
      </c>
      <c r="M8393" s="3">
        <v>60.311284046692997</v>
      </c>
      <c r="N8393" s="3">
        <v>57.976653696497998</v>
      </c>
      <c r="O8393" s="3">
        <v>100</v>
      </c>
      <c r="P8393" s="3">
        <v>13.099870298314</v>
      </c>
      <c r="Q8393" s="3">
        <v>43.060959792477</v>
      </c>
      <c r="R8393" s="3">
        <v>35.667963683528001</v>
      </c>
      <c r="S8393" s="3">
        <v>32.555123216601999</v>
      </c>
      <c r="T8393" s="3">
        <v>68.871595330738998</v>
      </c>
      <c r="U8393" s="3">
        <v>13.748378728923001</v>
      </c>
      <c r="V8393" s="3">
        <v>0.77821011673200002</v>
      </c>
      <c r="W8393" s="14">
        <v>0</v>
      </c>
    </row>
    <row r="8394" spans="3:23" ht="24" x14ac:dyDescent="0.2">
      <c r="C8394" s="90"/>
      <c r="D8394" s="87"/>
      <c r="E8394" s="1" t="s">
        <v>117</v>
      </c>
      <c r="F8394" s="2"/>
      <c r="G8394" s="59">
        <v>223</v>
      </c>
      <c r="H8394" s="71" t="str">
        <f t="shared" si="183"/>
        <v xml:space="preserve"> </v>
      </c>
      <c r="I8394" s="11">
        <v>42.152466367712996</v>
      </c>
      <c r="J8394" s="3">
        <v>28.251121076233002</v>
      </c>
      <c r="K8394" s="3">
        <v>66.367713004484003</v>
      </c>
      <c r="L8394" s="3">
        <v>43.049327354260001</v>
      </c>
      <c r="M8394" s="3">
        <v>59.641255605380998</v>
      </c>
      <c r="N8394" s="3">
        <v>62.331838565021997</v>
      </c>
      <c r="O8394" s="3">
        <v>45.291479820627998</v>
      </c>
      <c r="P8394" s="3">
        <v>100</v>
      </c>
      <c r="Q8394" s="3">
        <v>42.600896860987</v>
      </c>
      <c r="R8394" s="3">
        <v>59.192825112107997</v>
      </c>
      <c r="S8394" s="3">
        <v>29.596412556053998</v>
      </c>
      <c r="T8394" s="3">
        <v>51.569506726457</v>
      </c>
      <c r="U8394" s="3">
        <v>26.457399103139</v>
      </c>
      <c r="V8394" s="3">
        <v>0.89686098654699997</v>
      </c>
      <c r="W8394" s="14">
        <v>0</v>
      </c>
    </row>
    <row r="8395" spans="3:23" x14ac:dyDescent="0.2">
      <c r="C8395" s="90"/>
      <c r="D8395" s="87"/>
      <c r="E8395" s="1" t="s">
        <v>118</v>
      </c>
      <c r="F8395" s="2"/>
      <c r="G8395" s="59">
        <v>710</v>
      </c>
      <c r="H8395" s="71" t="str">
        <f t="shared" si="183"/>
        <v xml:space="preserve"> </v>
      </c>
      <c r="I8395" s="11">
        <v>30</v>
      </c>
      <c r="J8395" s="3">
        <v>20.281690140845001</v>
      </c>
      <c r="K8395" s="3">
        <v>62.957746478872998</v>
      </c>
      <c r="L8395" s="3">
        <v>43.239436619717999</v>
      </c>
      <c r="M8395" s="3">
        <v>61.549295774648002</v>
      </c>
      <c r="N8395" s="3">
        <v>64.788732394365994</v>
      </c>
      <c r="O8395" s="3">
        <v>46.760563380282001</v>
      </c>
      <c r="P8395" s="3">
        <v>13.380281690141</v>
      </c>
      <c r="Q8395" s="3">
        <v>100</v>
      </c>
      <c r="R8395" s="3">
        <v>36.760563380282001</v>
      </c>
      <c r="S8395" s="3">
        <v>30.985915492958</v>
      </c>
      <c r="T8395" s="3">
        <v>71.408450704225004</v>
      </c>
      <c r="U8395" s="3">
        <v>13.098591549296</v>
      </c>
      <c r="V8395" s="3">
        <v>0.98591549295799996</v>
      </c>
      <c r="W8395" s="14">
        <v>0</v>
      </c>
    </row>
    <row r="8396" spans="3:23" x14ac:dyDescent="0.2">
      <c r="C8396" s="90"/>
      <c r="D8396" s="87"/>
      <c r="E8396" s="1" t="s">
        <v>119</v>
      </c>
      <c r="F8396" s="2"/>
      <c r="G8396" s="59">
        <v>565</v>
      </c>
      <c r="H8396" s="71" t="str">
        <f t="shared" si="183"/>
        <v xml:space="preserve"> </v>
      </c>
      <c r="I8396" s="11">
        <v>43.716814159291999</v>
      </c>
      <c r="J8396" s="3">
        <v>24.424778761062001</v>
      </c>
      <c r="K8396" s="3">
        <v>59.469026548673</v>
      </c>
      <c r="L8396" s="3">
        <v>40.530973451327</v>
      </c>
      <c r="M8396" s="3">
        <v>62.654867256636997</v>
      </c>
      <c r="N8396" s="3">
        <v>66.371681415929004</v>
      </c>
      <c r="O8396" s="3">
        <v>48.672566371681</v>
      </c>
      <c r="P8396" s="3">
        <v>23.362831858406999</v>
      </c>
      <c r="Q8396" s="3">
        <v>46.194690265486997</v>
      </c>
      <c r="R8396" s="3">
        <v>100</v>
      </c>
      <c r="S8396" s="3">
        <v>41.415929203540003</v>
      </c>
      <c r="T8396" s="3">
        <v>65.486725663716996</v>
      </c>
      <c r="U8396" s="3">
        <v>19.823008849558001</v>
      </c>
      <c r="V8396" s="3">
        <v>1.238938053097</v>
      </c>
      <c r="W8396" s="14">
        <v>0</v>
      </c>
    </row>
    <row r="8397" spans="3:23" x14ac:dyDescent="0.2">
      <c r="C8397" s="90"/>
      <c r="D8397" s="87"/>
      <c r="E8397" s="1" t="s">
        <v>120</v>
      </c>
      <c r="F8397" s="2"/>
      <c r="G8397" s="59">
        <v>443</v>
      </c>
      <c r="H8397" s="71" t="str">
        <f t="shared" si="183"/>
        <v xml:space="preserve"> </v>
      </c>
      <c r="I8397" s="11">
        <v>48.984198645597999</v>
      </c>
      <c r="J8397" s="3">
        <v>19.413092550790001</v>
      </c>
      <c r="K8397" s="3">
        <v>54.176072234762998</v>
      </c>
      <c r="L8397" s="3">
        <v>37.697516930022999</v>
      </c>
      <c r="M8397" s="3">
        <v>62.753950338599999</v>
      </c>
      <c r="N8397" s="3">
        <v>62.302483069977001</v>
      </c>
      <c r="O8397" s="3">
        <v>56.659142212189998</v>
      </c>
      <c r="P8397" s="3">
        <v>14.898419864559999</v>
      </c>
      <c r="Q8397" s="3">
        <v>49.661399548532998</v>
      </c>
      <c r="R8397" s="3">
        <v>52.821670428894002</v>
      </c>
      <c r="S8397" s="3">
        <v>100</v>
      </c>
      <c r="T8397" s="3">
        <v>74.266365688487994</v>
      </c>
      <c r="U8397" s="3">
        <v>18.058690744921002</v>
      </c>
      <c r="V8397" s="3">
        <v>1.5801354401809999</v>
      </c>
      <c r="W8397" s="14">
        <v>0</v>
      </c>
    </row>
    <row r="8398" spans="3:23" x14ac:dyDescent="0.2">
      <c r="C8398" s="90"/>
      <c r="D8398" s="87"/>
      <c r="E8398" s="1" t="s">
        <v>121</v>
      </c>
      <c r="F8398" s="2"/>
      <c r="G8398" s="59">
        <v>977</v>
      </c>
      <c r="H8398" s="71" t="str">
        <f t="shared" si="183"/>
        <v xml:space="preserve"> </v>
      </c>
      <c r="I8398" s="11">
        <v>31.422722620266001</v>
      </c>
      <c r="J8398" s="3">
        <v>17.195496417605</v>
      </c>
      <c r="K8398" s="3">
        <v>54.350051177072999</v>
      </c>
      <c r="L8398" s="3">
        <v>38.894575230297001</v>
      </c>
      <c r="M8398" s="3">
        <v>60.491299897646002</v>
      </c>
      <c r="N8398" s="3">
        <v>60.696008188332002</v>
      </c>
      <c r="O8398" s="3">
        <v>54.350051177072999</v>
      </c>
      <c r="P8398" s="3">
        <v>11.770726714432</v>
      </c>
      <c r="Q8398" s="3">
        <v>51.893551688842997</v>
      </c>
      <c r="R8398" s="3">
        <v>37.871033776868003</v>
      </c>
      <c r="S8398" s="3">
        <v>33.674513817810002</v>
      </c>
      <c r="T8398" s="3">
        <v>100</v>
      </c>
      <c r="U8398" s="3">
        <v>13.715455475947</v>
      </c>
      <c r="V8398" s="3">
        <v>1.0235414534289999</v>
      </c>
      <c r="W8398" s="14">
        <v>0</v>
      </c>
    </row>
    <row r="8399" spans="3:23" x14ac:dyDescent="0.2">
      <c r="C8399" s="90"/>
      <c r="D8399" s="87"/>
      <c r="E8399" s="1" t="s">
        <v>122</v>
      </c>
      <c r="F8399" s="2"/>
      <c r="G8399" s="59">
        <v>179</v>
      </c>
      <c r="H8399" s="71" t="str">
        <f t="shared" si="183"/>
        <v xml:space="preserve"> </v>
      </c>
      <c r="I8399" s="11">
        <v>46.927374301675997</v>
      </c>
      <c r="J8399" s="3">
        <v>28.491620111732001</v>
      </c>
      <c r="K8399" s="3">
        <v>65.921787709496996</v>
      </c>
      <c r="L8399" s="3">
        <v>42.458100558658998</v>
      </c>
      <c r="M8399" s="3">
        <v>65.363128491620003</v>
      </c>
      <c r="N8399" s="3">
        <v>68.156424581005993</v>
      </c>
      <c r="O8399" s="3">
        <v>59.217877094972003</v>
      </c>
      <c r="P8399" s="3">
        <v>32.960893854749003</v>
      </c>
      <c r="Q8399" s="3">
        <v>51.955307262570003</v>
      </c>
      <c r="R8399" s="3">
        <v>62.569832402235001</v>
      </c>
      <c r="S8399" s="3">
        <v>44.692737430168002</v>
      </c>
      <c r="T8399" s="3">
        <v>74.860335195530993</v>
      </c>
      <c r="U8399" s="3">
        <v>100</v>
      </c>
      <c r="V8399" s="3">
        <v>1.675977653631</v>
      </c>
      <c r="W8399" s="14">
        <v>0</v>
      </c>
    </row>
    <row r="8400" spans="3:23" x14ac:dyDescent="0.2">
      <c r="C8400" s="90"/>
      <c r="D8400" s="87"/>
      <c r="E8400" s="1" t="s">
        <v>32</v>
      </c>
      <c r="F8400" s="2"/>
      <c r="G8400" s="59">
        <v>22</v>
      </c>
      <c r="H8400" s="71" t="str">
        <f t="shared" si="183"/>
        <v>*</v>
      </c>
      <c r="I8400" s="11">
        <v>13.636363636364001</v>
      </c>
      <c r="J8400" s="3">
        <v>22.727272727273</v>
      </c>
      <c r="K8400" s="3">
        <v>50</v>
      </c>
      <c r="L8400" s="3">
        <v>27.272727272727</v>
      </c>
      <c r="M8400" s="3">
        <v>31.818181818182001</v>
      </c>
      <c r="N8400" s="3">
        <v>45.454545454544999</v>
      </c>
      <c r="O8400" s="3">
        <v>27.272727272727</v>
      </c>
      <c r="P8400" s="3">
        <v>9.0909090909089993</v>
      </c>
      <c r="Q8400" s="3">
        <v>31.818181818182001</v>
      </c>
      <c r="R8400" s="3">
        <v>31.818181818182001</v>
      </c>
      <c r="S8400" s="3">
        <v>31.818181818182001</v>
      </c>
      <c r="T8400" s="3">
        <v>45.454545454544999</v>
      </c>
      <c r="U8400" s="3">
        <v>13.636363636364001</v>
      </c>
      <c r="V8400" s="3">
        <v>100</v>
      </c>
      <c r="W8400" s="14">
        <v>0</v>
      </c>
    </row>
    <row r="8401" spans="3:23" x14ac:dyDescent="0.2">
      <c r="C8401" s="90"/>
      <c r="D8401" s="87"/>
      <c r="E8401" s="1" t="s">
        <v>22</v>
      </c>
      <c r="F8401" s="2"/>
      <c r="G8401" s="59">
        <v>13</v>
      </c>
      <c r="H8401" s="71" t="str">
        <f t="shared" si="183"/>
        <v>*</v>
      </c>
      <c r="I8401" s="26">
        <v>0</v>
      </c>
      <c r="J8401" s="7">
        <v>0</v>
      </c>
      <c r="K8401" s="7">
        <v>0</v>
      </c>
      <c r="L8401" s="7">
        <v>0</v>
      </c>
      <c r="M8401" s="7">
        <v>0</v>
      </c>
      <c r="N8401" s="7">
        <v>0</v>
      </c>
      <c r="O8401" s="7">
        <v>0</v>
      </c>
      <c r="P8401" s="7">
        <v>0</v>
      </c>
      <c r="Q8401" s="7">
        <v>0</v>
      </c>
      <c r="R8401" s="7">
        <v>0</v>
      </c>
      <c r="S8401" s="7">
        <v>0</v>
      </c>
      <c r="T8401" s="7">
        <v>0</v>
      </c>
      <c r="U8401" s="7">
        <v>0</v>
      </c>
      <c r="V8401" s="7">
        <v>0</v>
      </c>
      <c r="W8401" s="8">
        <v>100</v>
      </c>
    </row>
    <row r="8402" spans="3:23" ht="24" x14ac:dyDescent="0.2">
      <c r="C8402" s="91" t="s">
        <v>123</v>
      </c>
      <c r="D8402" s="86" t="s">
        <v>17</v>
      </c>
      <c r="E8402" s="6" t="s">
        <v>124</v>
      </c>
      <c r="F8402" s="5"/>
      <c r="G8402" s="58">
        <v>37</v>
      </c>
      <c r="H8402" s="70" t="str">
        <f t="shared" si="183"/>
        <v>*</v>
      </c>
      <c r="I8402" s="12">
        <v>21.621621621622001</v>
      </c>
      <c r="J8402" s="4">
        <v>18.918918918919001</v>
      </c>
      <c r="K8402" s="4">
        <v>59.459459459458998</v>
      </c>
      <c r="L8402" s="4">
        <v>37.837837837838002</v>
      </c>
      <c r="M8402" s="4">
        <v>51.351351351350999</v>
      </c>
      <c r="N8402" s="4">
        <v>67.567567567568005</v>
      </c>
      <c r="O8402" s="4">
        <v>37.837837837838002</v>
      </c>
      <c r="P8402" s="4">
        <v>18.918918918919001</v>
      </c>
      <c r="Q8402" s="4">
        <v>43.243243243243001</v>
      </c>
      <c r="R8402" s="4">
        <v>37.837837837838002</v>
      </c>
      <c r="S8402" s="4">
        <v>35.135135135135002</v>
      </c>
      <c r="T8402" s="4">
        <v>54.054054054053999</v>
      </c>
      <c r="U8402" s="4">
        <v>18.918918918919001</v>
      </c>
      <c r="V8402" s="4">
        <v>5.4054054054050003</v>
      </c>
      <c r="W8402" s="13">
        <v>2.7027027027030002</v>
      </c>
    </row>
    <row r="8403" spans="3:23" ht="24" x14ac:dyDescent="0.2">
      <c r="C8403" s="92"/>
      <c r="D8403" s="87"/>
      <c r="E8403" s="1" t="s">
        <v>125</v>
      </c>
      <c r="F8403" s="2"/>
      <c r="G8403" s="59">
        <v>148</v>
      </c>
      <c r="H8403" s="71" t="str">
        <f t="shared" si="183"/>
        <v xml:space="preserve"> </v>
      </c>
      <c r="I8403" s="11">
        <v>71.621621621621998</v>
      </c>
      <c r="J8403" s="3">
        <v>20.27027027027</v>
      </c>
      <c r="K8403" s="3">
        <v>51.351351351350999</v>
      </c>
      <c r="L8403" s="3">
        <v>33.108108108107999</v>
      </c>
      <c r="M8403" s="3">
        <v>48.648648648649001</v>
      </c>
      <c r="N8403" s="3">
        <v>47.972972972972997</v>
      </c>
      <c r="O8403" s="3">
        <v>36.486486486486001</v>
      </c>
      <c r="P8403" s="3">
        <v>12.837837837838</v>
      </c>
      <c r="Q8403" s="3">
        <v>37.162162162161998</v>
      </c>
      <c r="R8403" s="3">
        <v>44.594594594595002</v>
      </c>
      <c r="S8403" s="3">
        <v>40.540540540541002</v>
      </c>
      <c r="T8403" s="3">
        <v>54.729729729730003</v>
      </c>
      <c r="U8403" s="3">
        <v>14.864864864865</v>
      </c>
      <c r="V8403" s="3">
        <v>1.351351351351</v>
      </c>
      <c r="W8403" s="8">
        <v>0.67567567567599995</v>
      </c>
    </row>
    <row r="8404" spans="3:23" ht="24" x14ac:dyDescent="0.2">
      <c r="C8404" s="92"/>
      <c r="D8404" s="87"/>
      <c r="E8404" s="1" t="s">
        <v>126</v>
      </c>
      <c r="F8404" s="2"/>
      <c r="G8404" s="59">
        <v>99</v>
      </c>
      <c r="H8404" s="71" t="str">
        <f t="shared" si="183"/>
        <v xml:space="preserve"> </v>
      </c>
      <c r="I8404" s="11">
        <v>28.282828282828</v>
      </c>
      <c r="J8404" s="3">
        <v>25.252525252525</v>
      </c>
      <c r="K8404" s="3">
        <v>67.676767676767994</v>
      </c>
      <c r="L8404" s="3">
        <v>25.252525252525</v>
      </c>
      <c r="M8404" s="3">
        <v>54.545454545455001</v>
      </c>
      <c r="N8404" s="3">
        <v>62.626262626262999</v>
      </c>
      <c r="O8404" s="3">
        <v>36.363636363635997</v>
      </c>
      <c r="P8404" s="3">
        <v>40.404040404040003</v>
      </c>
      <c r="Q8404" s="3">
        <v>44.444444444444002</v>
      </c>
      <c r="R8404" s="3">
        <v>52.525252525253002</v>
      </c>
      <c r="S8404" s="3">
        <v>24.242424242424001</v>
      </c>
      <c r="T8404" s="3">
        <v>55.555555555555998</v>
      </c>
      <c r="U8404" s="3">
        <v>20.202020202020002</v>
      </c>
      <c r="V8404" s="3">
        <v>3.0303030303030001</v>
      </c>
      <c r="W8404" s="14">
        <v>0</v>
      </c>
    </row>
    <row r="8405" spans="3:23" ht="24" x14ac:dyDescent="0.2">
      <c r="C8405" s="92"/>
      <c r="D8405" s="87"/>
      <c r="E8405" s="1" t="s">
        <v>127</v>
      </c>
      <c r="F8405" s="2"/>
      <c r="G8405" s="59">
        <v>170</v>
      </c>
      <c r="H8405" s="71" t="str">
        <f t="shared" si="183"/>
        <v xml:space="preserve"> </v>
      </c>
      <c r="I8405" s="11">
        <v>35.882352941176002</v>
      </c>
      <c r="J8405" s="3">
        <v>30.588235294118</v>
      </c>
      <c r="K8405" s="3">
        <v>64.117647058824005</v>
      </c>
      <c r="L8405" s="3">
        <v>45.294117647058997</v>
      </c>
      <c r="M8405" s="3">
        <v>61.176470588234999</v>
      </c>
      <c r="N8405" s="3">
        <v>61.176470588234999</v>
      </c>
      <c r="O8405" s="3">
        <v>35.294117647058997</v>
      </c>
      <c r="P8405" s="3">
        <v>55.882352941176002</v>
      </c>
      <c r="Q8405" s="3">
        <v>47.647058823529001</v>
      </c>
      <c r="R8405" s="3">
        <v>50.588235294118</v>
      </c>
      <c r="S8405" s="3">
        <v>27.647058823529001</v>
      </c>
      <c r="T8405" s="3">
        <v>50</v>
      </c>
      <c r="U8405" s="3">
        <v>22.352941176470999</v>
      </c>
      <c r="V8405" s="3">
        <v>2.9411764705880001</v>
      </c>
      <c r="W8405" s="14">
        <v>0</v>
      </c>
    </row>
    <row r="8406" spans="3:23" ht="24" x14ac:dyDescent="0.2">
      <c r="C8406" s="92"/>
      <c r="D8406" s="87"/>
      <c r="E8406" s="1" t="s">
        <v>128</v>
      </c>
      <c r="F8406" s="2"/>
      <c r="G8406" s="59">
        <v>1287</v>
      </c>
      <c r="H8406" s="71" t="str">
        <f t="shared" si="183"/>
        <v xml:space="preserve"> </v>
      </c>
      <c r="I8406" s="11">
        <v>29.603729603729999</v>
      </c>
      <c r="J8406" s="3">
        <v>17.404817404816999</v>
      </c>
      <c r="K8406" s="3">
        <v>57.731157731158</v>
      </c>
      <c r="L8406" s="3">
        <v>38.461538461537998</v>
      </c>
      <c r="M8406" s="3">
        <v>58.352758352758002</v>
      </c>
      <c r="N8406" s="3">
        <v>58.585858585859</v>
      </c>
      <c r="O8406" s="3">
        <v>43.589743589744003</v>
      </c>
      <c r="P8406" s="3">
        <v>13.053613053613001</v>
      </c>
      <c r="Q8406" s="3">
        <v>47.397047397046997</v>
      </c>
      <c r="R8406" s="3">
        <v>34.265734265733997</v>
      </c>
      <c r="S8406" s="3">
        <v>26.107226107226001</v>
      </c>
      <c r="T8406" s="3">
        <v>58.741258741259003</v>
      </c>
      <c r="U8406" s="3">
        <v>9.9456099456100002</v>
      </c>
      <c r="V8406" s="3">
        <v>1.398601398601</v>
      </c>
      <c r="W8406" s="8">
        <v>0.38850038850000002</v>
      </c>
    </row>
    <row r="8407" spans="3:23" ht="24" x14ac:dyDescent="0.2">
      <c r="C8407" s="92"/>
      <c r="D8407" s="87"/>
      <c r="E8407" s="1" t="s">
        <v>129</v>
      </c>
      <c r="F8407" s="2"/>
      <c r="G8407" s="59">
        <v>958</v>
      </c>
      <c r="H8407" s="71" t="str">
        <f t="shared" si="183"/>
        <v xml:space="preserve"> </v>
      </c>
      <c r="I8407" s="11">
        <v>30.480167014614</v>
      </c>
      <c r="J8407" s="3">
        <v>18.058455114823001</v>
      </c>
      <c r="K8407" s="3">
        <v>58.350730688935002</v>
      </c>
      <c r="L8407" s="3">
        <v>36.847599164926997</v>
      </c>
      <c r="M8407" s="3">
        <v>58.037578288100001</v>
      </c>
      <c r="N8407" s="3">
        <v>63.778705636742998</v>
      </c>
      <c r="O8407" s="3">
        <v>43.110647181628003</v>
      </c>
      <c r="P8407" s="3">
        <v>12.943632567850001</v>
      </c>
      <c r="Q8407" s="3">
        <v>45.093945720251</v>
      </c>
      <c r="R8407" s="3">
        <v>35.803757828809999</v>
      </c>
      <c r="S8407" s="3">
        <v>27.557411273486</v>
      </c>
      <c r="T8407" s="3">
        <v>59.707724425887001</v>
      </c>
      <c r="U8407" s="3">
        <v>11.482254697286001</v>
      </c>
      <c r="V8407" s="3">
        <v>1.25260960334</v>
      </c>
      <c r="W8407" s="8">
        <v>0.52192066805799997</v>
      </c>
    </row>
    <row r="8408" spans="3:23" ht="24" x14ac:dyDescent="0.2">
      <c r="C8408" s="92"/>
      <c r="D8408" s="87"/>
      <c r="E8408" s="1" t="s">
        <v>130</v>
      </c>
      <c r="F8408" s="2"/>
      <c r="G8408" s="59">
        <v>758</v>
      </c>
      <c r="H8408" s="71" t="str">
        <f t="shared" si="183"/>
        <v xml:space="preserve"> </v>
      </c>
      <c r="I8408" s="11">
        <v>29.287598944591</v>
      </c>
      <c r="J8408" s="3">
        <v>19.261213720316999</v>
      </c>
      <c r="K8408" s="3">
        <v>55.540897097624999</v>
      </c>
      <c r="L8408" s="3">
        <v>41.688654353562001</v>
      </c>
      <c r="M8408" s="3">
        <v>64.775725593668</v>
      </c>
      <c r="N8408" s="3">
        <v>59.762532981530001</v>
      </c>
      <c r="O8408" s="3">
        <v>45.778364116094998</v>
      </c>
      <c r="P8408" s="3">
        <v>13.720316622691</v>
      </c>
      <c r="Q8408" s="3">
        <v>42.875989445910001</v>
      </c>
      <c r="R8408" s="3">
        <v>37.862796833772997</v>
      </c>
      <c r="S8408" s="3">
        <v>29.287598944591</v>
      </c>
      <c r="T8408" s="3">
        <v>59.762532981530001</v>
      </c>
      <c r="U8408" s="3">
        <v>11.345646437995001</v>
      </c>
      <c r="V8408" s="3">
        <v>1.7150395778359999</v>
      </c>
      <c r="W8408" s="8">
        <v>0.52770448548799997</v>
      </c>
    </row>
    <row r="8409" spans="3:23" x14ac:dyDescent="0.2">
      <c r="C8409" s="92"/>
      <c r="D8409" s="87"/>
      <c r="E8409" s="1" t="s">
        <v>131</v>
      </c>
      <c r="F8409" s="2"/>
      <c r="G8409" s="59">
        <v>356</v>
      </c>
      <c r="H8409" s="71" t="str">
        <f t="shared" si="183"/>
        <v xml:space="preserve"> </v>
      </c>
      <c r="I8409" s="11">
        <v>30.617977528090002</v>
      </c>
      <c r="J8409" s="3">
        <v>17.977528089888001</v>
      </c>
      <c r="K8409" s="3">
        <v>60.674157303370997</v>
      </c>
      <c r="L8409" s="3">
        <v>50</v>
      </c>
      <c r="M8409" s="3">
        <v>66.573033707864994</v>
      </c>
      <c r="N8409" s="3">
        <v>59.550561797752998</v>
      </c>
      <c r="O8409" s="3">
        <v>45.786516853933001</v>
      </c>
      <c r="P8409" s="3">
        <v>17.415730337079001</v>
      </c>
      <c r="Q8409" s="3">
        <v>48.595505617977999</v>
      </c>
      <c r="R8409" s="3">
        <v>42.977528089887997</v>
      </c>
      <c r="S8409" s="3">
        <v>31.460674157303</v>
      </c>
      <c r="T8409" s="3">
        <v>65.730337078651999</v>
      </c>
      <c r="U8409" s="3">
        <v>16.292134831460999</v>
      </c>
      <c r="V8409" s="3">
        <v>1.123595505618</v>
      </c>
      <c r="W8409" s="8">
        <v>0.56179775280900002</v>
      </c>
    </row>
    <row r="8410" spans="3:23" ht="24" x14ac:dyDescent="0.2">
      <c r="C8410" s="92"/>
      <c r="D8410" s="87"/>
      <c r="E8410" s="1" t="s">
        <v>132</v>
      </c>
      <c r="F8410" s="2"/>
      <c r="G8410" s="59">
        <v>146</v>
      </c>
      <c r="H8410" s="71" t="str">
        <f t="shared" si="183"/>
        <v xml:space="preserve"> </v>
      </c>
      <c r="I8410" s="11">
        <v>28.767123287671001</v>
      </c>
      <c r="J8410" s="3">
        <v>23.972602739726</v>
      </c>
      <c r="K8410" s="3">
        <v>60.273972602740002</v>
      </c>
      <c r="L8410" s="3">
        <v>41.095890410959001</v>
      </c>
      <c r="M8410" s="3">
        <v>58.219178082192002</v>
      </c>
      <c r="N8410" s="3">
        <v>46.575342465753003</v>
      </c>
      <c r="O8410" s="3">
        <v>53.424657534246997</v>
      </c>
      <c r="P8410" s="3">
        <v>15.068493150685001</v>
      </c>
      <c r="Q8410" s="3">
        <v>40.410958904109997</v>
      </c>
      <c r="R8410" s="3">
        <v>41.095890410959001</v>
      </c>
      <c r="S8410" s="3">
        <v>32.191780821918002</v>
      </c>
      <c r="T8410" s="3">
        <v>65.068493150685001</v>
      </c>
      <c r="U8410" s="3">
        <v>16.438356164384</v>
      </c>
      <c r="V8410" s="3">
        <v>1.369863013699</v>
      </c>
      <c r="W8410" s="8">
        <v>0.68493150684899995</v>
      </c>
    </row>
    <row r="8411" spans="3:23" ht="24" x14ac:dyDescent="0.2">
      <c r="C8411" s="92"/>
      <c r="D8411" s="87"/>
      <c r="E8411" s="1" t="s">
        <v>133</v>
      </c>
      <c r="F8411" s="2"/>
      <c r="G8411" s="59">
        <v>141</v>
      </c>
      <c r="H8411" s="71" t="str">
        <f t="shared" si="183"/>
        <v xml:space="preserve"> </v>
      </c>
      <c r="I8411" s="11">
        <v>26.241134751773</v>
      </c>
      <c r="J8411" s="3">
        <v>15.602836879432999</v>
      </c>
      <c r="K8411" s="3">
        <v>43.262411347517997</v>
      </c>
      <c r="L8411" s="3">
        <v>36.879432624113001</v>
      </c>
      <c r="M8411" s="3">
        <v>51.063829787233999</v>
      </c>
      <c r="N8411" s="3">
        <v>62.41134751773</v>
      </c>
      <c r="O8411" s="3">
        <v>58.865248226950001</v>
      </c>
      <c r="P8411" s="3">
        <v>13.475177304964999</v>
      </c>
      <c r="Q8411" s="3">
        <v>40.425531914894002</v>
      </c>
      <c r="R8411" s="3">
        <v>34.751773049645003</v>
      </c>
      <c r="S8411" s="3">
        <v>30.496453900709</v>
      </c>
      <c r="T8411" s="3">
        <v>63.120567375886999</v>
      </c>
      <c r="U8411" s="3">
        <v>13.475177304964999</v>
      </c>
      <c r="V8411" s="3">
        <v>2.1276595744679998</v>
      </c>
      <c r="W8411" s="8">
        <v>0.70921985815599997</v>
      </c>
    </row>
    <row r="8412" spans="3:23" ht="24" x14ac:dyDescent="0.2">
      <c r="C8412" s="92"/>
      <c r="D8412" s="87"/>
      <c r="E8412" s="1" t="s">
        <v>134</v>
      </c>
      <c r="F8412" s="2"/>
      <c r="G8412" s="59">
        <v>8</v>
      </c>
      <c r="H8412" s="71" t="str">
        <f t="shared" si="183"/>
        <v>*</v>
      </c>
      <c r="I8412" s="11">
        <v>12.5</v>
      </c>
      <c r="J8412" s="3">
        <v>25</v>
      </c>
      <c r="K8412" s="3">
        <v>25</v>
      </c>
      <c r="L8412" s="3">
        <v>37.5</v>
      </c>
      <c r="M8412" s="3">
        <v>50</v>
      </c>
      <c r="N8412" s="3">
        <v>50</v>
      </c>
      <c r="O8412" s="3">
        <v>75</v>
      </c>
      <c r="P8412" s="3">
        <v>12.5</v>
      </c>
      <c r="Q8412" s="3">
        <v>25</v>
      </c>
      <c r="R8412" s="3">
        <v>12.5</v>
      </c>
      <c r="S8412" s="3">
        <v>12.5</v>
      </c>
      <c r="T8412" s="3">
        <v>75</v>
      </c>
      <c r="U8412" s="3">
        <v>12.5</v>
      </c>
      <c r="V8412" s="3">
        <v>25</v>
      </c>
      <c r="W8412" s="14">
        <v>0</v>
      </c>
    </row>
    <row r="8413" spans="3:23" ht="24" x14ac:dyDescent="0.2">
      <c r="C8413" s="92"/>
      <c r="D8413" s="87"/>
      <c r="E8413" s="1" t="s">
        <v>135</v>
      </c>
      <c r="F8413" s="2"/>
      <c r="G8413" s="59">
        <v>489</v>
      </c>
      <c r="H8413" s="71" t="str">
        <f t="shared" si="183"/>
        <v xml:space="preserve"> </v>
      </c>
      <c r="I8413" s="11">
        <v>33.537832310837999</v>
      </c>
      <c r="J8413" s="3">
        <v>20.449897750510999</v>
      </c>
      <c r="K8413" s="3">
        <v>61.758691206544</v>
      </c>
      <c r="L8413" s="3">
        <v>39.059304703476002</v>
      </c>
      <c r="M8413" s="3">
        <v>62.985685071574999</v>
      </c>
      <c r="N8413" s="3">
        <v>66.666666666666998</v>
      </c>
      <c r="O8413" s="3">
        <v>46.01226993865</v>
      </c>
      <c r="P8413" s="3">
        <v>15.337423312883001</v>
      </c>
      <c r="Q8413" s="3">
        <v>47.034764826176001</v>
      </c>
      <c r="R8413" s="3">
        <v>42.944785276074001</v>
      </c>
      <c r="S8413" s="3">
        <v>30.470347648261999</v>
      </c>
      <c r="T8413" s="3">
        <v>64.826175869121002</v>
      </c>
      <c r="U8413" s="3">
        <v>14.314928425358</v>
      </c>
      <c r="V8413" s="3">
        <v>1.2269938650309999</v>
      </c>
      <c r="W8413" s="8">
        <v>0.81799591002000005</v>
      </c>
    </row>
    <row r="8414" spans="3:23" x14ac:dyDescent="0.2">
      <c r="C8414" s="92"/>
      <c r="D8414" s="87"/>
      <c r="E8414" s="1" t="s">
        <v>136</v>
      </c>
      <c r="F8414" s="2"/>
      <c r="G8414" s="59">
        <v>43</v>
      </c>
      <c r="H8414" s="71" t="str">
        <f t="shared" si="183"/>
        <v>*</v>
      </c>
      <c r="I8414" s="11">
        <v>30.232558139535001</v>
      </c>
      <c r="J8414" s="3">
        <v>27.906976744186</v>
      </c>
      <c r="K8414" s="3">
        <v>62.790697674419</v>
      </c>
      <c r="L8414" s="3">
        <v>32.558139534883999</v>
      </c>
      <c r="M8414" s="3">
        <v>44.186046511628</v>
      </c>
      <c r="N8414" s="3">
        <v>60.465116279070003</v>
      </c>
      <c r="O8414" s="3">
        <v>55.813953488372</v>
      </c>
      <c r="P8414" s="3">
        <v>16.279069767442</v>
      </c>
      <c r="Q8414" s="3">
        <v>48.837209302326002</v>
      </c>
      <c r="R8414" s="3">
        <v>51.162790697673998</v>
      </c>
      <c r="S8414" s="3">
        <v>46.511627906976997</v>
      </c>
      <c r="T8414" s="3">
        <v>65.116279069767003</v>
      </c>
      <c r="U8414" s="3">
        <v>23.255813953488001</v>
      </c>
      <c r="V8414" s="3">
        <v>13.953488372093</v>
      </c>
      <c r="W8414" s="14">
        <v>0</v>
      </c>
    </row>
    <row r="8415" spans="3:23" x14ac:dyDescent="0.2">
      <c r="C8415" s="92"/>
      <c r="D8415" s="87"/>
      <c r="E8415" s="1" t="s">
        <v>137</v>
      </c>
      <c r="F8415" s="2"/>
      <c r="G8415" s="59">
        <v>159</v>
      </c>
      <c r="H8415" s="71" t="str">
        <f t="shared" si="183"/>
        <v xml:space="preserve"> </v>
      </c>
      <c r="I8415" s="11">
        <v>35.220125786163997</v>
      </c>
      <c r="J8415" s="3">
        <v>15.094339622642</v>
      </c>
      <c r="K8415" s="3">
        <v>37.735849056604003</v>
      </c>
      <c r="L8415" s="3">
        <v>22.641509433962</v>
      </c>
      <c r="M8415" s="3">
        <v>44.654088050314002</v>
      </c>
      <c r="N8415" s="3">
        <v>28.930817610062999</v>
      </c>
      <c r="O8415" s="3">
        <v>45.911949685534999</v>
      </c>
      <c r="P8415" s="3">
        <v>7.547169811321</v>
      </c>
      <c r="Q8415" s="3">
        <v>22.012578616351998</v>
      </c>
      <c r="R8415" s="3">
        <v>18.238993710692</v>
      </c>
      <c r="S8415" s="3">
        <v>22.012578616351998</v>
      </c>
      <c r="T8415" s="3">
        <v>42.767295597484001</v>
      </c>
      <c r="U8415" s="3">
        <v>8.1761006289309996</v>
      </c>
      <c r="V8415" s="3">
        <v>0.62893081761000003</v>
      </c>
      <c r="W8415" s="8">
        <v>1.88679245283</v>
      </c>
    </row>
    <row r="8416" spans="3:23" x14ac:dyDescent="0.2">
      <c r="C8416" s="92"/>
      <c r="D8416" s="87"/>
      <c r="E8416" s="1" t="s">
        <v>22</v>
      </c>
      <c r="F8416" s="2"/>
      <c r="G8416" s="59">
        <v>13</v>
      </c>
      <c r="H8416" s="71" t="str">
        <f t="shared" si="183"/>
        <v>*</v>
      </c>
      <c r="I8416" s="11">
        <v>38.461538461537998</v>
      </c>
      <c r="J8416" s="3">
        <v>7.6923076923079998</v>
      </c>
      <c r="K8416" s="3">
        <v>30.769230769231001</v>
      </c>
      <c r="L8416" s="3">
        <v>23.076923076922998</v>
      </c>
      <c r="M8416" s="3">
        <v>30.769230769231001</v>
      </c>
      <c r="N8416" s="3">
        <v>53.846153846154003</v>
      </c>
      <c r="O8416" s="3">
        <v>69.230769230768999</v>
      </c>
      <c r="P8416" s="3">
        <v>7.6923076923079998</v>
      </c>
      <c r="Q8416" s="3">
        <v>30.769230769231001</v>
      </c>
      <c r="R8416" s="3">
        <v>7.6923076923079998</v>
      </c>
      <c r="S8416" s="3">
        <v>7.6923076923079998</v>
      </c>
      <c r="T8416" s="3">
        <v>30.769230769231001</v>
      </c>
      <c r="U8416" s="7">
        <v>0</v>
      </c>
      <c r="V8416" s="7">
        <v>0</v>
      </c>
      <c r="W8416" s="8">
        <v>7.6923076923079998</v>
      </c>
    </row>
    <row r="8417" spans="2:23" ht="24" x14ac:dyDescent="0.2">
      <c r="C8417" s="92"/>
      <c r="D8417" s="87"/>
      <c r="E8417" s="1" t="s">
        <v>138</v>
      </c>
      <c r="F8417" s="2"/>
      <c r="G8417" s="59">
        <v>176</v>
      </c>
      <c r="H8417" s="71" t="str">
        <f t="shared" si="183"/>
        <v xml:space="preserve"> </v>
      </c>
      <c r="I8417" s="11">
        <v>63.068181818181998</v>
      </c>
      <c r="J8417" s="3">
        <v>19.886363636363999</v>
      </c>
      <c r="K8417" s="3">
        <v>52.272727272727003</v>
      </c>
      <c r="L8417" s="3">
        <v>31.818181818182001</v>
      </c>
      <c r="M8417" s="3">
        <v>49.431818181818002</v>
      </c>
      <c r="N8417" s="3">
        <v>51.136363636364003</v>
      </c>
      <c r="O8417" s="3">
        <v>36.363636363635997</v>
      </c>
      <c r="P8417" s="3">
        <v>13.068181818182</v>
      </c>
      <c r="Q8417" s="3">
        <v>37.5</v>
      </c>
      <c r="R8417" s="3">
        <v>43.181818181818002</v>
      </c>
      <c r="S8417" s="3">
        <v>38.636363636364003</v>
      </c>
      <c r="T8417" s="3">
        <v>52.840909090909001</v>
      </c>
      <c r="U8417" s="3">
        <v>15.340909090908999</v>
      </c>
      <c r="V8417" s="3">
        <v>1.136363636364</v>
      </c>
      <c r="W8417" s="8">
        <v>0.56818181818199998</v>
      </c>
    </row>
    <row r="8418" spans="2:23" ht="24" x14ac:dyDescent="0.2">
      <c r="C8418" s="92"/>
      <c r="D8418" s="87"/>
      <c r="E8418" s="1" t="s">
        <v>139</v>
      </c>
      <c r="F8418" s="2"/>
      <c r="G8418" s="59">
        <v>224</v>
      </c>
      <c r="H8418" s="71" t="str">
        <f t="shared" ref="H8418:H8420" si="184">IF(G8418&lt;49,"*"," ")</f>
        <v xml:space="preserve"> </v>
      </c>
      <c r="I8418" s="11">
        <v>34.375</v>
      </c>
      <c r="J8418" s="3">
        <v>27.678571428571001</v>
      </c>
      <c r="K8418" s="3">
        <v>64.732142857143003</v>
      </c>
      <c r="L8418" s="3">
        <v>38.839285714286</v>
      </c>
      <c r="M8418" s="3">
        <v>60.267857142856997</v>
      </c>
      <c r="N8418" s="3">
        <v>61.607142857143003</v>
      </c>
      <c r="O8418" s="3">
        <v>34.821428571429003</v>
      </c>
      <c r="P8418" s="3">
        <v>49.553571428570997</v>
      </c>
      <c r="Q8418" s="3">
        <v>45.089285714286</v>
      </c>
      <c r="R8418" s="3">
        <v>50.892857142856997</v>
      </c>
      <c r="S8418" s="3">
        <v>25.892857142857</v>
      </c>
      <c r="T8418" s="3">
        <v>53.125</v>
      </c>
      <c r="U8418" s="3">
        <v>19.642857142857</v>
      </c>
      <c r="V8418" s="3">
        <v>2.6785714285709998</v>
      </c>
      <c r="W8418" s="14">
        <v>0</v>
      </c>
    </row>
    <row r="8419" spans="2:23" ht="24" x14ac:dyDescent="0.2">
      <c r="C8419" s="92"/>
      <c r="D8419" s="87"/>
      <c r="E8419" s="1" t="s">
        <v>140</v>
      </c>
      <c r="F8419" s="2"/>
      <c r="G8419" s="59">
        <v>1248</v>
      </c>
      <c r="H8419" s="71" t="str">
        <f t="shared" si="184"/>
        <v xml:space="preserve"> </v>
      </c>
      <c r="I8419" s="11">
        <v>30.128205128205</v>
      </c>
      <c r="J8419" s="3">
        <v>18.028846153846001</v>
      </c>
      <c r="K8419" s="3">
        <v>56.330128205127998</v>
      </c>
      <c r="L8419" s="3">
        <v>37.980769230768999</v>
      </c>
      <c r="M8419" s="3">
        <v>58.333333333333002</v>
      </c>
      <c r="N8419" s="3">
        <v>59.455128205127998</v>
      </c>
      <c r="O8419" s="3">
        <v>43.429487179486998</v>
      </c>
      <c r="P8419" s="3">
        <v>13.060897435896999</v>
      </c>
      <c r="Q8419" s="3">
        <v>43.509615384615003</v>
      </c>
      <c r="R8419" s="3">
        <v>34.935897435896997</v>
      </c>
      <c r="S8419" s="3">
        <v>27.003205128205</v>
      </c>
      <c r="T8419" s="3">
        <v>58.573717948717999</v>
      </c>
      <c r="U8419" s="3">
        <v>10.657051282051</v>
      </c>
      <c r="V8419" s="3">
        <v>1.2820512820509999</v>
      </c>
      <c r="W8419" s="8">
        <v>0.56089743589700003</v>
      </c>
    </row>
    <row r="8420" spans="2:23" ht="24" x14ac:dyDescent="0.2">
      <c r="C8420" s="93"/>
      <c r="D8420" s="88"/>
      <c r="E8420" s="27" t="s">
        <v>141</v>
      </c>
      <c r="F8420" s="30"/>
      <c r="G8420" s="60">
        <v>281</v>
      </c>
      <c r="H8420" s="72" t="str">
        <f t="shared" si="184"/>
        <v xml:space="preserve"> </v>
      </c>
      <c r="I8420" s="35">
        <v>26.334519572954001</v>
      </c>
      <c r="J8420" s="16">
        <v>18.505338078291999</v>
      </c>
      <c r="K8420" s="16">
        <v>50.533807829181001</v>
      </c>
      <c r="L8420" s="16">
        <v>39.145907473309997</v>
      </c>
      <c r="M8420" s="16">
        <v>54.804270462632999</v>
      </c>
      <c r="N8420" s="16">
        <v>53.024911032028001</v>
      </c>
      <c r="O8420" s="16">
        <v>55.516014234875001</v>
      </c>
      <c r="P8420" s="16">
        <v>12.811387900355999</v>
      </c>
      <c r="Q8420" s="16">
        <v>38.790035587189003</v>
      </c>
      <c r="R8420" s="16">
        <v>36.654804270463003</v>
      </c>
      <c r="S8420" s="16">
        <v>29.893238434164001</v>
      </c>
      <c r="T8420" s="16">
        <v>63.345195729536997</v>
      </c>
      <c r="U8420" s="16">
        <v>13.879003558719001</v>
      </c>
      <c r="V8420" s="16">
        <v>1.779359430605</v>
      </c>
      <c r="W8420" s="36">
        <v>0.71174377224200003</v>
      </c>
    </row>
    <row r="8421" spans="2:23" x14ac:dyDescent="0.2">
      <c r="G8421" s="61"/>
      <c r="H8421" s="73"/>
    </row>
    <row r="8422" spans="2:23" x14ac:dyDescent="0.2">
      <c r="B8422" s="22" t="str">
        <f xml:space="preserve"> HYPERLINK("#'目次'!B68", "[62]")</f>
        <v>[62]</v>
      </c>
      <c r="C8422" s="17" t="s">
        <v>615</v>
      </c>
      <c r="G8422" s="61"/>
      <c r="H8422" s="73"/>
    </row>
    <row r="8423" spans="2:23" x14ac:dyDescent="0.2">
      <c r="G8423" s="61"/>
      <c r="H8423" s="73"/>
    </row>
    <row r="8424" spans="2:23" x14ac:dyDescent="0.2">
      <c r="G8424" s="61"/>
      <c r="H8424" s="73"/>
    </row>
    <row r="8425" spans="2:23" x14ac:dyDescent="0.2">
      <c r="C8425" s="17" t="s">
        <v>12</v>
      </c>
      <c r="G8425" s="61"/>
      <c r="H8425" s="73"/>
    </row>
    <row r="8426" spans="2:23" ht="24" x14ac:dyDescent="0.2">
      <c r="C8426" s="82"/>
      <c r="D8426" s="83"/>
      <c r="E8426" s="83"/>
      <c r="F8426" s="83"/>
      <c r="G8426" s="55" t="s">
        <v>13</v>
      </c>
      <c r="H8426" s="68"/>
      <c r="I8426" s="20" t="s">
        <v>616</v>
      </c>
      <c r="J8426" s="10" t="s">
        <v>617</v>
      </c>
      <c r="K8426" s="23" t="s">
        <v>22</v>
      </c>
    </row>
    <row r="8427" spans="2:23" x14ac:dyDescent="0.2">
      <c r="C8427" s="84"/>
      <c r="D8427" s="85"/>
      <c r="E8427" s="85"/>
      <c r="F8427" s="85"/>
      <c r="G8427" s="56"/>
      <c r="H8427" s="69"/>
      <c r="I8427" s="24"/>
      <c r="J8427" s="9"/>
      <c r="K8427" s="21"/>
    </row>
    <row r="8428" spans="2:23" x14ac:dyDescent="0.2">
      <c r="C8428" s="28"/>
      <c r="D8428" s="29"/>
      <c r="E8428" s="32" t="s">
        <v>13</v>
      </c>
      <c r="F8428" s="31"/>
      <c r="G8428" s="57">
        <v>2435</v>
      </c>
      <c r="H8428" s="66" t="str">
        <f t="shared" ref="H8428:H8491" si="185">IF(G8428&lt;49,"*"," ")</f>
        <v xml:space="preserve"> </v>
      </c>
      <c r="I8428" s="15">
        <v>52.895277207391999</v>
      </c>
      <c r="J8428" s="15">
        <v>44.845995893224</v>
      </c>
      <c r="K8428" s="34">
        <v>2.258726899384</v>
      </c>
    </row>
    <row r="8429" spans="2:23" x14ac:dyDescent="0.2">
      <c r="C8429" s="89" t="s">
        <v>16</v>
      </c>
      <c r="D8429" s="86" t="s">
        <v>17</v>
      </c>
      <c r="E8429" s="6" t="s">
        <v>18</v>
      </c>
      <c r="F8429" s="5"/>
      <c r="G8429" s="58">
        <v>344</v>
      </c>
      <c r="H8429" s="70" t="str">
        <f t="shared" si="185"/>
        <v xml:space="preserve"> </v>
      </c>
      <c r="I8429" s="12">
        <v>46.511627906976997</v>
      </c>
      <c r="J8429" s="4">
        <v>51.162790697673998</v>
      </c>
      <c r="K8429" s="13">
        <v>2.3255813953489999</v>
      </c>
    </row>
    <row r="8430" spans="2:23" x14ac:dyDescent="0.2">
      <c r="C8430" s="90"/>
      <c r="D8430" s="87"/>
      <c r="E8430" s="1" t="s">
        <v>19</v>
      </c>
      <c r="F8430" s="2"/>
      <c r="G8430" s="59">
        <v>1502</v>
      </c>
      <c r="H8430" s="71" t="str">
        <f t="shared" si="185"/>
        <v xml:space="preserve"> </v>
      </c>
      <c r="I8430" s="11">
        <v>50.599201065246</v>
      </c>
      <c r="J8430" s="3">
        <v>47.203728362184002</v>
      </c>
      <c r="K8430" s="8">
        <v>2.1970705725699999</v>
      </c>
    </row>
    <row r="8431" spans="2:23" x14ac:dyDescent="0.2">
      <c r="C8431" s="90"/>
      <c r="D8431" s="87"/>
      <c r="E8431" s="1" t="s">
        <v>20</v>
      </c>
      <c r="F8431" s="2"/>
      <c r="G8431" s="59">
        <v>465</v>
      </c>
      <c r="H8431" s="71" t="str">
        <f t="shared" si="185"/>
        <v xml:space="preserve"> </v>
      </c>
      <c r="I8431" s="11">
        <v>59.354838709676997</v>
      </c>
      <c r="J8431" s="3">
        <v>38.494623655913998</v>
      </c>
      <c r="K8431" s="8">
        <v>2.1505376344089999</v>
      </c>
    </row>
    <row r="8432" spans="2:23" x14ac:dyDescent="0.2">
      <c r="C8432" s="90"/>
      <c r="D8432" s="87"/>
      <c r="E8432" s="1" t="s">
        <v>21</v>
      </c>
      <c r="F8432" s="2"/>
      <c r="G8432" s="59">
        <v>107</v>
      </c>
      <c r="H8432" s="71" t="str">
        <f t="shared" si="185"/>
        <v xml:space="preserve"> </v>
      </c>
      <c r="I8432" s="11">
        <v>76.635514018692007</v>
      </c>
      <c r="J8432" s="3">
        <v>20.560747663550998</v>
      </c>
      <c r="K8432" s="8">
        <v>2.8037383177569999</v>
      </c>
    </row>
    <row r="8433" spans="3:11" x14ac:dyDescent="0.2">
      <c r="C8433" s="90"/>
      <c r="D8433" s="87"/>
      <c r="E8433" s="1" t="s">
        <v>22</v>
      </c>
      <c r="F8433" s="2"/>
      <c r="G8433" s="59">
        <v>17</v>
      </c>
      <c r="H8433" s="71" t="str">
        <f t="shared" si="185"/>
        <v>*</v>
      </c>
      <c r="I8433" s="11">
        <v>58.823529411765001</v>
      </c>
      <c r="J8433" s="3">
        <v>35.294117647058997</v>
      </c>
      <c r="K8433" s="8">
        <v>5.8823529411760003</v>
      </c>
    </row>
    <row r="8434" spans="3:11" x14ac:dyDescent="0.2">
      <c r="C8434" s="91" t="s">
        <v>23</v>
      </c>
      <c r="D8434" s="86" t="s">
        <v>17</v>
      </c>
      <c r="E8434" s="6" t="s">
        <v>24</v>
      </c>
      <c r="F8434" s="5"/>
      <c r="G8434" s="58">
        <v>383</v>
      </c>
      <c r="H8434" s="70" t="str">
        <f t="shared" si="185"/>
        <v xml:space="preserve"> </v>
      </c>
      <c r="I8434" s="12">
        <v>57.702349869452</v>
      </c>
      <c r="J8434" s="4">
        <v>39.686684073107003</v>
      </c>
      <c r="K8434" s="13">
        <v>2.6109660574409999</v>
      </c>
    </row>
    <row r="8435" spans="3:11" x14ac:dyDescent="0.2">
      <c r="C8435" s="90"/>
      <c r="D8435" s="87"/>
      <c r="E8435" s="1" t="s">
        <v>25</v>
      </c>
      <c r="F8435" s="2"/>
      <c r="G8435" s="59">
        <v>333</v>
      </c>
      <c r="H8435" s="71" t="str">
        <f t="shared" si="185"/>
        <v xml:space="preserve"> </v>
      </c>
      <c r="I8435" s="11">
        <v>59.759759759760001</v>
      </c>
      <c r="J8435" s="3">
        <v>38.738738738739002</v>
      </c>
      <c r="K8435" s="8">
        <v>1.5015015015019999</v>
      </c>
    </row>
    <row r="8436" spans="3:11" ht="24" x14ac:dyDescent="0.2">
      <c r="C8436" s="90"/>
      <c r="D8436" s="87"/>
      <c r="E8436" s="1" t="s">
        <v>26</v>
      </c>
      <c r="F8436" s="2"/>
      <c r="G8436" s="59">
        <v>464</v>
      </c>
      <c r="H8436" s="71" t="str">
        <f t="shared" si="185"/>
        <v xml:space="preserve"> </v>
      </c>
      <c r="I8436" s="11">
        <v>55.387931034483003</v>
      </c>
      <c r="J8436" s="3">
        <v>42.456896551724</v>
      </c>
      <c r="K8436" s="8">
        <v>2.1551724137930002</v>
      </c>
    </row>
    <row r="8437" spans="3:11" ht="24" x14ac:dyDescent="0.2">
      <c r="C8437" s="90"/>
      <c r="D8437" s="87"/>
      <c r="E8437" s="1" t="s">
        <v>27</v>
      </c>
      <c r="F8437" s="2"/>
      <c r="G8437" s="59">
        <v>163</v>
      </c>
      <c r="H8437" s="71" t="str">
        <f t="shared" si="185"/>
        <v xml:space="preserve"> </v>
      </c>
      <c r="I8437" s="11">
        <v>61.963190184048997</v>
      </c>
      <c r="J8437" s="3">
        <v>35.582822085890001</v>
      </c>
      <c r="K8437" s="8">
        <v>2.4539877300609998</v>
      </c>
    </row>
    <row r="8438" spans="3:11" x14ac:dyDescent="0.2">
      <c r="C8438" s="90"/>
      <c r="D8438" s="87"/>
      <c r="E8438" s="1" t="s">
        <v>28</v>
      </c>
      <c r="F8438" s="2"/>
      <c r="G8438" s="59">
        <v>161</v>
      </c>
      <c r="H8438" s="71" t="str">
        <f t="shared" si="185"/>
        <v xml:space="preserve"> </v>
      </c>
      <c r="I8438" s="11">
        <v>63.975155279502999</v>
      </c>
      <c r="J8438" s="3">
        <v>31.055900621117999</v>
      </c>
      <c r="K8438" s="8">
        <v>4.9689440993789997</v>
      </c>
    </row>
    <row r="8439" spans="3:11" x14ac:dyDescent="0.2">
      <c r="C8439" s="90"/>
      <c r="D8439" s="87"/>
      <c r="E8439" s="1" t="s">
        <v>29</v>
      </c>
      <c r="F8439" s="2"/>
      <c r="G8439" s="59">
        <v>1174</v>
      </c>
      <c r="H8439" s="71" t="str">
        <f t="shared" si="185"/>
        <v xml:space="preserve"> </v>
      </c>
      <c r="I8439" s="11">
        <v>54.344122657581003</v>
      </c>
      <c r="J8439" s="3">
        <v>43.015332197615002</v>
      </c>
      <c r="K8439" s="8">
        <v>2.6405451448039998</v>
      </c>
    </row>
    <row r="8440" spans="3:11" x14ac:dyDescent="0.2">
      <c r="C8440" s="90"/>
      <c r="D8440" s="87"/>
      <c r="E8440" s="1" t="s">
        <v>30</v>
      </c>
      <c r="F8440" s="2"/>
      <c r="G8440" s="59">
        <v>1349</v>
      </c>
      <c r="H8440" s="71" t="str">
        <f t="shared" si="185"/>
        <v xml:space="preserve"> </v>
      </c>
      <c r="I8440" s="11">
        <v>51.964418087471998</v>
      </c>
      <c r="J8440" s="3">
        <v>45.959970348406003</v>
      </c>
      <c r="K8440" s="8">
        <v>2.0756115641220001</v>
      </c>
    </row>
    <row r="8441" spans="3:11" x14ac:dyDescent="0.2">
      <c r="C8441" s="90"/>
      <c r="D8441" s="87"/>
      <c r="E8441" s="1" t="s">
        <v>31</v>
      </c>
      <c r="F8441" s="2"/>
      <c r="G8441" s="59">
        <v>2034</v>
      </c>
      <c r="H8441" s="71" t="str">
        <f t="shared" si="185"/>
        <v xml:space="preserve"> </v>
      </c>
      <c r="I8441" s="11">
        <v>51.622418879055999</v>
      </c>
      <c r="J8441" s="3">
        <v>46.263520157324997</v>
      </c>
      <c r="K8441" s="8">
        <v>2.1140609636179999</v>
      </c>
    </row>
    <row r="8442" spans="3:11" x14ac:dyDescent="0.2">
      <c r="C8442" s="90"/>
      <c r="D8442" s="87"/>
      <c r="E8442" s="1" t="s">
        <v>32</v>
      </c>
      <c r="F8442" s="2"/>
      <c r="G8442" s="59">
        <v>68</v>
      </c>
      <c r="H8442" s="71" t="str">
        <f t="shared" si="185"/>
        <v xml:space="preserve"> </v>
      </c>
      <c r="I8442" s="11">
        <v>70.588235294117993</v>
      </c>
      <c r="J8442" s="3">
        <v>26.470588235293999</v>
      </c>
      <c r="K8442" s="8">
        <v>2.9411764705880001</v>
      </c>
    </row>
    <row r="8443" spans="3:11" x14ac:dyDescent="0.2">
      <c r="C8443" s="90"/>
      <c r="D8443" s="87"/>
      <c r="E8443" s="1" t="s">
        <v>22</v>
      </c>
      <c r="F8443" s="2"/>
      <c r="G8443" s="59">
        <v>17</v>
      </c>
      <c r="H8443" s="71" t="str">
        <f t="shared" si="185"/>
        <v>*</v>
      </c>
      <c r="I8443" s="11">
        <v>76.470588235294002</v>
      </c>
      <c r="J8443" s="3">
        <v>17.647058823529001</v>
      </c>
      <c r="K8443" s="8">
        <v>5.8823529411760003</v>
      </c>
    </row>
    <row r="8444" spans="3:11" x14ac:dyDescent="0.2">
      <c r="C8444" s="91" t="s">
        <v>33</v>
      </c>
      <c r="D8444" s="86" t="s">
        <v>17</v>
      </c>
      <c r="E8444" s="6" t="s">
        <v>34</v>
      </c>
      <c r="F8444" s="5"/>
      <c r="G8444" s="58">
        <v>120</v>
      </c>
      <c r="H8444" s="70" t="str">
        <f t="shared" si="185"/>
        <v xml:space="preserve"> </v>
      </c>
      <c r="I8444" s="12">
        <v>50.833333333333002</v>
      </c>
      <c r="J8444" s="4">
        <v>46.666666666666998</v>
      </c>
      <c r="K8444" s="13">
        <v>2.5</v>
      </c>
    </row>
    <row r="8445" spans="3:11" x14ac:dyDescent="0.2">
      <c r="C8445" s="90"/>
      <c r="D8445" s="87"/>
      <c r="E8445" s="1" t="s">
        <v>35</v>
      </c>
      <c r="F8445" s="2"/>
      <c r="G8445" s="59">
        <v>932</v>
      </c>
      <c r="H8445" s="71" t="str">
        <f t="shared" si="185"/>
        <v xml:space="preserve"> </v>
      </c>
      <c r="I8445" s="11">
        <v>49.356223175966001</v>
      </c>
      <c r="J8445" s="3">
        <v>48.605150214592001</v>
      </c>
      <c r="K8445" s="8">
        <v>2.0386266094419998</v>
      </c>
    </row>
    <row r="8446" spans="3:11" x14ac:dyDescent="0.2">
      <c r="C8446" s="90"/>
      <c r="D8446" s="87"/>
      <c r="E8446" s="1" t="s">
        <v>36</v>
      </c>
      <c r="F8446" s="2"/>
      <c r="G8446" s="59">
        <v>854</v>
      </c>
      <c r="H8446" s="71" t="str">
        <f t="shared" si="185"/>
        <v xml:space="preserve"> </v>
      </c>
      <c r="I8446" s="11">
        <v>51.756440281030002</v>
      </c>
      <c r="J8446" s="3">
        <v>45.901639344262001</v>
      </c>
      <c r="K8446" s="8">
        <v>2.3419203747070001</v>
      </c>
    </row>
    <row r="8447" spans="3:11" ht="24" x14ac:dyDescent="0.2">
      <c r="C8447" s="90"/>
      <c r="D8447" s="87"/>
      <c r="E8447" s="1" t="s">
        <v>37</v>
      </c>
      <c r="F8447" s="2"/>
      <c r="G8447" s="59">
        <v>356</v>
      </c>
      <c r="H8447" s="71" t="str">
        <f t="shared" si="185"/>
        <v xml:space="preserve"> </v>
      </c>
      <c r="I8447" s="11">
        <v>57.022471910112003</v>
      </c>
      <c r="J8447" s="3">
        <v>41.853932584269998</v>
      </c>
      <c r="K8447" s="8">
        <v>1.123595505618</v>
      </c>
    </row>
    <row r="8448" spans="3:11" x14ac:dyDescent="0.2">
      <c r="C8448" s="90"/>
      <c r="D8448" s="87"/>
      <c r="E8448" s="1" t="s">
        <v>38</v>
      </c>
      <c r="F8448" s="2"/>
      <c r="G8448" s="59">
        <v>157</v>
      </c>
      <c r="H8448" s="71" t="str">
        <f t="shared" si="185"/>
        <v xml:space="preserve"> </v>
      </c>
      <c r="I8448" s="11">
        <v>71.974522292993996</v>
      </c>
      <c r="J8448" s="3">
        <v>23.566878980892</v>
      </c>
      <c r="K8448" s="8">
        <v>4.4585987261150004</v>
      </c>
    </row>
    <row r="8449" spans="3:11" x14ac:dyDescent="0.2">
      <c r="C8449" s="90"/>
      <c r="D8449" s="87"/>
      <c r="E8449" s="1" t="s">
        <v>22</v>
      </c>
      <c r="F8449" s="2"/>
      <c r="G8449" s="59">
        <v>16</v>
      </c>
      <c r="H8449" s="71" t="str">
        <f t="shared" si="185"/>
        <v>*</v>
      </c>
      <c r="I8449" s="11">
        <v>56.25</v>
      </c>
      <c r="J8449" s="3">
        <v>31.25</v>
      </c>
      <c r="K8449" s="8">
        <v>12.5</v>
      </c>
    </row>
    <row r="8450" spans="3:11" x14ac:dyDescent="0.2">
      <c r="C8450" s="91" t="s">
        <v>39</v>
      </c>
      <c r="D8450" s="86" t="s">
        <v>17</v>
      </c>
      <c r="E8450" s="6" t="s">
        <v>40</v>
      </c>
      <c r="F8450" s="5"/>
      <c r="G8450" s="58">
        <v>350</v>
      </c>
      <c r="H8450" s="70" t="str">
        <f t="shared" si="185"/>
        <v xml:space="preserve"> </v>
      </c>
      <c r="I8450" s="12">
        <v>48</v>
      </c>
      <c r="J8450" s="4">
        <v>50</v>
      </c>
      <c r="K8450" s="13">
        <v>2</v>
      </c>
    </row>
    <row r="8451" spans="3:11" ht="24" x14ac:dyDescent="0.2">
      <c r="C8451" s="90"/>
      <c r="D8451" s="87"/>
      <c r="E8451" s="1" t="s">
        <v>41</v>
      </c>
      <c r="F8451" s="2"/>
      <c r="G8451" s="59">
        <v>1147</v>
      </c>
      <c r="H8451" s="71" t="str">
        <f t="shared" si="185"/>
        <v xml:space="preserve"> </v>
      </c>
      <c r="I8451" s="11">
        <v>46.294681778552999</v>
      </c>
      <c r="J8451" s="3">
        <v>51.787271142110001</v>
      </c>
      <c r="K8451" s="8">
        <v>1.9180470793369999</v>
      </c>
    </row>
    <row r="8452" spans="3:11" x14ac:dyDescent="0.2">
      <c r="C8452" s="90"/>
      <c r="D8452" s="87"/>
      <c r="E8452" s="1" t="s">
        <v>42</v>
      </c>
      <c r="F8452" s="2"/>
      <c r="G8452" s="59">
        <v>816</v>
      </c>
      <c r="H8452" s="71" t="str">
        <f t="shared" si="185"/>
        <v xml:space="preserve"> </v>
      </c>
      <c r="I8452" s="11">
        <v>61.519607843137003</v>
      </c>
      <c r="J8452" s="3">
        <v>35.906862745098003</v>
      </c>
      <c r="K8452" s="8">
        <v>2.5735294117650001</v>
      </c>
    </row>
    <row r="8453" spans="3:11" x14ac:dyDescent="0.2">
      <c r="C8453" s="90"/>
      <c r="D8453" s="87"/>
      <c r="E8453" s="1" t="s">
        <v>43</v>
      </c>
      <c r="F8453" s="2"/>
      <c r="G8453" s="59">
        <v>78</v>
      </c>
      <c r="H8453" s="71" t="str">
        <f t="shared" si="185"/>
        <v xml:space="preserve"> </v>
      </c>
      <c r="I8453" s="11">
        <v>76.923076923077005</v>
      </c>
      <c r="J8453" s="3">
        <v>21.794871794872002</v>
      </c>
      <c r="K8453" s="8">
        <v>1.2820512820509999</v>
      </c>
    </row>
    <row r="8454" spans="3:11" x14ac:dyDescent="0.2">
      <c r="C8454" s="90"/>
      <c r="D8454" s="87"/>
      <c r="E8454" s="1" t="s">
        <v>22</v>
      </c>
      <c r="F8454" s="2"/>
      <c r="G8454" s="59">
        <v>44</v>
      </c>
      <c r="H8454" s="71" t="str">
        <f t="shared" si="185"/>
        <v>*</v>
      </c>
      <c r="I8454" s="11">
        <v>61.363636363635997</v>
      </c>
      <c r="J8454" s="3">
        <v>29.545454545455001</v>
      </c>
      <c r="K8454" s="8">
        <v>9.0909090909089993</v>
      </c>
    </row>
    <row r="8455" spans="3:11" x14ac:dyDescent="0.2">
      <c r="C8455" s="91" t="s">
        <v>44</v>
      </c>
      <c r="D8455" s="86" t="s">
        <v>17</v>
      </c>
      <c r="E8455" s="6" t="s">
        <v>45</v>
      </c>
      <c r="F8455" s="5"/>
      <c r="G8455" s="58">
        <v>1358</v>
      </c>
      <c r="H8455" s="70" t="str">
        <f t="shared" si="185"/>
        <v xml:space="preserve"> </v>
      </c>
      <c r="I8455" s="12">
        <v>46.318114874815997</v>
      </c>
      <c r="J8455" s="4">
        <v>51.914580265095999</v>
      </c>
      <c r="K8455" s="13">
        <v>1.7673048600879999</v>
      </c>
    </row>
    <row r="8456" spans="3:11" x14ac:dyDescent="0.2">
      <c r="C8456" s="90"/>
      <c r="D8456" s="87"/>
      <c r="E8456" s="1" t="s">
        <v>46</v>
      </c>
      <c r="F8456" s="2"/>
      <c r="G8456" s="59">
        <v>735</v>
      </c>
      <c r="H8456" s="71" t="str">
        <f t="shared" si="185"/>
        <v xml:space="preserve"> </v>
      </c>
      <c r="I8456" s="11">
        <v>56.326530612245001</v>
      </c>
      <c r="J8456" s="3">
        <v>40.816326530612002</v>
      </c>
      <c r="K8456" s="8">
        <v>2.8571428571430002</v>
      </c>
    </row>
    <row r="8457" spans="3:11" x14ac:dyDescent="0.2">
      <c r="C8457" s="90"/>
      <c r="D8457" s="87"/>
      <c r="E8457" s="1" t="s">
        <v>47</v>
      </c>
      <c r="F8457" s="2"/>
      <c r="G8457" s="59">
        <v>177</v>
      </c>
      <c r="H8457" s="71" t="str">
        <f t="shared" si="185"/>
        <v xml:space="preserve"> </v>
      </c>
      <c r="I8457" s="11">
        <v>69.491525423729001</v>
      </c>
      <c r="J8457" s="3">
        <v>29.943502824858999</v>
      </c>
      <c r="K8457" s="8">
        <v>0.56497175141199996</v>
      </c>
    </row>
    <row r="8458" spans="3:11" x14ac:dyDescent="0.2">
      <c r="C8458" s="90"/>
      <c r="D8458" s="87"/>
      <c r="E8458" s="1" t="s">
        <v>48</v>
      </c>
      <c r="F8458" s="2"/>
      <c r="G8458" s="59">
        <v>128</v>
      </c>
      <c r="H8458" s="71" t="str">
        <f t="shared" si="185"/>
        <v xml:space="preserve"> </v>
      </c>
      <c r="I8458" s="11">
        <v>76.5625</v>
      </c>
      <c r="J8458" s="3">
        <v>20.3125</v>
      </c>
      <c r="K8458" s="8">
        <v>3.125</v>
      </c>
    </row>
    <row r="8459" spans="3:11" x14ac:dyDescent="0.2">
      <c r="C8459" s="90"/>
      <c r="D8459" s="87"/>
      <c r="E8459" s="1" t="s">
        <v>22</v>
      </c>
      <c r="F8459" s="2"/>
      <c r="G8459" s="59">
        <v>37</v>
      </c>
      <c r="H8459" s="71" t="str">
        <f t="shared" si="185"/>
        <v>*</v>
      </c>
      <c r="I8459" s="11">
        <v>64.864864864864998</v>
      </c>
      <c r="J8459" s="3">
        <v>21.621621621622001</v>
      </c>
      <c r="K8459" s="8">
        <v>13.513513513514001</v>
      </c>
    </row>
    <row r="8460" spans="3:11" ht="24" x14ac:dyDescent="0.2">
      <c r="C8460" s="91" t="s">
        <v>49</v>
      </c>
      <c r="D8460" s="86" t="s">
        <v>17</v>
      </c>
      <c r="E8460" s="6" t="s">
        <v>50</v>
      </c>
      <c r="F8460" s="5"/>
      <c r="G8460" s="58">
        <v>141</v>
      </c>
      <c r="H8460" s="70" t="str">
        <f t="shared" si="185"/>
        <v xml:space="preserve"> </v>
      </c>
      <c r="I8460" s="12">
        <v>50.354609929078002</v>
      </c>
      <c r="J8460" s="4">
        <v>48.226950354609997</v>
      </c>
      <c r="K8460" s="13">
        <v>1.4184397163119999</v>
      </c>
    </row>
    <row r="8461" spans="3:11" ht="36" x14ac:dyDescent="0.2">
      <c r="C8461" s="90"/>
      <c r="D8461" s="87"/>
      <c r="E8461" s="1" t="s">
        <v>51</v>
      </c>
      <c r="F8461" s="2"/>
      <c r="G8461" s="59">
        <v>349</v>
      </c>
      <c r="H8461" s="71" t="str">
        <f t="shared" si="185"/>
        <v xml:space="preserve"> </v>
      </c>
      <c r="I8461" s="11">
        <v>40.687679083094999</v>
      </c>
      <c r="J8461" s="3">
        <v>58.739255014327</v>
      </c>
      <c r="K8461" s="8">
        <v>0.57306590257900003</v>
      </c>
    </row>
    <row r="8462" spans="3:11" ht="48" x14ac:dyDescent="0.2">
      <c r="C8462" s="90"/>
      <c r="D8462" s="87"/>
      <c r="E8462" s="1" t="s">
        <v>52</v>
      </c>
      <c r="F8462" s="2"/>
      <c r="G8462" s="59">
        <v>1860</v>
      </c>
      <c r="H8462" s="71" t="str">
        <f t="shared" si="185"/>
        <v xml:space="preserve"> </v>
      </c>
      <c r="I8462" s="11">
        <v>47.204301075269001</v>
      </c>
      <c r="J8462" s="3">
        <v>51.075268817203998</v>
      </c>
      <c r="K8462" s="8">
        <v>1.7204301075270001</v>
      </c>
    </row>
    <row r="8463" spans="3:11" ht="24" x14ac:dyDescent="0.2">
      <c r="C8463" s="90"/>
      <c r="D8463" s="87"/>
      <c r="E8463" s="1" t="s">
        <v>53</v>
      </c>
      <c r="F8463" s="2"/>
      <c r="G8463" s="59">
        <v>719</v>
      </c>
      <c r="H8463" s="71" t="str">
        <f t="shared" si="185"/>
        <v xml:space="preserve"> </v>
      </c>
      <c r="I8463" s="11">
        <v>34.492350486786997</v>
      </c>
      <c r="J8463" s="3">
        <v>64.951321279555003</v>
      </c>
      <c r="K8463" s="8">
        <v>0.55632823365799999</v>
      </c>
    </row>
    <row r="8464" spans="3:11" ht="48" x14ac:dyDescent="0.2">
      <c r="C8464" s="90"/>
      <c r="D8464" s="87"/>
      <c r="E8464" s="1" t="s">
        <v>54</v>
      </c>
      <c r="F8464" s="2"/>
      <c r="G8464" s="59">
        <v>404</v>
      </c>
      <c r="H8464" s="71" t="str">
        <f t="shared" si="185"/>
        <v xml:space="preserve"> </v>
      </c>
      <c r="I8464" s="11">
        <v>32.425742574257001</v>
      </c>
      <c r="J8464" s="3">
        <v>66.336633663366001</v>
      </c>
      <c r="K8464" s="8">
        <v>1.237623762376</v>
      </c>
    </row>
    <row r="8465" spans="3:11" ht="36" x14ac:dyDescent="0.2">
      <c r="C8465" s="90"/>
      <c r="D8465" s="87"/>
      <c r="E8465" s="1" t="s">
        <v>55</v>
      </c>
      <c r="F8465" s="2"/>
      <c r="G8465" s="59">
        <v>41</v>
      </c>
      <c r="H8465" s="71" t="str">
        <f t="shared" si="185"/>
        <v>*</v>
      </c>
      <c r="I8465" s="11">
        <v>24.390243902439</v>
      </c>
      <c r="J8465" s="3">
        <v>73.170731707317003</v>
      </c>
      <c r="K8465" s="8">
        <v>2.4390243902440001</v>
      </c>
    </row>
    <row r="8466" spans="3:11" ht="36" x14ac:dyDescent="0.2">
      <c r="C8466" s="90"/>
      <c r="D8466" s="87"/>
      <c r="E8466" s="1" t="s">
        <v>56</v>
      </c>
      <c r="F8466" s="2"/>
      <c r="G8466" s="59">
        <v>168</v>
      </c>
      <c r="H8466" s="71" t="str">
        <f t="shared" si="185"/>
        <v xml:space="preserve"> </v>
      </c>
      <c r="I8466" s="11">
        <v>36.309523809524002</v>
      </c>
      <c r="J8466" s="3">
        <v>63.095238095238003</v>
      </c>
      <c r="K8466" s="8">
        <v>0.59523809523799998</v>
      </c>
    </row>
    <row r="8467" spans="3:11" ht="36" x14ac:dyDescent="0.2">
      <c r="C8467" s="90"/>
      <c r="D8467" s="87"/>
      <c r="E8467" s="1" t="s">
        <v>57</v>
      </c>
      <c r="F8467" s="2"/>
      <c r="G8467" s="59">
        <v>146</v>
      </c>
      <c r="H8467" s="71" t="str">
        <f t="shared" si="185"/>
        <v xml:space="preserve"> </v>
      </c>
      <c r="I8467" s="11">
        <v>33.561643835616003</v>
      </c>
      <c r="J8467" s="3">
        <v>65.068493150685001</v>
      </c>
      <c r="K8467" s="8">
        <v>1.369863013699</v>
      </c>
    </row>
    <row r="8468" spans="3:11" x14ac:dyDescent="0.2">
      <c r="C8468" s="90"/>
      <c r="D8468" s="87"/>
      <c r="E8468" s="1" t="s">
        <v>58</v>
      </c>
      <c r="F8468" s="2"/>
      <c r="G8468" s="59">
        <v>364</v>
      </c>
      <c r="H8468" s="71" t="str">
        <f t="shared" si="185"/>
        <v xml:space="preserve"> </v>
      </c>
      <c r="I8468" s="11">
        <v>78.846153846153996</v>
      </c>
      <c r="J8468" s="3">
        <v>18.956043956043999</v>
      </c>
      <c r="K8468" s="8">
        <v>2.1978021978019999</v>
      </c>
    </row>
    <row r="8469" spans="3:11" x14ac:dyDescent="0.2">
      <c r="C8469" s="90"/>
      <c r="D8469" s="87"/>
      <c r="E8469" s="1" t="s">
        <v>22</v>
      </c>
      <c r="F8469" s="2"/>
      <c r="G8469" s="59">
        <v>134</v>
      </c>
      <c r="H8469" s="71" t="str">
        <f t="shared" si="185"/>
        <v xml:space="preserve"> </v>
      </c>
      <c r="I8469" s="11">
        <v>64.179104477612</v>
      </c>
      <c r="J8469" s="3">
        <v>24.626865671642001</v>
      </c>
      <c r="K8469" s="8">
        <v>11.194029850746</v>
      </c>
    </row>
    <row r="8470" spans="3:11" ht="24" x14ac:dyDescent="0.2">
      <c r="C8470" s="90"/>
      <c r="D8470" s="87"/>
      <c r="E8470" s="1" t="s">
        <v>59</v>
      </c>
      <c r="F8470" s="2"/>
      <c r="G8470" s="59">
        <v>1920</v>
      </c>
      <c r="H8470" s="71" t="str">
        <f t="shared" si="185"/>
        <v xml:space="preserve"> </v>
      </c>
      <c r="I8470" s="11">
        <v>47.083333333333002</v>
      </c>
      <c r="J8470" s="3">
        <v>51.25</v>
      </c>
      <c r="K8470" s="8">
        <v>1.666666666667</v>
      </c>
    </row>
    <row r="8471" spans="3:11" ht="24" x14ac:dyDescent="0.2">
      <c r="C8471" s="90"/>
      <c r="D8471" s="87"/>
      <c r="E8471" s="1" t="s">
        <v>60</v>
      </c>
      <c r="F8471" s="2"/>
      <c r="G8471" s="59">
        <v>479</v>
      </c>
      <c r="H8471" s="71" t="str">
        <f t="shared" si="185"/>
        <v xml:space="preserve"> </v>
      </c>
      <c r="I8471" s="11">
        <v>34.446764091858</v>
      </c>
      <c r="J8471" s="3">
        <v>64.509394572025002</v>
      </c>
      <c r="K8471" s="8">
        <v>1.043841336117</v>
      </c>
    </row>
    <row r="8472" spans="3:11" ht="24" x14ac:dyDescent="0.2">
      <c r="C8472" s="91" t="s">
        <v>61</v>
      </c>
      <c r="D8472" s="86" t="s">
        <v>17</v>
      </c>
      <c r="E8472" s="6" t="s">
        <v>62</v>
      </c>
      <c r="F8472" s="5"/>
      <c r="G8472" s="58">
        <v>354</v>
      </c>
      <c r="H8472" s="70" t="str">
        <f t="shared" si="185"/>
        <v xml:space="preserve"> </v>
      </c>
      <c r="I8472" s="12">
        <v>50</v>
      </c>
      <c r="J8472" s="4">
        <v>47.457627118643998</v>
      </c>
      <c r="K8472" s="13">
        <v>2.542372881356</v>
      </c>
    </row>
    <row r="8473" spans="3:11" ht="24" x14ac:dyDescent="0.2">
      <c r="C8473" s="90"/>
      <c r="D8473" s="87"/>
      <c r="E8473" s="1" t="s">
        <v>63</v>
      </c>
      <c r="F8473" s="2"/>
      <c r="G8473" s="59">
        <v>645</v>
      </c>
      <c r="H8473" s="71" t="str">
        <f t="shared" si="185"/>
        <v xml:space="preserve"> </v>
      </c>
      <c r="I8473" s="11">
        <v>49.302325581395003</v>
      </c>
      <c r="J8473" s="3">
        <v>48.837209302326002</v>
      </c>
      <c r="K8473" s="8">
        <v>1.860465116279</v>
      </c>
    </row>
    <row r="8474" spans="3:11" ht="36" x14ac:dyDescent="0.2">
      <c r="C8474" s="90"/>
      <c r="D8474" s="87"/>
      <c r="E8474" s="1" t="s">
        <v>64</v>
      </c>
      <c r="F8474" s="2"/>
      <c r="G8474" s="59">
        <v>166</v>
      </c>
      <c r="H8474" s="71" t="str">
        <f t="shared" si="185"/>
        <v xml:space="preserve"> </v>
      </c>
      <c r="I8474" s="11">
        <v>55.421686746988001</v>
      </c>
      <c r="J8474" s="3">
        <v>43.975903614457998</v>
      </c>
      <c r="K8474" s="8">
        <v>0.60240963855399998</v>
      </c>
    </row>
    <row r="8475" spans="3:11" ht="36" x14ac:dyDescent="0.2">
      <c r="C8475" s="90"/>
      <c r="D8475" s="87"/>
      <c r="E8475" s="1" t="s">
        <v>65</v>
      </c>
      <c r="F8475" s="2"/>
      <c r="G8475" s="59">
        <v>110</v>
      </c>
      <c r="H8475" s="71" t="str">
        <f t="shared" si="185"/>
        <v xml:space="preserve"> </v>
      </c>
      <c r="I8475" s="11">
        <v>48.181818181818002</v>
      </c>
      <c r="J8475" s="3">
        <v>50.909090909090999</v>
      </c>
      <c r="K8475" s="8">
        <v>0.90909090909099999</v>
      </c>
    </row>
    <row r="8476" spans="3:11" ht="36" x14ac:dyDescent="0.2">
      <c r="C8476" s="90"/>
      <c r="D8476" s="87"/>
      <c r="E8476" s="1" t="s">
        <v>66</v>
      </c>
      <c r="F8476" s="2"/>
      <c r="G8476" s="59">
        <v>239</v>
      </c>
      <c r="H8476" s="71" t="str">
        <f t="shared" si="185"/>
        <v xml:space="preserve"> </v>
      </c>
      <c r="I8476" s="11">
        <v>45.606694560668998</v>
      </c>
      <c r="J8476" s="3">
        <v>52.301255230126003</v>
      </c>
      <c r="K8476" s="8">
        <v>2.092050209205</v>
      </c>
    </row>
    <row r="8477" spans="3:11" ht="24" x14ac:dyDescent="0.2">
      <c r="C8477" s="90"/>
      <c r="D8477" s="87"/>
      <c r="E8477" s="1" t="s">
        <v>67</v>
      </c>
      <c r="F8477" s="2"/>
      <c r="G8477" s="59">
        <v>143</v>
      </c>
      <c r="H8477" s="71" t="str">
        <f t="shared" si="185"/>
        <v xml:space="preserve"> </v>
      </c>
      <c r="I8477" s="11">
        <v>47.552447552448001</v>
      </c>
      <c r="J8477" s="3">
        <v>50.349650349649998</v>
      </c>
      <c r="K8477" s="8">
        <v>2.0979020979020002</v>
      </c>
    </row>
    <row r="8478" spans="3:11" ht="24" x14ac:dyDescent="0.2">
      <c r="C8478" s="90"/>
      <c r="D8478" s="87"/>
      <c r="E8478" s="1" t="s">
        <v>68</v>
      </c>
      <c r="F8478" s="2"/>
      <c r="G8478" s="59">
        <v>56</v>
      </c>
      <c r="H8478" s="71" t="str">
        <f t="shared" si="185"/>
        <v xml:space="preserve"> </v>
      </c>
      <c r="I8478" s="11">
        <v>51.785714285714</v>
      </c>
      <c r="J8478" s="3">
        <v>48.214285714286</v>
      </c>
      <c r="K8478" s="14">
        <v>0</v>
      </c>
    </row>
    <row r="8479" spans="3:11" ht="24" x14ac:dyDescent="0.2">
      <c r="C8479" s="90"/>
      <c r="D8479" s="87"/>
      <c r="E8479" s="1" t="s">
        <v>69</v>
      </c>
      <c r="F8479" s="2"/>
      <c r="G8479" s="59">
        <v>51</v>
      </c>
      <c r="H8479" s="71" t="str">
        <f t="shared" si="185"/>
        <v xml:space="preserve"> </v>
      </c>
      <c r="I8479" s="11">
        <v>45.098039215686001</v>
      </c>
      <c r="J8479" s="3">
        <v>52.941176470587997</v>
      </c>
      <c r="K8479" s="8">
        <v>1.9607843137250001</v>
      </c>
    </row>
    <row r="8480" spans="3:11" ht="24" x14ac:dyDescent="0.2">
      <c r="C8480" s="90"/>
      <c r="D8480" s="87"/>
      <c r="E8480" s="1" t="s">
        <v>70</v>
      </c>
      <c r="F8480" s="2"/>
      <c r="G8480" s="59">
        <v>312</v>
      </c>
      <c r="H8480" s="71" t="str">
        <f t="shared" si="185"/>
        <v xml:space="preserve"> </v>
      </c>
      <c r="I8480" s="11">
        <v>52.24358974359</v>
      </c>
      <c r="J8480" s="3">
        <v>47.115384615384997</v>
      </c>
      <c r="K8480" s="8">
        <v>0.64102564102600001</v>
      </c>
    </row>
    <row r="8481" spans="3:11" x14ac:dyDescent="0.2">
      <c r="C8481" s="90"/>
      <c r="D8481" s="87"/>
      <c r="E8481" s="1" t="s">
        <v>32</v>
      </c>
      <c r="F8481" s="2"/>
      <c r="G8481" s="59">
        <v>51</v>
      </c>
      <c r="H8481" s="71" t="str">
        <f t="shared" si="185"/>
        <v xml:space="preserve"> </v>
      </c>
      <c r="I8481" s="11">
        <v>60.784313725490001</v>
      </c>
      <c r="J8481" s="3">
        <v>39.215686274509999</v>
      </c>
      <c r="K8481" s="14">
        <v>0</v>
      </c>
    </row>
    <row r="8482" spans="3:11" ht="24" x14ac:dyDescent="0.2">
      <c r="C8482" s="90"/>
      <c r="D8482" s="87"/>
      <c r="E8482" s="1" t="s">
        <v>71</v>
      </c>
      <c r="F8482" s="2"/>
      <c r="G8482" s="59">
        <v>1237</v>
      </c>
      <c r="H8482" s="71" t="str">
        <f t="shared" si="185"/>
        <v xml:space="preserve"> </v>
      </c>
      <c r="I8482" s="11">
        <v>50.121261115602003</v>
      </c>
      <c r="J8482" s="3">
        <v>48.261924009700998</v>
      </c>
      <c r="K8482" s="8">
        <v>1.6168148746969999</v>
      </c>
    </row>
    <row r="8483" spans="3:11" ht="24" x14ac:dyDescent="0.2">
      <c r="C8483" s="90"/>
      <c r="D8483" s="87"/>
      <c r="E8483" s="1" t="s">
        <v>72</v>
      </c>
      <c r="F8483" s="2"/>
      <c r="G8483" s="59">
        <v>1015</v>
      </c>
      <c r="H8483" s="71" t="str">
        <f t="shared" si="185"/>
        <v xml:space="preserve"> </v>
      </c>
      <c r="I8483" s="11">
        <v>53.497536945813003</v>
      </c>
      <c r="J8483" s="3">
        <v>44.630541871920997</v>
      </c>
      <c r="K8483" s="8">
        <v>1.871921182266</v>
      </c>
    </row>
    <row r="8484" spans="3:11" x14ac:dyDescent="0.2">
      <c r="C8484" s="90"/>
      <c r="D8484" s="87"/>
      <c r="E8484" s="1" t="s">
        <v>22</v>
      </c>
      <c r="F8484" s="2"/>
      <c r="G8484" s="59">
        <v>183</v>
      </c>
      <c r="H8484" s="71" t="str">
        <f t="shared" si="185"/>
        <v xml:space="preserve"> </v>
      </c>
      <c r="I8484" s="11">
        <v>68.306010928961996</v>
      </c>
      <c r="J8484" s="3">
        <v>22.950819672131001</v>
      </c>
      <c r="K8484" s="8">
        <v>8.7431693989069998</v>
      </c>
    </row>
    <row r="8485" spans="3:11" x14ac:dyDescent="0.2">
      <c r="C8485" s="91" t="s">
        <v>73</v>
      </c>
      <c r="D8485" s="86" t="s">
        <v>17</v>
      </c>
      <c r="E8485" s="6" t="s">
        <v>74</v>
      </c>
      <c r="F8485" s="5"/>
      <c r="G8485" s="58">
        <v>247</v>
      </c>
      <c r="H8485" s="70" t="str">
        <f t="shared" si="185"/>
        <v xml:space="preserve"> </v>
      </c>
      <c r="I8485" s="12">
        <v>72.469635627529996</v>
      </c>
      <c r="J8485" s="4">
        <v>25.506072874493999</v>
      </c>
      <c r="K8485" s="13">
        <v>2.0242914979759998</v>
      </c>
    </row>
    <row r="8486" spans="3:11" x14ac:dyDescent="0.2">
      <c r="C8486" s="90"/>
      <c r="D8486" s="87"/>
      <c r="E8486" s="1" t="s">
        <v>75</v>
      </c>
      <c r="F8486" s="2"/>
      <c r="G8486" s="59">
        <v>531</v>
      </c>
      <c r="H8486" s="71" t="str">
        <f t="shared" si="185"/>
        <v xml:space="preserve"> </v>
      </c>
      <c r="I8486" s="11">
        <v>52.165725047080997</v>
      </c>
      <c r="J8486" s="3">
        <v>46.704331450094003</v>
      </c>
      <c r="K8486" s="8">
        <v>1.129943502825</v>
      </c>
    </row>
    <row r="8487" spans="3:11" x14ac:dyDescent="0.2">
      <c r="C8487" s="90"/>
      <c r="D8487" s="87"/>
      <c r="E8487" s="1" t="s">
        <v>76</v>
      </c>
      <c r="F8487" s="2"/>
      <c r="G8487" s="59">
        <v>58</v>
      </c>
      <c r="H8487" s="71" t="str">
        <f t="shared" si="185"/>
        <v xml:space="preserve"> </v>
      </c>
      <c r="I8487" s="11">
        <v>55.172413793102997</v>
      </c>
      <c r="J8487" s="3">
        <v>43.103448275862</v>
      </c>
      <c r="K8487" s="8">
        <v>1.7241379310339999</v>
      </c>
    </row>
    <row r="8488" spans="3:11" x14ac:dyDescent="0.2">
      <c r="C8488" s="90"/>
      <c r="D8488" s="87"/>
      <c r="E8488" s="1" t="s">
        <v>77</v>
      </c>
      <c r="F8488" s="2"/>
      <c r="G8488" s="59">
        <v>400</v>
      </c>
      <c r="H8488" s="71" t="str">
        <f t="shared" si="185"/>
        <v xml:space="preserve"> </v>
      </c>
      <c r="I8488" s="11">
        <v>53.25</v>
      </c>
      <c r="J8488" s="3">
        <v>44.5</v>
      </c>
      <c r="K8488" s="8">
        <v>2.25</v>
      </c>
    </row>
    <row r="8489" spans="3:11" ht="24" x14ac:dyDescent="0.2">
      <c r="C8489" s="90"/>
      <c r="D8489" s="87"/>
      <c r="E8489" s="1" t="s">
        <v>78</v>
      </c>
      <c r="F8489" s="2"/>
      <c r="G8489" s="59">
        <v>422</v>
      </c>
      <c r="H8489" s="71" t="str">
        <f t="shared" si="185"/>
        <v xml:space="preserve"> </v>
      </c>
      <c r="I8489" s="11">
        <v>47.630331753554998</v>
      </c>
      <c r="J8489" s="3">
        <v>50</v>
      </c>
      <c r="K8489" s="8">
        <v>2.3696682464449998</v>
      </c>
    </row>
    <row r="8490" spans="3:11" ht="24" x14ac:dyDescent="0.2">
      <c r="C8490" s="90"/>
      <c r="D8490" s="87"/>
      <c r="E8490" s="1" t="s">
        <v>79</v>
      </c>
      <c r="F8490" s="2"/>
      <c r="G8490" s="59">
        <v>102</v>
      </c>
      <c r="H8490" s="71" t="str">
        <f t="shared" si="185"/>
        <v xml:space="preserve"> </v>
      </c>
      <c r="I8490" s="11">
        <v>46.078431372548998</v>
      </c>
      <c r="J8490" s="3">
        <v>51.960784313725</v>
      </c>
      <c r="K8490" s="8">
        <v>1.9607843137250001</v>
      </c>
    </row>
    <row r="8491" spans="3:11" ht="24" x14ac:dyDescent="0.2">
      <c r="C8491" s="90"/>
      <c r="D8491" s="87"/>
      <c r="E8491" s="1" t="s">
        <v>80</v>
      </c>
      <c r="F8491" s="2"/>
      <c r="G8491" s="59">
        <v>44</v>
      </c>
      <c r="H8491" s="71" t="str">
        <f t="shared" si="185"/>
        <v>*</v>
      </c>
      <c r="I8491" s="11">
        <v>52.272727272727003</v>
      </c>
      <c r="J8491" s="3">
        <v>45.454545454544999</v>
      </c>
      <c r="K8491" s="8">
        <v>2.2727272727269998</v>
      </c>
    </row>
    <row r="8492" spans="3:11" ht="24" x14ac:dyDescent="0.2">
      <c r="C8492" s="90"/>
      <c r="D8492" s="87"/>
      <c r="E8492" s="1" t="s">
        <v>81</v>
      </c>
      <c r="F8492" s="2"/>
      <c r="G8492" s="59">
        <v>99</v>
      </c>
      <c r="H8492" s="71" t="str">
        <f t="shared" ref="H8492:H8555" si="186">IF(G8492&lt;49,"*"," ")</f>
        <v xml:space="preserve"> </v>
      </c>
      <c r="I8492" s="11">
        <v>49.494949494948997</v>
      </c>
      <c r="J8492" s="3">
        <v>48.484848484848001</v>
      </c>
      <c r="K8492" s="8">
        <v>2.0202020202019999</v>
      </c>
    </row>
    <row r="8493" spans="3:11" ht="24" x14ac:dyDescent="0.2">
      <c r="C8493" s="90"/>
      <c r="D8493" s="87"/>
      <c r="E8493" s="1" t="s">
        <v>82</v>
      </c>
      <c r="F8493" s="2"/>
      <c r="G8493" s="59">
        <v>128</v>
      </c>
      <c r="H8493" s="71" t="str">
        <f t="shared" si="186"/>
        <v xml:space="preserve"> </v>
      </c>
      <c r="I8493" s="11">
        <v>44.53125</v>
      </c>
      <c r="J8493" s="3">
        <v>54.6875</v>
      </c>
      <c r="K8493" s="8">
        <v>0.78125</v>
      </c>
    </row>
    <row r="8494" spans="3:11" x14ac:dyDescent="0.2">
      <c r="C8494" s="90"/>
      <c r="D8494" s="87"/>
      <c r="E8494" s="1" t="s">
        <v>83</v>
      </c>
      <c r="F8494" s="2"/>
      <c r="G8494" s="59">
        <v>47</v>
      </c>
      <c r="H8494" s="71" t="str">
        <f t="shared" si="186"/>
        <v>*</v>
      </c>
      <c r="I8494" s="11">
        <v>42.553191489362</v>
      </c>
      <c r="J8494" s="3">
        <v>57.446808510638</v>
      </c>
      <c r="K8494" s="14">
        <v>0</v>
      </c>
    </row>
    <row r="8495" spans="3:11" ht="24" x14ac:dyDescent="0.2">
      <c r="C8495" s="90"/>
      <c r="D8495" s="87"/>
      <c r="E8495" s="1" t="s">
        <v>84</v>
      </c>
      <c r="F8495" s="2"/>
      <c r="G8495" s="59">
        <v>151</v>
      </c>
      <c r="H8495" s="71" t="str">
        <f t="shared" si="186"/>
        <v xml:space="preserve"> </v>
      </c>
      <c r="I8495" s="11">
        <v>55.629139072847998</v>
      </c>
      <c r="J8495" s="3">
        <v>43.708609271523002</v>
      </c>
      <c r="K8495" s="8">
        <v>0.66225165562900001</v>
      </c>
    </row>
    <row r="8496" spans="3:11" ht="24" x14ac:dyDescent="0.2">
      <c r="C8496" s="90"/>
      <c r="D8496" s="87"/>
      <c r="E8496" s="1" t="s">
        <v>85</v>
      </c>
      <c r="F8496" s="2"/>
      <c r="G8496" s="59">
        <v>60</v>
      </c>
      <c r="H8496" s="71" t="str">
        <f t="shared" si="186"/>
        <v xml:space="preserve"> </v>
      </c>
      <c r="I8496" s="11">
        <v>50</v>
      </c>
      <c r="J8496" s="3">
        <v>48.333333333333002</v>
      </c>
      <c r="K8496" s="8">
        <v>1.666666666667</v>
      </c>
    </row>
    <row r="8497" spans="3:11" x14ac:dyDescent="0.2">
      <c r="C8497" s="90"/>
      <c r="D8497" s="87"/>
      <c r="E8497" s="1" t="s">
        <v>32</v>
      </c>
      <c r="F8497" s="2"/>
      <c r="G8497" s="59">
        <v>49</v>
      </c>
      <c r="H8497" s="71" t="s">
        <v>673</v>
      </c>
      <c r="I8497" s="11">
        <v>73.469387755102005</v>
      </c>
      <c r="J8497" s="3">
        <v>26.530612244897998</v>
      </c>
      <c r="K8497" s="14">
        <v>0</v>
      </c>
    </row>
    <row r="8498" spans="3:11" ht="24" x14ac:dyDescent="0.2">
      <c r="C8498" s="90"/>
      <c r="D8498" s="87"/>
      <c r="E8498" s="1" t="s">
        <v>86</v>
      </c>
      <c r="F8498" s="2"/>
      <c r="G8498" s="59">
        <v>1336</v>
      </c>
      <c r="H8498" s="71" t="str">
        <f t="shared" si="186"/>
        <v xml:space="preserve"> </v>
      </c>
      <c r="I8498" s="11">
        <v>52.470059880240001</v>
      </c>
      <c r="J8498" s="3">
        <v>45.883233532934</v>
      </c>
      <c r="K8498" s="8">
        <v>1.646706586826</v>
      </c>
    </row>
    <row r="8499" spans="3:11" ht="24" x14ac:dyDescent="0.2">
      <c r="C8499" s="90"/>
      <c r="D8499" s="87"/>
      <c r="E8499" s="1" t="s">
        <v>87</v>
      </c>
      <c r="F8499" s="2"/>
      <c r="G8499" s="59">
        <v>311</v>
      </c>
      <c r="H8499" s="71" t="str">
        <f t="shared" si="186"/>
        <v xml:space="preserve"> </v>
      </c>
      <c r="I8499" s="11">
        <v>38.263665594854999</v>
      </c>
      <c r="J8499" s="3">
        <v>60.771704180063999</v>
      </c>
      <c r="K8499" s="8">
        <v>0.96463022507999996</v>
      </c>
    </row>
    <row r="8500" spans="3:11" ht="24" x14ac:dyDescent="0.2">
      <c r="C8500" s="90"/>
      <c r="D8500" s="87"/>
      <c r="E8500" s="1" t="s">
        <v>88</v>
      </c>
      <c r="F8500" s="2"/>
      <c r="G8500" s="59">
        <v>620</v>
      </c>
      <c r="H8500" s="71" t="str">
        <f t="shared" si="186"/>
        <v xml:space="preserve"> </v>
      </c>
      <c r="I8500" s="11">
        <v>59.516129032258</v>
      </c>
      <c r="J8500" s="3">
        <v>39.354838709676997</v>
      </c>
      <c r="K8500" s="8">
        <v>1.1290322580650001</v>
      </c>
    </row>
    <row r="8501" spans="3:11" x14ac:dyDescent="0.2">
      <c r="C8501" s="90"/>
      <c r="D8501" s="87"/>
      <c r="E8501" s="1" t="s">
        <v>22</v>
      </c>
      <c r="F8501" s="2"/>
      <c r="G8501" s="59">
        <v>168</v>
      </c>
      <c r="H8501" s="71" t="str">
        <f t="shared" si="186"/>
        <v xml:space="preserve"> </v>
      </c>
      <c r="I8501" s="11">
        <v>58.928571428570997</v>
      </c>
      <c r="J8501" s="3">
        <v>27.380952380951999</v>
      </c>
      <c r="K8501" s="8">
        <v>13.690476190476</v>
      </c>
    </row>
    <row r="8502" spans="3:11" ht="24" x14ac:dyDescent="0.2">
      <c r="C8502" s="91" t="s">
        <v>89</v>
      </c>
      <c r="D8502" s="86" t="s">
        <v>17</v>
      </c>
      <c r="E8502" s="6" t="s">
        <v>90</v>
      </c>
      <c r="F8502" s="5"/>
      <c r="G8502" s="58">
        <v>166</v>
      </c>
      <c r="H8502" s="70" t="str">
        <f t="shared" si="186"/>
        <v xml:space="preserve"> </v>
      </c>
      <c r="I8502" s="12">
        <v>46.385542168675002</v>
      </c>
      <c r="J8502" s="4">
        <v>53.012048192770997</v>
      </c>
      <c r="K8502" s="13">
        <v>0.60240963855399998</v>
      </c>
    </row>
    <row r="8503" spans="3:11" ht="48" x14ac:dyDescent="0.2">
      <c r="C8503" s="90"/>
      <c r="D8503" s="87"/>
      <c r="E8503" s="1" t="s">
        <v>91</v>
      </c>
      <c r="F8503" s="2"/>
      <c r="G8503" s="59">
        <v>97</v>
      </c>
      <c r="H8503" s="71" t="str">
        <f t="shared" si="186"/>
        <v xml:space="preserve"> </v>
      </c>
      <c r="I8503" s="11">
        <v>56.701030927834999</v>
      </c>
      <c r="J8503" s="3">
        <v>40.206185567010003</v>
      </c>
      <c r="K8503" s="8">
        <v>3.0927835051549999</v>
      </c>
    </row>
    <row r="8504" spans="3:11" ht="36" x14ac:dyDescent="0.2">
      <c r="C8504" s="90"/>
      <c r="D8504" s="87"/>
      <c r="E8504" s="1" t="s">
        <v>92</v>
      </c>
      <c r="F8504" s="2"/>
      <c r="G8504" s="59">
        <v>88</v>
      </c>
      <c r="H8504" s="71" t="str">
        <f t="shared" si="186"/>
        <v xml:space="preserve"> </v>
      </c>
      <c r="I8504" s="11">
        <v>43.181818181818002</v>
      </c>
      <c r="J8504" s="3">
        <v>55.681818181818002</v>
      </c>
      <c r="K8504" s="8">
        <v>1.136363636364</v>
      </c>
    </row>
    <row r="8505" spans="3:11" ht="48" x14ac:dyDescent="0.2">
      <c r="C8505" s="90"/>
      <c r="D8505" s="87"/>
      <c r="E8505" s="1" t="s">
        <v>93</v>
      </c>
      <c r="F8505" s="2"/>
      <c r="G8505" s="59">
        <v>157</v>
      </c>
      <c r="H8505" s="71" t="str">
        <f t="shared" si="186"/>
        <v xml:space="preserve"> </v>
      </c>
      <c r="I8505" s="11">
        <v>53.503184713376001</v>
      </c>
      <c r="J8505" s="3">
        <v>45.859872611465001</v>
      </c>
      <c r="K8505" s="8">
        <v>0.63694267515900005</v>
      </c>
    </row>
    <row r="8506" spans="3:11" x14ac:dyDescent="0.2">
      <c r="C8506" s="90"/>
      <c r="D8506" s="87"/>
      <c r="E8506" s="1" t="s">
        <v>94</v>
      </c>
      <c r="F8506" s="2"/>
      <c r="G8506" s="59">
        <v>9</v>
      </c>
      <c r="H8506" s="71" t="str">
        <f t="shared" si="186"/>
        <v>*</v>
      </c>
      <c r="I8506" s="11">
        <v>55.555555555555998</v>
      </c>
      <c r="J8506" s="3">
        <v>44.444444444444002</v>
      </c>
      <c r="K8506" s="14">
        <v>0</v>
      </c>
    </row>
    <row r="8507" spans="3:11" x14ac:dyDescent="0.2">
      <c r="C8507" s="90"/>
      <c r="D8507" s="87"/>
      <c r="E8507" s="1" t="s">
        <v>95</v>
      </c>
      <c r="F8507" s="2"/>
      <c r="G8507" s="59">
        <v>5</v>
      </c>
      <c r="H8507" s="71" t="str">
        <f t="shared" si="186"/>
        <v>*</v>
      </c>
      <c r="I8507" s="11">
        <v>60</v>
      </c>
      <c r="J8507" s="3">
        <v>40</v>
      </c>
      <c r="K8507" s="14">
        <v>0</v>
      </c>
    </row>
    <row r="8508" spans="3:11" x14ac:dyDescent="0.2">
      <c r="C8508" s="90"/>
      <c r="D8508" s="87"/>
      <c r="E8508" s="1" t="s">
        <v>32</v>
      </c>
      <c r="F8508" s="2"/>
      <c r="G8508" s="59">
        <v>41</v>
      </c>
      <c r="H8508" s="71" t="str">
        <f t="shared" si="186"/>
        <v>*</v>
      </c>
      <c r="I8508" s="11">
        <v>51.219512195122</v>
      </c>
      <c r="J8508" s="3">
        <v>46.341463414633999</v>
      </c>
      <c r="K8508" s="8">
        <v>2.4390243902440001</v>
      </c>
    </row>
    <row r="8509" spans="3:11" ht="24" x14ac:dyDescent="0.2">
      <c r="C8509" s="90"/>
      <c r="D8509" s="87"/>
      <c r="E8509" s="1" t="s">
        <v>96</v>
      </c>
      <c r="F8509" s="2"/>
      <c r="G8509" s="59">
        <v>455</v>
      </c>
      <c r="H8509" s="71" t="str">
        <f t="shared" si="186"/>
        <v xml:space="preserve"> </v>
      </c>
      <c r="I8509" s="11">
        <v>49.450549450548998</v>
      </c>
      <c r="J8509" s="3">
        <v>49.010989010989</v>
      </c>
      <c r="K8509" s="8">
        <v>1.538461538462</v>
      </c>
    </row>
    <row r="8510" spans="3:11" ht="24" x14ac:dyDescent="0.2">
      <c r="C8510" s="90"/>
      <c r="D8510" s="87"/>
      <c r="E8510" s="1" t="s">
        <v>87</v>
      </c>
      <c r="F8510" s="2"/>
      <c r="G8510" s="59">
        <v>623</v>
      </c>
      <c r="H8510" s="71" t="str">
        <f t="shared" si="186"/>
        <v xml:space="preserve"> </v>
      </c>
      <c r="I8510" s="11">
        <v>43.820224719100999</v>
      </c>
      <c r="J8510" s="3">
        <v>55.216693418940999</v>
      </c>
      <c r="K8510" s="8">
        <v>0.96308186195800005</v>
      </c>
    </row>
    <row r="8511" spans="3:11" ht="24" x14ac:dyDescent="0.2">
      <c r="C8511" s="90"/>
      <c r="D8511" s="87"/>
      <c r="E8511" s="1" t="s">
        <v>88</v>
      </c>
      <c r="F8511" s="2"/>
      <c r="G8511" s="59">
        <v>1112</v>
      </c>
      <c r="H8511" s="71" t="str">
        <f t="shared" si="186"/>
        <v xml:space="preserve"> </v>
      </c>
      <c r="I8511" s="11">
        <v>57.733812949639997</v>
      </c>
      <c r="J8511" s="3">
        <v>40.647482014387997</v>
      </c>
      <c r="K8511" s="8">
        <v>1.618705035971</v>
      </c>
    </row>
    <row r="8512" spans="3:11" x14ac:dyDescent="0.2">
      <c r="C8512" s="90"/>
      <c r="D8512" s="87"/>
      <c r="E8512" s="1" t="s">
        <v>22</v>
      </c>
      <c r="F8512" s="2"/>
      <c r="G8512" s="59">
        <v>245</v>
      </c>
      <c r="H8512" s="71" t="str">
        <f t="shared" si="186"/>
        <v xml:space="preserve"> </v>
      </c>
      <c r="I8512" s="11">
        <v>60.408163265306001</v>
      </c>
      <c r="J8512" s="3">
        <v>29.795918367346999</v>
      </c>
      <c r="K8512" s="8">
        <v>9.7959183673469994</v>
      </c>
    </row>
    <row r="8513" spans="3:11" x14ac:dyDescent="0.2">
      <c r="C8513" s="91" t="s">
        <v>97</v>
      </c>
      <c r="D8513" s="86" t="s">
        <v>17</v>
      </c>
      <c r="E8513" s="6" t="s">
        <v>98</v>
      </c>
      <c r="F8513" s="5"/>
      <c r="G8513" s="58">
        <v>83</v>
      </c>
      <c r="H8513" s="70" t="str">
        <f t="shared" si="186"/>
        <v xml:space="preserve"> </v>
      </c>
      <c r="I8513" s="12">
        <v>38.554216867469997</v>
      </c>
      <c r="J8513" s="4">
        <v>57.831325301204998</v>
      </c>
      <c r="K8513" s="13">
        <v>3.6144578313250002</v>
      </c>
    </row>
    <row r="8514" spans="3:11" x14ac:dyDescent="0.2">
      <c r="C8514" s="90"/>
      <c r="D8514" s="87"/>
      <c r="E8514" s="1" t="s">
        <v>99</v>
      </c>
      <c r="F8514" s="2"/>
      <c r="G8514" s="59">
        <v>401</v>
      </c>
      <c r="H8514" s="71" t="str">
        <f t="shared" si="186"/>
        <v xml:space="preserve"> </v>
      </c>
      <c r="I8514" s="11">
        <v>44.887780548628001</v>
      </c>
      <c r="J8514" s="3">
        <v>54.364089775560998</v>
      </c>
      <c r="K8514" s="8">
        <v>0.74812967581000001</v>
      </c>
    </row>
    <row r="8515" spans="3:11" x14ac:dyDescent="0.2">
      <c r="C8515" s="90"/>
      <c r="D8515" s="87"/>
      <c r="E8515" s="1" t="s">
        <v>100</v>
      </c>
      <c r="F8515" s="2"/>
      <c r="G8515" s="59">
        <v>686</v>
      </c>
      <c r="H8515" s="71" t="str">
        <f t="shared" si="186"/>
        <v xml:space="preserve"> </v>
      </c>
      <c r="I8515" s="11">
        <v>51.749271137026</v>
      </c>
      <c r="J8515" s="3">
        <v>47.230320699708003</v>
      </c>
      <c r="K8515" s="8">
        <v>1.0204081632649999</v>
      </c>
    </row>
    <row r="8516" spans="3:11" x14ac:dyDescent="0.2">
      <c r="C8516" s="90"/>
      <c r="D8516" s="87"/>
      <c r="E8516" s="1" t="s">
        <v>101</v>
      </c>
      <c r="F8516" s="2"/>
      <c r="G8516" s="59">
        <v>1118</v>
      </c>
      <c r="H8516" s="71" t="str">
        <f t="shared" si="186"/>
        <v xml:space="preserve"> </v>
      </c>
      <c r="I8516" s="11">
        <v>57.066189624328999</v>
      </c>
      <c r="J8516" s="3">
        <v>40.876565295170003</v>
      </c>
      <c r="K8516" s="8">
        <v>2.0572450805010001</v>
      </c>
    </row>
    <row r="8517" spans="3:11" x14ac:dyDescent="0.2">
      <c r="C8517" s="90"/>
      <c r="D8517" s="87"/>
      <c r="E8517" s="1" t="s">
        <v>22</v>
      </c>
      <c r="F8517" s="2"/>
      <c r="G8517" s="59">
        <v>147</v>
      </c>
      <c r="H8517" s="71" t="str">
        <f t="shared" si="186"/>
        <v xml:space="preserve"> </v>
      </c>
      <c r="I8517" s="11">
        <v>56.462585034013998</v>
      </c>
      <c r="J8517" s="3">
        <v>30.612244897958998</v>
      </c>
      <c r="K8517" s="8">
        <v>12.925170068027001</v>
      </c>
    </row>
    <row r="8518" spans="3:11" x14ac:dyDescent="0.2">
      <c r="C8518" s="91" t="s">
        <v>102</v>
      </c>
      <c r="D8518" s="86" t="s">
        <v>17</v>
      </c>
      <c r="E8518" s="6" t="s">
        <v>103</v>
      </c>
      <c r="F8518" s="5"/>
      <c r="G8518" s="58">
        <v>562</v>
      </c>
      <c r="H8518" s="70" t="str">
        <f t="shared" si="186"/>
        <v xml:space="preserve"> </v>
      </c>
      <c r="I8518" s="12">
        <v>44.128113879003998</v>
      </c>
      <c r="J8518" s="4">
        <v>54.270462633451999</v>
      </c>
      <c r="K8518" s="13">
        <v>1.6014234875440001</v>
      </c>
    </row>
    <row r="8519" spans="3:11" x14ac:dyDescent="0.2">
      <c r="C8519" s="90"/>
      <c r="D8519" s="87"/>
      <c r="E8519" s="1" t="s">
        <v>104</v>
      </c>
      <c r="F8519" s="2"/>
      <c r="G8519" s="59">
        <v>1221</v>
      </c>
      <c r="H8519" s="71" t="str">
        <f t="shared" si="186"/>
        <v xml:space="preserve"> </v>
      </c>
      <c r="I8519" s="11">
        <v>50.122850122849997</v>
      </c>
      <c r="J8519" s="3">
        <v>48.648648648649001</v>
      </c>
      <c r="K8519" s="8">
        <v>1.228501228501</v>
      </c>
    </row>
    <row r="8520" spans="3:11" x14ac:dyDescent="0.2">
      <c r="C8520" s="90"/>
      <c r="D8520" s="87"/>
      <c r="E8520" s="1" t="s">
        <v>105</v>
      </c>
      <c r="F8520" s="2"/>
      <c r="G8520" s="59">
        <v>430</v>
      </c>
      <c r="H8520" s="71" t="str">
        <f t="shared" si="186"/>
        <v xml:space="preserve"> </v>
      </c>
      <c r="I8520" s="11">
        <v>67.674418604650995</v>
      </c>
      <c r="J8520" s="3">
        <v>31.627906976744001</v>
      </c>
      <c r="K8520" s="8">
        <v>0.69767441860500001</v>
      </c>
    </row>
    <row r="8521" spans="3:11" x14ac:dyDescent="0.2">
      <c r="C8521" s="90"/>
      <c r="D8521" s="87"/>
      <c r="E8521" s="1" t="s">
        <v>106</v>
      </c>
      <c r="F8521" s="2"/>
      <c r="G8521" s="59">
        <v>63</v>
      </c>
      <c r="H8521" s="71" t="str">
        <f t="shared" si="186"/>
        <v xml:space="preserve"> </v>
      </c>
      <c r="I8521" s="11">
        <v>77.777777777777999</v>
      </c>
      <c r="J8521" s="3">
        <v>22.222222222222001</v>
      </c>
      <c r="K8521" s="14">
        <v>0</v>
      </c>
    </row>
    <row r="8522" spans="3:11" x14ac:dyDescent="0.2">
      <c r="C8522" s="90"/>
      <c r="D8522" s="87"/>
      <c r="E8522" s="1" t="s">
        <v>22</v>
      </c>
      <c r="F8522" s="2"/>
      <c r="G8522" s="59">
        <v>159</v>
      </c>
      <c r="H8522" s="71" t="str">
        <f t="shared" si="186"/>
        <v xml:space="preserve"> </v>
      </c>
      <c r="I8522" s="11">
        <v>55.345911949685998</v>
      </c>
      <c r="J8522" s="3">
        <v>27.044025157233001</v>
      </c>
      <c r="K8522" s="8">
        <v>17.610062893081999</v>
      </c>
    </row>
    <row r="8523" spans="3:11" x14ac:dyDescent="0.2">
      <c r="C8523" s="90"/>
      <c r="D8523" s="87"/>
      <c r="E8523" s="1" t="s">
        <v>107</v>
      </c>
      <c r="F8523" s="2"/>
      <c r="G8523" s="59">
        <v>1783</v>
      </c>
      <c r="H8523" s="71" t="str">
        <f t="shared" si="186"/>
        <v xml:space="preserve"> </v>
      </c>
      <c r="I8523" s="11">
        <v>48.23331463825</v>
      </c>
      <c r="J8523" s="3">
        <v>50.420639371844999</v>
      </c>
      <c r="K8523" s="8">
        <v>1.3460459899049999</v>
      </c>
    </row>
    <row r="8524" spans="3:11" x14ac:dyDescent="0.2">
      <c r="C8524" s="90"/>
      <c r="D8524" s="87"/>
      <c r="E8524" s="1" t="s">
        <v>108</v>
      </c>
      <c r="F8524" s="2"/>
      <c r="G8524" s="59">
        <v>493</v>
      </c>
      <c r="H8524" s="71" t="str">
        <f t="shared" si="186"/>
        <v xml:space="preserve"> </v>
      </c>
      <c r="I8524" s="11">
        <v>68.965517241379004</v>
      </c>
      <c r="J8524" s="3">
        <v>30.425963488844001</v>
      </c>
      <c r="K8524" s="8">
        <v>0.60851926977699999</v>
      </c>
    </row>
    <row r="8525" spans="3:11" x14ac:dyDescent="0.2">
      <c r="C8525" s="91" t="s">
        <v>109</v>
      </c>
      <c r="D8525" s="86" t="s">
        <v>17</v>
      </c>
      <c r="E8525" s="6" t="s">
        <v>110</v>
      </c>
      <c r="F8525" s="5"/>
      <c r="G8525" s="58">
        <v>551</v>
      </c>
      <c r="H8525" s="70" t="str">
        <f t="shared" si="186"/>
        <v xml:space="preserve"> </v>
      </c>
      <c r="I8525" s="12">
        <v>37.205081669690998</v>
      </c>
      <c r="J8525" s="4">
        <v>61.887477313974998</v>
      </c>
      <c r="K8525" s="13">
        <v>0.90744101633399998</v>
      </c>
    </row>
    <row r="8526" spans="3:11" ht="24" x14ac:dyDescent="0.2">
      <c r="C8526" s="90"/>
      <c r="D8526" s="87"/>
      <c r="E8526" s="1" t="s">
        <v>111</v>
      </c>
      <c r="F8526" s="2"/>
      <c r="G8526" s="59">
        <v>298</v>
      </c>
      <c r="H8526" s="71" t="str">
        <f t="shared" si="186"/>
        <v xml:space="preserve"> </v>
      </c>
      <c r="I8526" s="11">
        <v>46.308724832214999</v>
      </c>
      <c r="J8526" s="3">
        <v>52.348993288590997</v>
      </c>
      <c r="K8526" s="8">
        <v>1.342281879195</v>
      </c>
    </row>
    <row r="8527" spans="3:11" ht="24" x14ac:dyDescent="0.2">
      <c r="C8527" s="90"/>
      <c r="D8527" s="87"/>
      <c r="E8527" s="1" t="s">
        <v>112</v>
      </c>
      <c r="F8527" s="2"/>
      <c r="G8527" s="59">
        <v>954</v>
      </c>
      <c r="H8527" s="71" t="str">
        <f t="shared" si="186"/>
        <v xml:space="preserve"> </v>
      </c>
      <c r="I8527" s="11">
        <v>45.073375262055002</v>
      </c>
      <c r="J8527" s="3">
        <v>53.668763102725002</v>
      </c>
      <c r="K8527" s="8">
        <v>1.2578616352200001</v>
      </c>
    </row>
    <row r="8528" spans="3:11" x14ac:dyDescent="0.2">
      <c r="C8528" s="90"/>
      <c r="D8528" s="87"/>
      <c r="E8528" s="1" t="s">
        <v>113</v>
      </c>
      <c r="F8528" s="2"/>
      <c r="G8528" s="59">
        <v>616</v>
      </c>
      <c r="H8528" s="71" t="str">
        <f t="shared" si="186"/>
        <v xml:space="preserve"> </v>
      </c>
      <c r="I8528" s="11">
        <v>43.181818181818002</v>
      </c>
      <c r="J8528" s="3">
        <v>55.357142857143003</v>
      </c>
      <c r="K8528" s="8">
        <v>1.461038961039</v>
      </c>
    </row>
    <row r="8529" spans="3:11" x14ac:dyDescent="0.2">
      <c r="C8529" s="90"/>
      <c r="D8529" s="87"/>
      <c r="E8529" s="1" t="s">
        <v>114</v>
      </c>
      <c r="F8529" s="2"/>
      <c r="G8529" s="59">
        <v>986</v>
      </c>
      <c r="H8529" s="71" t="str">
        <f t="shared" si="186"/>
        <v xml:space="preserve"> </v>
      </c>
      <c r="I8529" s="11">
        <v>50.101419878295999</v>
      </c>
      <c r="J8529" s="3">
        <v>48.478701825557998</v>
      </c>
      <c r="K8529" s="8">
        <v>1.4198782961459999</v>
      </c>
    </row>
    <row r="8530" spans="3:11" ht="24" x14ac:dyDescent="0.2">
      <c r="C8530" s="90"/>
      <c r="D8530" s="87"/>
      <c r="E8530" s="1" t="s">
        <v>115</v>
      </c>
      <c r="F8530" s="2"/>
      <c r="G8530" s="59">
        <v>938</v>
      </c>
      <c r="H8530" s="71" t="str">
        <f t="shared" si="186"/>
        <v xml:space="preserve"> </v>
      </c>
      <c r="I8530" s="11">
        <v>47.547974413646003</v>
      </c>
      <c r="J8530" s="3">
        <v>51.172707889126002</v>
      </c>
      <c r="K8530" s="8">
        <v>1.279317697228</v>
      </c>
    </row>
    <row r="8531" spans="3:11" ht="24" x14ac:dyDescent="0.2">
      <c r="C8531" s="90"/>
      <c r="D8531" s="87"/>
      <c r="E8531" s="1" t="s">
        <v>116</v>
      </c>
      <c r="F8531" s="2"/>
      <c r="G8531" s="59">
        <v>771</v>
      </c>
      <c r="H8531" s="71" t="str">
        <f t="shared" si="186"/>
        <v xml:space="preserve"> </v>
      </c>
      <c r="I8531" s="11">
        <v>53.696498054475001</v>
      </c>
      <c r="J8531" s="3">
        <v>44.747081712061998</v>
      </c>
      <c r="K8531" s="8">
        <v>1.556420233463</v>
      </c>
    </row>
    <row r="8532" spans="3:11" ht="24" x14ac:dyDescent="0.2">
      <c r="C8532" s="90"/>
      <c r="D8532" s="87"/>
      <c r="E8532" s="1" t="s">
        <v>117</v>
      </c>
      <c r="F8532" s="2"/>
      <c r="G8532" s="59">
        <v>223</v>
      </c>
      <c r="H8532" s="71" t="str">
        <f t="shared" si="186"/>
        <v xml:space="preserve"> </v>
      </c>
      <c r="I8532" s="11">
        <v>47.085201793722</v>
      </c>
      <c r="J8532" s="3">
        <v>50.672645739910003</v>
      </c>
      <c r="K8532" s="8">
        <v>2.2421524663680001</v>
      </c>
    </row>
    <row r="8533" spans="3:11" x14ac:dyDescent="0.2">
      <c r="C8533" s="90"/>
      <c r="D8533" s="87"/>
      <c r="E8533" s="1" t="s">
        <v>118</v>
      </c>
      <c r="F8533" s="2"/>
      <c r="G8533" s="59">
        <v>710</v>
      </c>
      <c r="H8533" s="71" t="str">
        <f t="shared" si="186"/>
        <v xml:space="preserve"> </v>
      </c>
      <c r="I8533" s="11">
        <v>43.239436619717999</v>
      </c>
      <c r="J8533" s="3">
        <v>56.197183098591999</v>
      </c>
      <c r="K8533" s="8">
        <v>0.56338028168999998</v>
      </c>
    </row>
    <row r="8534" spans="3:11" x14ac:dyDescent="0.2">
      <c r="C8534" s="90"/>
      <c r="D8534" s="87"/>
      <c r="E8534" s="1" t="s">
        <v>119</v>
      </c>
      <c r="F8534" s="2"/>
      <c r="G8534" s="59">
        <v>565</v>
      </c>
      <c r="H8534" s="71" t="str">
        <f t="shared" si="186"/>
        <v xml:space="preserve"> </v>
      </c>
      <c r="I8534" s="11">
        <v>43.185840707964999</v>
      </c>
      <c r="J8534" s="3">
        <v>55.221238938052998</v>
      </c>
      <c r="K8534" s="8">
        <v>1.592920353982</v>
      </c>
    </row>
    <row r="8535" spans="3:11" x14ac:dyDescent="0.2">
      <c r="C8535" s="90"/>
      <c r="D8535" s="87"/>
      <c r="E8535" s="1" t="s">
        <v>120</v>
      </c>
      <c r="F8535" s="2"/>
      <c r="G8535" s="59">
        <v>443</v>
      </c>
      <c r="H8535" s="71" t="str">
        <f t="shared" si="186"/>
        <v xml:space="preserve"> </v>
      </c>
      <c r="I8535" s="11">
        <v>39.729119638825999</v>
      </c>
      <c r="J8535" s="3">
        <v>58.916478555304998</v>
      </c>
      <c r="K8535" s="8">
        <v>1.3544018058689999</v>
      </c>
    </row>
    <row r="8536" spans="3:11" x14ac:dyDescent="0.2">
      <c r="C8536" s="90"/>
      <c r="D8536" s="87"/>
      <c r="E8536" s="1" t="s">
        <v>121</v>
      </c>
      <c r="F8536" s="2"/>
      <c r="G8536" s="59">
        <v>977</v>
      </c>
      <c r="H8536" s="71" t="str">
        <f t="shared" si="186"/>
        <v xml:space="preserve"> </v>
      </c>
      <c r="I8536" s="11">
        <v>47.697031729785003</v>
      </c>
      <c r="J8536" s="3">
        <v>51.279426816786</v>
      </c>
      <c r="K8536" s="8">
        <v>1.0235414534289999</v>
      </c>
    </row>
    <row r="8537" spans="3:11" x14ac:dyDescent="0.2">
      <c r="C8537" s="90"/>
      <c r="D8537" s="87"/>
      <c r="E8537" s="1" t="s">
        <v>122</v>
      </c>
      <c r="F8537" s="2"/>
      <c r="G8537" s="59">
        <v>179</v>
      </c>
      <c r="H8537" s="71" t="str">
        <f t="shared" si="186"/>
        <v xml:space="preserve"> </v>
      </c>
      <c r="I8537" s="11">
        <v>44.134078212291001</v>
      </c>
      <c r="J8537" s="3">
        <v>54.189944134077997</v>
      </c>
      <c r="K8537" s="8">
        <v>1.675977653631</v>
      </c>
    </row>
    <row r="8538" spans="3:11" x14ac:dyDescent="0.2">
      <c r="C8538" s="90"/>
      <c r="D8538" s="87"/>
      <c r="E8538" s="1" t="s">
        <v>32</v>
      </c>
      <c r="F8538" s="2"/>
      <c r="G8538" s="59">
        <v>22</v>
      </c>
      <c r="H8538" s="71" t="str">
        <f t="shared" si="186"/>
        <v>*</v>
      </c>
      <c r="I8538" s="11">
        <v>40.909090909090999</v>
      </c>
      <c r="J8538" s="3">
        <v>59.090909090909001</v>
      </c>
      <c r="K8538" s="14">
        <v>0</v>
      </c>
    </row>
    <row r="8539" spans="3:11" x14ac:dyDescent="0.2">
      <c r="C8539" s="90"/>
      <c r="D8539" s="87"/>
      <c r="E8539" s="1" t="s">
        <v>22</v>
      </c>
      <c r="F8539" s="2"/>
      <c r="G8539" s="59">
        <v>13</v>
      </c>
      <c r="H8539" s="71" t="str">
        <f t="shared" si="186"/>
        <v>*</v>
      </c>
      <c r="I8539" s="11">
        <v>30.769230769231001</v>
      </c>
      <c r="J8539" s="3">
        <v>69.230769230768999</v>
      </c>
      <c r="K8539" s="14">
        <v>0</v>
      </c>
    </row>
    <row r="8540" spans="3:11" ht="24" x14ac:dyDescent="0.2">
      <c r="C8540" s="91" t="s">
        <v>123</v>
      </c>
      <c r="D8540" s="86" t="s">
        <v>17</v>
      </c>
      <c r="E8540" s="6" t="s">
        <v>124</v>
      </c>
      <c r="F8540" s="5"/>
      <c r="G8540" s="58">
        <v>55</v>
      </c>
      <c r="H8540" s="70" t="str">
        <f t="shared" si="186"/>
        <v xml:space="preserve"> </v>
      </c>
      <c r="I8540" s="12">
        <v>36.363636363635997</v>
      </c>
      <c r="J8540" s="4">
        <v>61.818181818181998</v>
      </c>
      <c r="K8540" s="13">
        <v>1.818181818182</v>
      </c>
    </row>
    <row r="8541" spans="3:11" ht="24" x14ac:dyDescent="0.2">
      <c r="C8541" s="92"/>
      <c r="D8541" s="87"/>
      <c r="E8541" s="1" t="s">
        <v>125</v>
      </c>
      <c r="F8541" s="2"/>
      <c r="G8541" s="59">
        <v>205</v>
      </c>
      <c r="H8541" s="71" t="str">
        <f t="shared" si="186"/>
        <v xml:space="preserve"> </v>
      </c>
      <c r="I8541" s="11">
        <v>45.853658536585002</v>
      </c>
      <c r="J8541" s="3">
        <v>53.658536585366001</v>
      </c>
      <c r="K8541" s="8">
        <v>0.48780487804900002</v>
      </c>
    </row>
    <row r="8542" spans="3:11" ht="24" x14ac:dyDescent="0.2">
      <c r="C8542" s="92"/>
      <c r="D8542" s="87"/>
      <c r="E8542" s="1" t="s">
        <v>126</v>
      </c>
      <c r="F8542" s="2"/>
      <c r="G8542" s="59">
        <v>114</v>
      </c>
      <c r="H8542" s="71" t="str">
        <f t="shared" si="186"/>
        <v xml:space="preserve"> </v>
      </c>
      <c r="I8542" s="11">
        <v>50.877192982456002</v>
      </c>
      <c r="J8542" s="3">
        <v>48.245614035088003</v>
      </c>
      <c r="K8542" s="8">
        <v>0.87719298245599997</v>
      </c>
    </row>
    <row r="8543" spans="3:11" ht="24" x14ac:dyDescent="0.2">
      <c r="C8543" s="92"/>
      <c r="D8543" s="87"/>
      <c r="E8543" s="1" t="s">
        <v>127</v>
      </c>
      <c r="F8543" s="2"/>
      <c r="G8543" s="59">
        <v>187</v>
      </c>
      <c r="H8543" s="71" t="str">
        <f t="shared" si="186"/>
        <v xml:space="preserve"> </v>
      </c>
      <c r="I8543" s="11">
        <v>51.871657754010997</v>
      </c>
      <c r="J8543" s="3">
        <v>47.593582887700997</v>
      </c>
      <c r="K8543" s="8">
        <v>0.53475935828900001</v>
      </c>
    </row>
    <row r="8544" spans="3:11" ht="24" x14ac:dyDescent="0.2">
      <c r="C8544" s="92"/>
      <c r="D8544" s="87"/>
      <c r="E8544" s="1" t="s">
        <v>128</v>
      </c>
      <c r="F8544" s="2"/>
      <c r="G8544" s="59">
        <v>1599</v>
      </c>
      <c r="H8544" s="71" t="str">
        <f t="shared" si="186"/>
        <v xml:space="preserve"> </v>
      </c>
      <c r="I8544" s="11">
        <v>49.405878674170999</v>
      </c>
      <c r="J8544" s="3">
        <v>48.905565978737002</v>
      </c>
      <c r="K8544" s="8">
        <v>1.6885553470920001</v>
      </c>
    </row>
    <row r="8545" spans="2:11" ht="24" x14ac:dyDescent="0.2">
      <c r="C8545" s="92"/>
      <c r="D8545" s="87"/>
      <c r="E8545" s="1" t="s">
        <v>129</v>
      </c>
      <c r="F8545" s="2"/>
      <c r="G8545" s="59">
        <v>1199</v>
      </c>
      <c r="H8545" s="71" t="str">
        <f t="shared" si="186"/>
        <v xml:space="preserve"> </v>
      </c>
      <c r="I8545" s="11">
        <v>49.958298582151997</v>
      </c>
      <c r="J8545" s="3">
        <v>48.540450375313</v>
      </c>
      <c r="K8545" s="8">
        <v>1.5012510425350001</v>
      </c>
    </row>
    <row r="8546" spans="2:11" ht="24" x14ac:dyDescent="0.2">
      <c r="C8546" s="92"/>
      <c r="D8546" s="87"/>
      <c r="E8546" s="1" t="s">
        <v>130</v>
      </c>
      <c r="F8546" s="2"/>
      <c r="G8546" s="59">
        <v>950</v>
      </c>
      <c r="H8546" s="71" t="str">
        <f t="shared" si="186"/>
        <v xml:space="preserve"> </v>
      </c>
      <c r="I8546" s="11">
        <v>52.947368421053</v>
      </c>
      <c r="J8546" s="3">
        <v>45.368421052632002</v>
      </c>
      <c r="K8546" s="8">
        <v>1.6842105263160001</v>
      </c>
    </row>
    <row r="8547" spans="2:11" x14ac:dyDescent="0.2">
      <c r="C8547" s="92"/>
      <c r="D8547" s="87"/>
      <c r="E8547" s="1" t="s">
        <v>131</v>
      </c>
      <c r="F8547" s="2"/>
      <c r="G8547" s="59">
        <v>424</v>
      </c>
      <c r="H8547" s="71" t="str">
        <f t="shared" si="186"/>
        <v xml:space="preserve"> </v>
      </c>
      <c r="I8547" s="11">
        <v>48.584905660376997</v>
      </c>
      <c r="J8547" s="3">
        <v>49.528301886792001</v>
      </c>
      <c r="K8547" s="8">
        <v>1.88679245283</v>
      </c>
    </row>
    <row r="8548" spans="2:11" ht="24" x14ac:dyDescent="0.2">
      <c r="C8548" s="92"/>
      <c r="D8548" s="87"/>
      <c r="E8548" s="1" t="s">
        <v>132</v>
      </c>
      <c r="F8548" s="2"/>
      <c r="G8548" s="59">
        <v>213</v>
      </c>
      <c r="H8548" s="71" t="str">
        <f t="shared" si="186"/>
        <v xml:space="preserve"> </v>
      </c>
      <c r="I8548" s="11">
        <v>60.563380281690002</v>
      </c>
      <c r="J8548" s="3">
        <v>38.028169014085002</v>
      </c>
      <c r="K8548" s="8">
        <v>1.4084507042250001</v>
      </c>
    </row>
    <row r="8549" spans="2:11" ht="24" x14ac:dyDescent="0.2">
      <c r="C8549" s="92"/>
      <c r="D8549" s="87"/>
      <c r="E8549" s="1" t="s">
        <v>133</v>
      </c>
      <c r="F8549" s="2"/>
      <c r="G8549" s="59">
        <v>214</v>
      </c>
      <c r="H8549" s="71" t="str">
        <f t="shared" si="186"/>
        <v xml:space="preserve"> </v>
      </c>
      <c r="I8549" s="11">
        <v>63.551401869159001</v>
      </c>
      <c r="J8549" s="3">
        <v>35.046728971962999</v>
      </c>
      <c r="K8549" s="8">
        <v>1.401869158879</v>
      </c>
    </row>
    <row r="8550" spans="2:11" ht="24" x14ac:dyDescent="0.2">
      <c r="C8550" s="92"/>
      <c r="D8550" s="87"/>
      <c r="E8550" s="1" t="s">
        <v>134</v>
      </c>
      <c r="F8550" s="2"/>
      <c r="G8550" s="59">
        <v>15</v>
      </c>
      <c r="H8550" s="71" t="str">
        <f t="shared" si="186"/>
        <v>*</v>
      </c>
      <c r="I8550" s="11">
        <v>86.666666666666998</v>
      </c>
      <c r="J8550" s="3">
        <v>13.333333333333</v>
      </c>
      <c r="K8550" s="14">
        <v>0</v>
      </c>
    </row>
    <row r="8551" spans="2:11" ht="24" x14ac:dyDescent="0.2">
      <c r="C8551" s="92"/>
      <c r="D8551" s="87"/>
      <c r="E8551" s="1" t="s">
        <v>135</v>
      </c>
      <c r="F8551" s="2"/>
      <c r="G8551" s="59">
        <v>587</v>
      </c>
      <c r="H8551" s="71" t="str">
        <f t="shared" si="186"/>
        <v xml:space="preserve"> </v>
      </c>
      <c r="I8551" s="11">
        <v>47.700170357750999</v>
      </c>
      <c r="J8551" s="3">
        <v>50.425894378194002</v>
      </c>
      <c r="K8551" s="8">
        <v>1.873935264055</v>
      </c>
    </row>
    <row r="8552" spans="2:11" x14ac:dyDescent="0.2">
      <c r="C8552" s="92"/>
      <c r="D8552" s="87"/>
      <c r="E8552" s="1" t="s">
        <v>136</v>
      </c>
      <c r="F8552" s="2"/>
      <c r="G8552" s="59">
        <v>63</v>
      </c>
      <c r="H8552" s="71" t="str">
        <f t="shared" si="186"/>
        <v xml:space="preserve"> </v>
      </c>
      <c r="I8552" s="11">
        <v>47.619047619047997</v>
      </c>
      <c r="J8552" s="3">
        <v>52.380952380952003</v>
      </c>
      <c r="K8552" s="14">
        <v>0</v>
      </c>
    </row>
    <row r="8553" spans="2:11" x14ac:dyDescent="0.2">
      <c r="C8553" s="92"/>
      <c r="D8553" s="87"/>
      <c r="E8553" s="1" t="s">
        <v>137</v>
      </c>
      <c r="F8553" s="2"/>
      <c r="G8553" s="59">
        <v>290</v>
      </c>
      <c r="H8553" s="71" t="str">
        <f t="shared" si="186"/>
        <v xml:space="preserve"> </v>
      </c>
      <c r="I8553" s="11">
        <v>61.379310344827999</v>
      </c>
      <c r="J8553" s="3">
        <v>37.931034482759003</v>
      </c>
      <c r="K8553" s="8">
        <v>0.68965517241399998</v>
      </c>
    </row>
    <row r="8554" spans="2:11" x14ac:dyDescent="0.2">
      <c r="C8554" s="92"/>
      <c r="D8554" s="87"/>
      <c r="E8554" s="1" t="s">
        <v>22</v>
      </c>
      <c r="F8554" s="2"/>
      <c r="G8554" s="59">
        <v>42</v>
      </c>
      <c r="H8554" s="71" t="str">
        <f t="shared" si="186"/>
        <v>*</v>
      </c>
      <c r="I8554" s="11">
        <v>38.095238095238003</v>
      </c>
      <c r="J8554" s="3">
        <v>11.904761904761999</v>
      </c>
      <c r="K8554" s="8">
        <v>50</v>
      </c>
    </row>
    <row r="8555" spans="2:11" ht="24" x14ac:dyDescent="0.2">
      <c r="C8555" s="92"/>
      <c r="D8555" s="87"/>
      <c r="E8555" s="1" t="s">
        <v>138</v>
      </c>
      <c r="F8555" s="2"/>
      <c r="G8555" s="59">
        <v>246</v>
      </c>
      <c r="H8555" s="71" t="str">
        <f t="shared" si="186"/>
        <v xml:space="preserve"> </v>
      </c>
      <c r="I8555" s="11">
        <v>42.682926829267998</v>
      </c>
      <c r="J8555" s="3">
        <v>56.504065040649998</v>
      </c>
      <c r="K8555" s="8">
        <v>0.81300813008100004</v>
      </c>
    </row>
    <row r="8556" spans="2:11" ht="24" x14ac:dyDescent="0.2">
      <c r="C8556" s="92"/>
      <c r="D8556" s="87"/>
      <c r="E8556" s="1" t="s">
        <v>139</v>
      </c>
      <c r="F8556" s="2"/>
      <c r="G8556" s="59">
        <v>248</v>
      </c>
      <c r="H8556" s="71" t="str">
        <f t="shared" ref="H8556:H8558" si="187">IF(G8556&lt;49,"*"," ")</f>
        <v xml:space="preserve"> </v>
      </c>
      <c r="I8556" s="11">
        <v>51.209677419355003</v>
      </c>
      <c r="J8556" s="3">
        <v>47.983870967742</v>
      </c>
      <c r="K8556" s="8">
        <v>0.80645161290300005</v>
      </c>
    </row>
    <row r="8557" spans="2:11" ht="24" x14ac:dyDescent="0.2">
      <c r="C8557" s="92"/>
      <c r="D8557" s="87"/>
      <c r="E8557" s="1" t="s">
        <v>140</v>
      </c>
      <c r="F8557" s="2"/>
      <c r="G8557" s="59">
        <v>1582</v>
      </c>
      <c r="H8557" s="71" t="str">
        <f t="shared" si="187"/>
        <v xml:space="preserve"> </v>
      </c>
      <c r="I8557" s="11">
        <v>51.517067003793002</v>
      </c>
      <c r="J8557" s="3">
        <v>47.029077117573003</v>
      </c>
      <c r="K8557" s="8">
        <v>1.453855878635</v>
      </c>
    </row>
    <row r="8558" spans="2:11" ht="24" x14ac:dyDescent="0.2">
      <c r="C8558" s="93"/>
      <c r="D8558" s="88"/>
      <c r="E8558" s="27" t="s">
        <v>141</v>
      </c>
      <c r="F8558" s="30"/>
      <c r="G8558" s="60">
        <v>414</v>
      </c>
      <c r="H8558" s="72" t="str">
        <f t="shared" si="187"/>
        <v xml:space="preserve"> </v>
      </c>
      <c r="I8558" s="35">
        <v>62.318840579709999</v>
      </c>
      <c r="J8558" s="16">
        <v>36.231884057971001</v>
      </c>
      <c r="K8558" s="36">
        <v>1.449275362319</v>
      </c>
    </row>
    <row r="8559" spans="2:11" x14ac:dyDescent="0.2">
      <c r="G8559" s="61"/>
      <c r="H8559" s="73"/>
    </row>
    <row r="8560" spans="2:11" x14ac:dyDescent="0.2">
      <c r="B8560" s="22" t="str">
        <f xml:space="preserve"> HYPERLINK("#'目次'!B69", "[63]")</f>
        <v>[63]</v>
      </c>
      <c r="C8560" s="17" t="s">
        <v>620</v>
      </c>
      <c r="G8560" s="61"/>
      <c r="H8560" s="73"/>
    </row>
    <row r="8561" spans="3:13" x14ac:dyDescent="0.2">
      <c r="G8561" s="61"/>
      <c r="H8561" s="73"/>
    </row>
    <row r="8562" spans="3:13" x14ac:dyDescent="0.2">
      <c r="G8562" s="61"/>
      <c r="H8562" s="73"/>
    </row>
    <row r="8563" spans="3:13" x14ac:dyDescent="0.2">
      <c r="C8563" s="17" t="s">
        <v>12</v>
      </c>
      <c r="G8563" s="61"/>
      <c r="H8563" s="73"/>
    </row>
    <row r="8564" spans="3:13" ht="24" x14ac:dyDescent="0.2">
      <c r="C8564" s="82"/>
      <c r="D8564" s="83"/>
      <c r="E8564" s="83"/>
      <c r="F8564" s="83"/>
      <c r="G8564" s="55" t="s">
        <v>13</v>
      </c>
      <c r="H8564" s="68"/>
      <c r="I8564" s="20" t="s">
        <v>621</v>
      </c>
      <c r="J8564" s="10" t="s">
        <v>622</v>
      </c>
      <c r="K8564" s="10" t="s">
        <v>623</v>
      </c>
      <c r="L8564" s="10" t="s">
        <v>624</v>
      </c>
      <c r="M8564" s="23" t="s">
        <v>22</v>
      </c>
    </row>
    <row r="8565" spans="3:13" x14ac:dyDescent="0.2">
      <c r="C8565" s="84"/>
      <c r="D8565" s="85"/>
      <c r="E8565" s="85"/>
      <c r="F8565" s="85"/>
      <c r="G8565" s="56"/>
      <c r="H8565" s="69"/>
      <c r="I8565" s="24"/>
      <c r="J8565" s="9"/>
      <c r="K8565" s="9"/>
      <c r="L8565" s="9"/>
      <c r="M8565" s="21"/>
    </row>
    <row r="8566" spans="3:13" x14ac:dyDescent="0.2">
      <c r="C8566" s="28"/>
      <c r="D8566" s="29"/>
      <c r="E8566" s="32" t="s">
        <v>13</v>
      </c>
      <c r="F8566" s="31"/>
      <c r="G8566" s="57">
        <v>2435</v>
      </c>
      <c r="H8566" s="66" t="str">
        <f t="shared" ref="H8566:H8629" si="188">IF(G8566&lt;49,"*"," ")</f>
        <v xml:space="preserve"> </v>
      </c>
      <c r="I8566" s="15">
        <v>17.905544147844001</v>
      </c>
      <c r="J8566" s="15">
        <v>40.164271047227999</v>
      </c>
      <c r="K8566" s="15">
        <v>30.718685831622</v>
      </c>
      <c r="L8566" s="15">
        <v>9.3223819301849993</v>
      </c>
      <c r="M8566" s="34">
        <v>1.889117043121</v>
      </c>
    </row>
    <row r="8567" spans="3:13" x14ac:dyDescent="0.2">
      <c r="C8567" s="89" t="s">
        <v>16</v>
      </c>
      <c r="D8567" s="86" t="s">
        <v>17</v>
      </c>
      <c r="E8567" s="6" t="s">
        <v>18</v>
      </c>
      <c r="F8567" s="5"/>
      <c r="G8567" s="58">
        <v>344</v>
      </c>
      <c r="H8567" s="70" t="str">
        <f t="shared" si="188"/>
        <v xml:space="preserve"> </v>
      </c>
      <c r="I8567" s="12">
        <v>34.302325581395003</v>
      </c>
      <c r="J8567" s="4">
        <v>43.604651162791001</v>
      </c>
      <c r="K8567" s="4">
        <v>15.988372093023001</v>
      </c>
      <c r="L8567" s="4">
        <v>4.3604651162790002</v>
      </c>
      <c r="M8567" s="13">
        <v>1.744186046512</v>
      </c>
    </row>
    <row r="8568" spans="3:13" x14ac:dyDescent="0.2">
      <c r="C8568" s="90"/>
      <c r="D8568" s="87"/>
      <c r="E8568" s="1" t="s">
        <v>19</v>
      </c>
      <c r="F8568" s="2"/>
      <c r="G8568" s="59">
        <v>1502</v>
      </c>
      <c r="H8568" s="71" t="str">
        <f t="shared" si="188"/>
        <v xml:space="preserve"> </v>
      </c>
      <c r="I8568" s="11">
        <v>17.310252996005001</v>
      </c>
      <c r="J8568" s="3">
        <v>42.676431424767003</v>
      </c>
      <c r="K8568" s="3">
        <v>30.825565912117</v>
      </c>
      <c r="L8568" s="3">
        <v>7.5898801597869996</v>
      </c>
      <c r="M8568" s="8">
        <v>1.5978695073239999</v>
      </c>
    </row>
    <row r="8569" spans="3:13" x14ac:dyDescent="0.2">
      <c r="C8569" s="90"/>
      <c r="D8569" s="87"/>
      <c r="E8569" s="1" t="s">
        <v>20</v>
      </c>
      <c r="F8569" s="2"/>
      <c r="G8569" s="59">
        <v>465</v>
      </c>
      <c r="H8569" s="71" t="str">
        <f t="shared" si="188"/>
        <v xml:space="preserve"> </v>
      </c>
      <c r="I8569" s="11">
        <v>9.6774193548389995</v>
      </c>
      <c r="J8569" s="3">
        <v>35.268817204301001</v>
      </c>
      <c r="K8569" s="3">
        <v>39.354838709676997</v>
      </c>
      <c r="L8569" s="3">
        <v>13.763440860215001</v>
      </c>
      <c r="M8569" s="8">
        <v>1.935483870968</v>
      </c>
    </row>
    <row r="8570" spans="3:13" x14ac:dyDescent="0.2">
      <c r="C8570" s="90"/>
      <c r="D8570" s="87"/>
      <c r="E8570" s="1" t="s">
        <v>21</v>
      </c>
      <c r="F8570" s="2"/>
      <c r="G8570" s="59">
        <v>107</v>
      </c>
      <c r="H8570" s="71" t="str">
        <f t="shared" si="188"/>
        <v xml:space="preserve"> </v>
      </c>
      <c r="I8570" s="11">
        <v>9.3457943925230005</v>
      </c>
      <c r="J8570" s="3">
        <v>18.691588785046999</v>
      </c>
      <c r="K8570" s="3">
        <v>37.383177570092997</v>
      </c>
      <c r="L8570" s="3">
        <v>28.971962616822001</v>
      </c>
      <c r="M8570" s="8">
        <v>5.6074766355139998</v>
      </c>
    </row>
    <row r="8571" spans="3:13" x14ac:dyDescent="0.2">
      <c r="C8571" s="90"/>
      <c r="D8571" s="87"/>
      <c r="E8571" s="1" t="s">
        <v>22</v>
      </c>
      <c r="F8571" s="2"/>
      <c r="G8571" s="59">
        <v>17</v>
      </c>
      <c r="H8571" s="71" t="str">
        <f t="shared" si="188"/>
        <v>*</v>
      </c>
      <c r="I8571" s="11">
        <v>17.647058823529001</v>
      </c>
      <c r="J8571" s="3">
        <v>17.647058823529001</v>
      </c>
      <c r="K8571" s="3">
        <v>41.176470588234999</v>
      </c>
      <c r="L8571" s="3">
        <v>17.647058823529001</v>
      </c>
      <c r="M8571" s="8">
        <v>5.8823529411760003</v>
      </c>
    </row>
    <row r="8572" spans="3:13" x14ac:dyDescent="0.2">
      <c r="C8572" s="91" t="s">
        <v>23</v>
      </c>
      <c r="D8572" s="86" t="s">
        <v>17</v>
      </c>
      <c r="E8572" s="6" t="s">
        <v>24</v>
      </c>
      <c r="F8572" s="5"/>
      <c r="G8572" s="58">
        <v>383</v>
      </c>
      <c r="H8572" s="70" t="str">
        <f t="shared" si="188"/>
        <v xml:space="preserve"> </v>
      </c>
      <c r="I8572" s="12">
        <v>31.070496083550999</v>
      </c>
      <c r="J8572" s="4">
        <v>48.041775456918998</v>
      </c>
      <c r="K8572" s="4">
        <v>18.015665796345001</v>
      </c>
      <c r="L8572" s="4">
        <v>1.0443864229769999</v>
      </c>
      <c r="M8572" s="13">
        <v>1.8276762402090001</v>
      </c>
    </row>
    <row r="8573" spans="3:13" x14ac:dyDescent="0.2">
      <c r="C8573" s="90"/>
      <c r="D8573" s="87"/>
      <c r="E8573" s="1" t="s">
        <v>25</v>
      </c>
      <c r="F8573" s="2"/>
      <c r="G8573" s="59">
        <v>333</v>
      </c>
      <c r="H8573" s="71" t="str">
        <f t="shared" si="188"/>
        <v xml:space="preserve"> </v>
      </c>
      <c r="I8573" s="11">
        <v>27.927927927928</v>
      </c>
      <c r="J8573" s="3">
        <v>54.354354354354001</v>
      </c>
      <c r="K8573" s="3">
        <v>14.714714714715001</v>
      </c>
      <c r="L8573" s="3">
        <v>1.8018018018019999</v>
      </c>
      <c r="M8573" s="8">
        <v>1.201201201201</v>
      </c>
    </row>
    <row r="8574" spans="3:13" ht="24" x14ac:dyDescent="0.2">
      <c r="C8574" s="90"/>
      <c r="D8574" s="87"/>
      <c r="E8574" s="1" t="s">
        <v>26</v>
      </c>
      <c r="F8574" s="2"/>
      <c r="G8574" s="59">
        <v>464</v>
      </c>
      <c r="H8574" s="71" t="str">
        <f t="shared" si="188"/>
        <v xml:space="preserve"> </v>
      </c>
      <c r="I8574" s="11">
        <v>30.172413793103001</v>
      </c>
      <c r="J8574" s="3">
        <v>51.077586206897003</v>
      </c>
      <c r="K8574" s="3">
        <v>14.655172413793</v>
      </c>
      <c r="L8574" s="3">
        <v>2.8017241379310001</v>
      </c>
      <c r="M8574" s="8">
        <v>1.293103448276</v>
      </c>
    </row>
    <row r="8575" spans="3:13" ht="24" x14ac:dyDescent="0.2">
      <c r="C8575" s="90"/>
      <c r="D8575" s="87"/>
      <c r="E8575" s="1" t="s">
        <v>27</v>
      </c>
      <c r="F8575" s="2"/>
      <c r="G8575" s="59">
        <v>163</v>
      </c>
      <c r="H8575" s="71" t="str">
        <f t="shared" si="188"/>
        <v xml:space="preserve"> </v>
      </c>
      <c r="I8575" s="11">
        <v>31.288343558282001</v>
      </c>
      <c r="J8575" s="3">
        <v>44.785276073619997</v>
      </c>
      <c r="K8575" s="3">
        <v>19.631901840491</v>
      </c>
      <c r="L8575" s="3">
        <v>1.8404907975460001</v>
      </c>
      <c r="M8575" s="8">
        <v>2.4539877300609998</v>
      </c>
    </row>
    <row r="8576" spans="3:13" x14ac:dyDescent="0.2">
      <c r="C8576" s="90"/>
      <c r="D8576" s="87"/>
      <c r="E8576" s="1" t="s">
        <v>28</v>
      </c>
      <c r="F8576" s="2"/>
      <c r="G8576" s="59">
        <v>161</v>
      </c>
      <c r="H8576" s="71" t="str">
        <f t="shared" si="188"/>
        <v xml:space="preserve"> </v>
      </c>
      <c r="I8576" s="11">
        <v>30.434782608696</v>
      </c>
      <c r="J8576" s="3">
        <v>44.720496894409997</v>
      </c>
      <c r="K8576" s="3">
        <v>19.875776397515999</v>
      </c>
      <c r="L8576" s="3">
        <v>2.4844720496889998</v>
      </c>
      <c r="M8576" s="8">
        <v>2.4844720496889998</v>
      </c>
    </row>
    <row r="8577" spans="3:13" x14ac:dyDescent="0.2">
      <c r="C8577" s="90"/>
      <c r="D8577" s="87"/>
      <c r="E8577" s="1" t="s">
        <v>29</v>
      </c>
      <c r="F8577" s="2"/>
      <c r="G8577" s="59">
        <v>1174</v>
      </c>
      <c r="H8577" s="71" t="str">
        <f t="shared" si="188"/>
        <v xml:space="preserve"> </v>
      </c>
      <c r="I8577" s="11">
        <v>22.742759795571001</v>
      </c>
      <c r="J8577" s="3">
        <v>45.570698466780001</v>
      </c>
      <c r="K8577" s="3">
        <v>25.212947189097001</v>
      </c>
      <c r="L8577" s="3">
        <v>4.5144804088589998</v>
      </c>
      <c r="M8577" s="8">
        <v>1.9591141396930001</v>
      </c>
    </row>
    <row r="8578" spans="3:13" x14ac:dyDescent="0.2">
      <c r="C8578" s="90"/>
      <c r="D8578" s="87"/>
      <c r="E8578" s="1" t="s">
        <v>30</v>
      </c>
      <c r="F8578" s="2"/>
      <c r="G8578" s="59">
        <v>1349</v>
      </c>
      <c r="H8578" s="71" t="str">
        <f t="shared" si="188"/>
        <v xml:space="preserve"> </v>
      </c>
      <c r="I8578" s="11">
        <v>21.12676056338</v>
      </c>
      <c r="J8578" s="3">
        <v>45.292809488510002</v>
      </c>
      <c r="K8578" s="3">
        <v>27.279466271312</v>
      </c>
      <c r="L8578" s="3">
        <v>4.8183839881389998</v>
      </c>
      <c r="M8578" s="8">
        <v>1.482579688658</v>
      </c>
    </row>
    <row r="8579" spans="3:13" x14ac:dyDescent="0.2">
      <c r="C8579" s="90"/>
      <c r="D8579" s="87"/>
      <c r="E8579" s="1" t="s">
        <v>31</v>
      </c>
      <c r="F8579" s="2"/>
      <c r="G8579" s="59">
        <v>2034</v>
      </c>
      <c r="H8579" s="71" t="str">
        <f t="shared" si="188"/>
        <v xml:space="preserve"> </v>
      </c>
      <c r="I8579" s="11">
        <v>17.551622418878999</v>
      </c>
      <c r="J8579" s="3">
        <v>41.592920353982002</v>
      </c>
      <c r="K8579" s="3">
        <v>30.383480825959001</v>
      </c>
      <c r="L8579" s="3">
        <v>8.8495575221239999</v>
      </c>
      <c r="M8579" s="8">
        <v>1.6224188790559999</v>
      </c>
    </row>
    <row r="8580" spans="3:13" x14ac:dyDescent="0.2">
      <c r="C8580" s="90"/>
      <c r="D8580" s="87"/>
      <c r="E8580" s="1" t="s">
        <v>32</v>
      </c>
      <c r="F8580" s="2"/>
      <c r="G8580" s="59">
        <v>68</v>
      </c>
      <c r="H8580" s="71" t="str">
        <f t="shared" si="188"/>
        <v xml:space="preserve"> </v>
      </c>
      <c r="I8580" s="11">
        <v>13.235294117646999</v>
      </c>
      <c r="J8580" s="3">
        <v>23.529411764706001</v>
      </c>
      <c r="K8580" s="3">
        <v>25</v>
      </c>
      <c r="L8580" s="3">
        <v>36.764705882352999</v>
      </c>
      <c r="M8580" s="8">
        <v>1.4705882352940001</v>
      </c>
    </row>
    <row r="8581" spans="3:13" x14ac:dyDescent="0.2">
      <c r="C8581" s="90"/>
      <c r="D8581" s="87"/>
      <c r="E8581" s="1" t="s">
        <v>22</v>
      </c>
      <c r="F8581" s="2"/>
      <c r="G8581" s="59">
        <v>17</v>
      </c>
      <c r="H8581" s="71" t="str">
        <f t="shared" si="188"/>
        <v>*</v>
      </c>
      <c r="I8581" s="11">
        <v>11.764705882353001</v>
      </c>
      <c r="J8581" s="3">
        <v>23.529411764706001</v>
      </c>
      <c r="K8581" s="3">
        <v>41.176470588234999</v>
      </c>
      <c r="L8581" s="3">
        <v>17.647058823529001</v>
      </c>
      <c r="M8581" s="8">
        <v>5.8823529411760003</v>
      </c>
    </row>
    <row r="8582" spans="3:13" x14ac:dyDescent="0.2">
      <c r="C8582" s="91" t="s">
        <v>33</v>
      </c>
      <c r="D8582" s="86" t="s">
        <v>17</v>
      </c>
      <c r="E8582" s="6" t="s">
        <v>34</v>
      </c>
      <c r="F8582" s="5"/>
      <c r="G8582" s="58">
        <v>120</v>
      </c>
      <c r="H8582" s="70" t="str">
        <f t="shared" si="188"/>
        <v xml:space="preserve"> </v>
      </c>
      <c r="I8582" s="12">
        <v>53.333333333333002</v>
      </c>
      <c r="J8582" s="4">
        <v>38.333333333333002</v>
      </c>
      <c r="K8582" s="4">
        <v>4.166666666667</v>
      </c>
      <c r="L8582" s="4">
        <v>0.83333333333299997</v>
      </c>
      <c r="M8582" s="13">
        <v>3.333333333333</v>
      </c>
    </row>
    <row r="8583" spans="3:13" x14ac:dyDescent="0.2">
      <c r="C8583" s="90"/>
      <c r="D8583" s="87"/>
      <c r="E8583" s="1" t="s">
        <v>35</v>
      </c>
      <c r="F8583" s="2"/>
      <c r="G8583" s="59">
        <v>932</v>
      </c>
      <c r="H8583" s="71" t="str">
        <f t="shared" si="188"/>
        <v xml:space="preserve"> </v>
      </c>
      <c r="I8583" s="11">
        <v>28.755364806867</v>
      </c>
      <c r="J8583" s="3">
        <v>54.184549356223002</v>
      </c>
      <c r="K8583" s="3">
        <v>14.163090128755</v>
      </c>
      <c r="L8583" s="3">
        <v>0.96566523605200005</v>
      </c>
      <c r="M8583" s="8">
        <v>1.931330472103</v>
      </c>
    </row>
    <row r="8584" spans="3:13" x14ac:dyDescent="0.2">
      <c r="C8584" s="90"/>
      <c r="D8584" s="87"/>
      <c r="E8584" s="1" t="s">
        <v>36</v>
      </c>
      <c r="F8584" s="2"/>
      <c r="G8584" s="59">
        <v>854</v>
      </c>
      <c r="H8584" s="71" t="str">
        <f t="shared" si="188"/>
        <v xml:space="preserve"> </v>
      </c>
      <c r="I8584" s="11">
        <v>9.9531615925059995</v>
      </c>
      <c r="J8584" s="3">
        <v>39.461358313817001</v>
      </c>
      <c r="K8584" s="3">
        <v>44.730679156908998</v>
      </c>
      <c r="L8584" s="3">
        <v>4.5667447306789999</v>
      </c>
      <c r="M8584" s="8">
        <v>1.288056206089</v>
      </c>
    </row>
    <row r="8585" spans="3:13" ht="24" x14ac:dyDescent="0.2">
      <c r="C8585" s="90"/>
      <c r="D8585" s="87"/>
      <c r="E8585" s="1" t="s">
        <v>37</v>
      </c>
      <c r="F8585" s="2"/>
      <c r="G8585" s="59">
        <v>356</v>
      </c>
      <c r="H8585" s="71" t="str">
        <f t="shared" si="188"/>
        <v xml:space="preserve"> </v>
      </c>
      <c r="I8585" s="11">
        <v>3.651685393258</v>
      </c>
      <c r="J8585" s="3">
        <v>17.696629213483</v>
      </c>
      <c r="K8585" s="3">
        <v>47.47191011236</v>
      </c>
      <c r="L8585" s="3">
        <v>29.494382022471999</v>
      </c>
      <c r="M8585" s="8">
        <v>1.6853932584269999</v>
      </c>
    </row>
    <row r="8586" spans="3:13" x14ac:dyDescent="0.2">
      <c r="C8586" s="90"/>
      <c r="D8586" s="87"/>
      <c r="E8586" s="1" t="s">
        <v>38</v>
      </c>
      <c r="F8586" s="2"/>
      <c r="G8586" s="59">
        <v>157</v>
      </c>
      <c r="H8586" s="71" t="str">
        <f t="shared" si="188"/>
        <v xml:space="preserve"> </v>
      </c>
      <c r="I8586" s="11">
        <v>1.9108280254779999</v>
      </c>
      <c r="J8586" s="3">
        <v>15.286624203822001</v>
      </c>
      <c r="K8586" s="3">
        <v>34.394904458599001</v>
      </c>
      <c r="L8586" s="3">
        <v>44.585987261146002</v>
      </c>
      <c r="M8586" s="8">
        <v>3.8216560509550002</v>
      </c>
    </row>
    <row r="8587" spans="3:13" x14ac:dyDescent="0.2">
      <c r="C8587" s="90"/>
      <c r="D8587" s="87"/>
      <c r="E8587" s="1" t="s">
        <v>22</v>
      </c>
      <c r="F8587" s="2"/>
      <c r="G8587" s="59">
        <v>16</v>
      </c>
      <c r="H8587" s="71" t="str">
        <f t="shared" si="188"/>
        <v>*</v>
      </c>
      <c r="I8587" s="11">
        <v>18.75</v>
      </c>
      <c r="J8587" s="3">
        <v>18.75</v>
      </c>
      <c r="K8587" s="3">
        <v>37.5</v>
      </c>
      <c r="L8587" s="3">
        <v>18.75</v>
      </c>
      <c r="M8587" s="8">
        <v>6.25</v>
      </c>
    </row>
    <row r="8588" spans="3:13" x14ac:dyDescent="0.2">
      <c r="C8588" s="91" t="s">
        <v>39</v>
      </c>
      <c r="D8588" s="86" t="s">
        <v>17</v>
      </c>
      <c r="E8588" s="6" t="s">
        <v>40</v>
      </c>
      <c r="F8588" s="5"/>
      <c r="G8588" s="58">
        <v>350</v>
      </c>
      <c r="H8588" s="70" t="str">
        <f t="shared" si="188"/>
        <v xml:space="preserve"> </v>
      </c>
      <c r="I8588" s="12">
        <v>36.571428571429003</v>
      </c>
      <c r="J8588" s="4">
        <v>48.571428571429003</v>
      </c>
      <c r="K8588" s="4">
        <v>12.571428571428999</v>
      </c>
      <c r="L8588" s="4">
        <v>1.4285714285710001</v>
      </c>
      <c r="M8588" s="13">
        <v>0.85714285714299998</v>
      </c>
    </row>
    <row r="8589" spans="3:13" ht="24" x14ac:dyDescent="0.2">
      <c r="C8589" s="90"/>
      <c r="D8589" s="87"/>
      <c r="E8589" s="1" t="s">
        <v>41</v>
      </c>
      <c r="F8589" s="2"/>
      <c r="G8589" s="59">
        <v>1147</v>
      </c>
      <c r="H8589" s="71" t="str">
        <f t="shared" si="188"/>
        <v xml:space="preserve"> </v>
      </c>
      <c r="I8589" s="11">
        <v>18.047079337402</v>
      </c>
      <c r="J8589" s="3">
        <v>43.853530950305</v>
      </c>
      <c r="K8589" s="3">
        <v>32.170880557977</v>
      </c>
      <c r="L8589" s="3">
        <v>4.359197907585</v>
      </c>
      <c r="M8589" s="8">
        <v>1.569311246731</v>
      </c>
    </row>
    <row r="8590" spans="3:13" x14ac:dyDescent="0.2">
      <c r="C8590" s="90"/>
      <c r="D8590" s="87"/>
      <c r="E8590" s="1" t="s">
        <v>42</v>
      </c>
      <c r="F8590" s="2"/>
      <c r="G8590" s="59">
        <v>816</v>
      </c>
      <c r="H8590" s="71" t="str">
        <f t="shared" si="188"/>
        <v xml:space="preserve"> </v>
      </c>
      <c r="I8590" s="11">
        <v>10.539215686275</v>
      </c>
      <c r="J8590" s="3">
        <v>31.862745098038999</v>
      </c>
      <c r="K8590" s="3">
        <v>36.397058823529001</v>
      </c>
      <c r="L8590" s="3">
        <v>18.995098039216</v>
      </c>
      <c r="M8590" s="8">
        <v>2.2058823529409999</v>
      </c>
    </row>
    <row r="8591" spans="3:13" x14ac:dyDescent="0.2">
      <c r="C8591" s="90"/>
      <c r="D8591" s="87"/>
      <c r="E8591" s="1" t="s">
        <v>43</v>
      </c>
      <c r="F8591" s="2"/>
      <c r="G8591" s="59">
        <v>78</v>
      </c>
      <c r="H8591" s="71" t="str">
        <f t="shared" si="188"/>
        <v xml:space="preserve"> </v>
      </c>
      <c r="I8591" s="11">
        <v>8.9743589743589993</v>
      </c>
      <c r="J8591" s="3">
        <v>39.74358974359</v>
      </c>
      <c r="K8591" s="3">
        <v>30.769230769231001</v>
      </c>
      <c r="L8591" s="3">
        <v>15.384615384615</v>
      </c>
      <c r="M8591" s="8">
        <v>5.1282051282049999</v>
      </c>
    </row>
    <row r="8592" spans="3:13" x14ac:dyDescent="0.2">
      <c r="C8592" s="90"/>
      <c r="D8592" s="87"/>
      <c r="E8592" s="1" t="s">
        <v>22</v>
      </c>
      <c r="F8592" s="2"/>
      <c r="G8592" s="59">
        <v>44</v>
      </c>
      <c r="H8592" s="71" t="str">
        <f t="shared" si="188"/>
        <v>*</v>
      </c>
      <c r="I8592" s="11">
        <v>18.181818181817999</v>
      </c>
      <c r="J8592" s="3">
        <v>31.818181818182001</v>
      </c>
      <c r="K8592" s="3">
        <v>31.818181818182001</v>
      </c>
      <c r="L8592" s="3">
        <v>11.363636363635999</v>
      </c>
      <c r="M8592" s="8">
        <v>6.8181818181820004</v>
      </c>
    </row>
    <row r="8593" spans="3:13" x14ac:dyDescent="0.2">
      <c r="C8593" s="91" t="s">
        <v>44</v>
      </c>
      <c r="D8593" s="86" t="s">
        <v>17</v>
      </c>
      <c r="E8593" s="6" t="s">
        <v>45</v>
      </c>
      <c r="F8593" s="5"/>
      <c r="G8593" s="58">
        <v>1358</v>
      </c>
      <c r="H8593" s="70" t="str">
        <f t="shared" si="188"/>
        <v xml:space="preserve"> </v>
      </c>
      <c r="I8593" s="12">
        <v>22.827687776141001</v>
      </c>
      <c r="J8593" s="4">
        <v>43.740795287186998</v>
      </c>
      <c r="K8593" s="4">
        <v>25.257731958762999</v>
      </c>
      <c r="L8593" s="4">
        <v>6.5537555228280002</v>
      </c>
      <c r="M8593" s="13">
        <v>1.6200294550809999</v>
      </c>
    </row>
    <row r="8594" spans="3:13" x14ac:dyDescent="0.2">
      <c r="C8594" s="90"/>
      <c r="D8594" s="87"/>
      <c r="E8594" s="1" t="s">
        <v>46</v>
      </c>
      <c r="F8594" s="2"/>
      <c r="G8594" s="59">
        <v>735</v>
      </c>
      <c r="H8594" s="71" t="str">
        <f t="shared" si="188"/>
        <v xml:space="preserve"> </v>
      </c>
      <c r="I8594" s="11">
        <v>12.789115646259001</v>
      </c>
      <c r="J8594" s="3">
        <v>39.455782312925002</v>
      </c>
      <c r="K8594" s="3">
        <v>37.823129251700998</v>
      </c>
      <c r="L8594" s="3">
        <v>7.7551020408160003</v>
      </c>
      <c r="M8594" s="8">
        <v>2.1768707482990002</v>
      </c>
    </row>
    <row r="8595" spans="3:13" x14ac:dyDescent="0.2">
      <c r="C8595" s="90"/>
      <c r="D8595" s="87"/>
      <c r="E8595" s="1" t="s">
        <v>47</v>
      </c>
      <c r="F8595" s="2"/>
      <c r="G8595" s="59">
        <v>177</v>
      </c>
      <c r="H8595" s="71" t="str">
        <f t="shared" si="188"/>
        <v xml:space="preserve"> </v>
      </c>
      <c r="I8595" s="11">
        <v>9.6045197740110009</v>
      </c>
      <c r="J8595" s="3">
        <v>27.683615819208999</v>
      </c>
      <c r="K8595" s="3">
        <v>38.983050847458003</v>
      </c>
      <c r="L8595" s="3">
        <v>23.16384180791</v>
      </c>
      <c r="M8595" s="8">
        <v>0.56497175141199996</v>
      </c>
    </row>
    <row r="8596" spans="3:13" x14ac:dyDescent="0.2">
      <c r="C8596" s="90"/>
      <c r="D8596" s="87"/>
      <c r="E8596" s="1" t="s">
        <v>48</v>
      </c>
      <c r="F8596" s="2"/>
      <c r="G8596" s="59">
        <v>128</v>
      </c>
      <c r="H8596" s="71" t="str">
        <f t="shared" si="188"/>
        <v xml:space="preserve"> </v>
      </c>
      <c r="I8596" s="11">
        <v>6.25</v>
      </c>
      <c r="J8596" s="3">
        <v>24.21875</v>
      </c>
      <c r="K8596" s="3">
        <v>37.5</v>
      </c>
      <c r="L8596" s="3">
        <v>29.6875</v>
      </c>
      <c r="M8596" s="8">
        <v>2.34375</v>
      </c>
    </row>
    <row r="8597" spans="3:13" x14ac:dyDescent="0.2">
      <c r="C8597" s="90"/>
      <c r="D8597" s="87"/>
      <c r="E8597" s="1" t="s">
        <v>22</v>
      </c>
      <c r="F8597" s="2"/>
      <c r="G8597" s="59">
        <v>37</v>
      </c>
      <c r="H8597" s="71" t="str">
        <f t="shared" si="188"/>
        <v>*</v>
      </c>
      <c r="I8597" s="11">
        <v>18.918918918919001</v>
      </c>
      <c r="J8597" s="3">
        <v>37.837837837838002</v>
      </c>
      <c r="K8597" s="3">
        <v>27.027027027027</v>
      </c>
      <c r="L8597" s="3">
        <v>5.4054054054050003</v>
      </c>
      <c r="M8597" s="8">
        <v>10.810810810811001</v>
      </c>
    </row>
    <row r="8598" spans="3:13" ht="24" x14ac:dyDescent="0.2">
      <c r="C8598" s="91" t="s">
        <v>49</v>
      </c>
      <c r="D8598" s="86" t="s">
        <v>17</v>
      </c>
      <c r="E8598" s="6" t="s">
        <v>50</v>
      </c>
      <c r="F8598" s="5"/>
      <c r="G8598" s="58">
        <v>141</v>
      </c>
      <c r="H8598" s="70" t="str">
        <f t="shared" si="188"/>
        <v xml:space="preserve"> </v>
      </c>
      <c r="I8598" s="12">
        <v>25.531914893617</v>
      </c>
      <c r="J8598" s="4">
        <v>46.099290780141999</v>
      </c>
      <c r="K8598" s="4">
        <v>22.695035460993001</v>
      </c>
      <c r="L8598" s="4">
        <v>4.9645390070920001</v>
      </c>
      <c r="M8598" s="13">
        <v>0.70921985815599997</v>
      </c>
    </row>
    <row r="8599" spans="3:13" ht="36" x14ac:dyDescent="0.2">
      <c r="C8599" s="90"/>
      <c r="D8599" s="87"/>
      <c r="E8599" s="1" t="s">
        <v>51</v>
      </c>
      <c r="F8599" s="2"/>
      <c r="G8599" s="59">
        <v>349</v>
      </c>
      <c r="H8599" s="71" t="str">
        <f t="shared" si="188"/>
        <v xml:space="preserve"> </v>
      </c>
      <c r="I8599" s="11">
        <v>18.911174785099998</v>
      </c>
      <c r="J8599" s="3">
        <v>44.985673352436002</v>
      </c>
      <c r="K8599" s="3">
        <v>28.653295128940002</v>
      </c>
      <c r="L8599" s="3">
        <v>7.1633237822350004</v>
      </c>
      <c r="M8599" s="8">
        <v>0.28653295128900003</v>
      </c>
    </row>
    <row r="8600" spans="3:13" ht="48" x14ac:dyDescent="0.2">
      <c r="C8600" s="90"/>
      <c r="D8600" s="87"/>
      <c r="E8600" s="1" t="s">
        <v>52</v>
      </c>
      <c r="F8600" s="2"/>
      <c r="G8600" s="59">
        <v>1860</v>
      </c>
      <c r="H8600" s="71" t="str">
        <f t="shared" si="188"/>
        <v xml:space="preserve"> </v>
      </c>
      <c r="I8600" s="11">
        <v>19.247311827956999</v>
      </c>
      <c r="J8600" s="3">
        <v>43.440860215054002</v>
      </c>
      <c r="K8600" s="3">
        <v>29.784946236559001</v>
      </c>
      <c r="L8600" s="3">
        <v>6.3978494623659996</v>
      </c>
      <c r="M8600" s="8">
        <v>1.1290322580650001</v>
      </c>
    </row>
    <row r="8601" spans="3:13" ht="24" x14ac:dyDescent="0.2">
      <c r="C8601" s="90"/>
      <c r="D8601" s="87"/>
      <c r="E8601" s="1" t="s">
        <v>53</v>
      </c>
      <c r="F8601" s="2"/>
      <c r="G8601" s="59">
        <v>719</v>
      </c>
      <c r="H8601" s="71" t="str">
        <f t="shared" si="188"/>
        <v xml:space="preserve"> </v>
      </c>
      <c r="I8601" s="11">
        <v>20.166898470096999</v>
      </c>
      <c r="J8601" s="3">
        <v>42.141863699582998</v>
      </c>
      <c r="K8601" s="3">
        <v>29.207232267037998</v>
      </c>
      <c r="L8601" s="3">
        <v>8.4840055632820004</v>
      </c>
      <c r="M8601" s="14">
        <v>0</v>
      </c>
    </row>
    <row r="8602" spans="3:13" ht="48" x14ac:dyDescent="0.2">
      <c r="C8602" s="90"/>
      <c r="D8602" s="87"/>
      <c r="E8602" s="1" t="s">
        <v>54</v>
      </c>
      <c r="F8602" s="2"/>
      <c r="G8602" s="59">
        <v>404</v>
      </c>
      <c r="H8602" s="71" t="str">
        <f t="shared" si="188"/>
        <v xml:space="preserve"> </v>
      </c>
      <c r="I8602" s="11">
        <v>19.801980198020001</v>
      </c>
      <c r="J8602" s="3">
        <v>45.792079207920999</v>
      </c>
      <c r="K8602" s="3">
        <v>25.49504950495</v>
      </c>
      <c r="L8602" s="3">
        <v>8.1683168316830006</v>
      </c>
      <c r="M8602" s="8">
        <v>0.74257425742600003</v>
      </c>
    </row>
    <row r="8603" spans="3:13" ht="36" x14ac:dyDescent="0.2">
      <c r="C8603" s="90"/>
      <c r="D8603" s="87"/>
      <c r="E8603" s="1" t="s">
        <v>55</v>
      </c>
      <c r="F8603" s="2"/>
      <c r="G8603" s="59">
        <v>41</v>
      </c>
      <c r="H8603" s="71" t="str">
        <f t="shared" si="188"/>
        <v>*</v>
      </c>
      <c r="I8603" s="11">
        <v>19.512195121950999</v>
      </c>
      <c r="J8603" s="3">
        <v>43.902439024389999</v>
      </c>
      <c r="K8603" s="3">
        <v>17.073170731706998</v>
      </c>
      <c r="L8603" s="3">
        <v>17.073170731706998</v>
      </c>
      <c r="M8603" s="8">
        <v>2.4390243902440001</v>
      </c>
    </row>
    <row r="8604" spans="3:13" ht="36" x14ac:dyDescent="0.2">
      <c r="C8604" s="90"/>
      <c r="D8604" s="87"/>
      <c r="E8604" s="1" t="s">
        <v>56</v>
      </c>
      <c r="F8604" s="2"/>
      <c r="G8604" s="59">
        <v>168</v>
      </c>
      <c r="H8604" s="71" t="str">
        <f t="shared" si="188"/>
        <v xml:space="preserve"> </v>
      </c>
      <c r="I8604" s="11">
        <v>14.880952380951999</v>
      </c>
      <c r="J8604" s="3">
        <v>40.476190476189998</v>
      </c>
      <c r="K8604" s="3">
        <v>29.761904761905001</v>
      </c>
      <c r="L8604" s="3">
        <v>14.880952380951999</v>
      </c>
      <c r="M8604" s="14">
        <v>0</v>
      </c>
    </row>
    <row r="8605" spans="3:13" ht="36" x14ac:dyDescent="0.2">
      <c r="C8605" s="90"/>
      <c r="D8605" s="87"/>
      <c r="E8605" s="1" t="s">
        <v>57</v>
      </c>
      <c r="F8605" s="2"/>
      <c r="G8605" s="59">
        <v>146</v>
      </c>
      <c r="H8605" s="71" t="str">
        <f t="shared" si="188"/>
        <v xml:space="preserve"> </v>
      </c>
      <c r="I8605" s="11">
        <v>19.863013698629999</v>
      </c>
      <c r="J8605" s="3">
        <v>42.465753424657997</v>
      </c>
      <c r="K8605" s="3">
        <v>26.712328767123001</v>
      </c>
      <c r="L8605" s="3">
        <v>10.273972602740001</v>
      </c>
      <c r="M8605" s="8">
        <v>0.68493150684899995</v>
      </c>
    </row>
    <row r="8606" spans="3:13" x14ac:dyDescent="0.2">
      <c r="C8606" s="90"/>
      <c r="D8606" s="87"/>
      <c r="E8606" s="1" t="s">
        <v>58</v>
      </c>
      <c r="F8606" s="2"/>
      <c r="G8606" s="59">
        <v>364</v>
      </c>
      <c r="H8606" s="71" t="str">
        <f t="shared" si="188"/>
        <v xml:space="preserve"> </v>
      </c>
      <c r="I8606" s="11">
        <v>11.813186813187</v>
      </c>
      <c r="J8606" s="3">
        <v>29.945054945054999</v>
      </c>
      <c r="K8606" s="3">
        <v>34.890109890109997</v>
      </c>
      <c r="L8606" s="3">
        <v>20.879120879121</v>
      </c>
      <c r="M8606" s="8">
        <v>2.4725274725270001</v>
      </c>
    </row>
    <row r="8607" spans="3:13" x14ac:dyDescent="0.2">
      <c r="C8607" s="90"/>
      <c r="D8607" s="87"/>
      <c r="E8607" s="1" t="s">
        <v>22</v>
      </c>
      <c r="F8607" s="2"/>
      <c r="G8607" s="59">
        <v>134</v>
      </c>
      <c r="H8607" s="71" t="str">
        <f t="shared" si="188"/>
        <v xml:space="preserve"> </v>
      </c>
      <c r="I8607" s="11">
        <v>19.402985074627001</v>
      </c>
      <c r="J8607" s="3">
        <v>27.611940298507001</v>
      </c>
      <c r="K8607" s="3">
        <v>30.597014925372999</v>
      </c>
      <c r="L8607" s="3">
        <v>10.447761194030001</v>
      </c>
      <c r="M8607" s="8">
        <v>11.940298507463</v>
      </c>
    </row>
    <row r="8608" spans="3:13" ht="24" x14ac:dyDescent="0.2">
      <c r="C8608" s="90"/>
      <c r="D8608" s="87"/>
      <c r="E8608" s="1" t="s">
        <v>59</v>
      </c>
      <c r="F8608" s="2"/>
      <c r="G8608" s="59">
        <v>1920</v>
      </c>
      <c r="H8608" s="71" t="str">
        <f t="shared" si="188"/>
        <v xml:space="preserve"> </v>
      </c>
      <c r="I8608" s="11">
        <v>19.0625</v>
      </c>
      <c r="J8608" s="3">
        <v>43.020833333333002</v>
      </c>
      <c r="K8608" s="3">
        <v>29.791666666666998</v>
      </c>
      <c r="L8608" s="3">
        <v>7.03125</v>
      </c>
      <c r="M8608" s="8">
        <v>1.09375</v>
      </c>
    </row>
    <row r="8609" spans="3:13" ht="24" x14ac:dyDescent="0.2">
      <c r="C8609" s="90"/>
      <c r="D8609" s="87"/>
      <c r="E8609" s="1" t="s">
        <v>60</v>
      </c>
      <c r="F8609" s="2"/>
      <c r="G8609" s="59">
        <v>479</v>
      </c>
      <c r="H8609" s="71" t="str">
        <f t="shared" si="188"/>
        <v xml:space="preserve"> </v>
      </c>
      <c r="I8609" s="11">
        <v>18.789144050103999</v>
      </c>
      <c r="J8609" s="3">
        <v>43.84133611691</v>
      </c>
      <c r="K8609" s="3">
        <v>27.557411273486</v>
      </c>
      <c r="L8609" s="3">
        <v>9.1858037578289995</v>
      </c>
      <c r="M8609" s="8">
        <v>0.62630480167000002</v>
      </c>
    </row>
    <row r="8610" spans="3:13" ht="24" x14ac:dyDescent="0.2">
      <c r="C8610" s="91" t="s">
        <v>61</v>
      </c>
      <c r="D8610" s="86" t="s">
        <v>17</v>
      </c>
      <c r="E8610" s="6" t="s">
        <v>62</v>
      </c>
      <c r="F8610" s="5"/>
      <c r="G8610" s="58">
        <v>354</v>
      </c>
      <c r="H8610" s="70" t="str">
        <f t="shared" si="188"/>
        <v xml:space="preserve"> </v>
      </c>
      <c r="I8610" s="12">
        <v>23.446327683616001</v>
      </c>
      <c r="J8610" s="4">
        <v>50.564971751412003</v>
      </c>
      <c r="K8610" s="4">
        <v>22.316384180791001</v>
      </c>
      <c r="L8610" s="4">
        <v>2.542372881356</v>
      </c>
      <c r="M8610" s="13">
        <v>1.129943502825</v>
      </c>
    </row>
    <row r="8611" spans="3:13" ht="24" x14ac:dyDescent="0.2">
      <c r="C8611" s="90"/>
      <c r="D8611" s="87"/>
      <c r="E8611" s="1" t="s">
        <v>63</v>
      </c>
      <c r="F8611" s="2"/>
      <c r="G8611" s="59">
        <v>645</v>
      </c>
      <c r="H8611" s="71" t="str">
        <f t="shared" si="188"/>
        <v xml:space="preserve"> </v>
      </c>
      <c r="I8611" s="11">
        <v>21.085271317829001</v>
      </c>
      <c r="J8611" s="3">
        <v>51.162790697673998</v>
      </c>
      <c r="K8611" s="3">
        <v>23.875968992248001</v>
      </c>
      <c r="L8611" s="3">
        <v>3.1007751937979999</v>
      </c>
      <c r="M8611" s="8">
        <v>0.77519379845000003</v>
      </c>
    </row>
    <row r="8612" spans="3:13" ht="36" x14ac:dyDescent="0.2">
      <c r="C8612" s="90"/>
      <c r="D8612" s="87"/>
      <c r="E8612" s="1" t="s">
        <v>64</v>
      </c>
      <c r="F8612" s="2"/>
      <c r="G8612" s="59">
        <v>166</v>
      </c>
      <c r="H8612" s="71" t="str">
        <f t="shared" si="188"/>
        <v xml:space="preserve"> </v>
      </c>
      <c r="I8612" s="11">
        <v>22.89156626506</v>
      </c>
      <c r="J8612" s="3">
        <v>46.987951807229003</v>
      </c>
      <c r="K8612" s="3">
        <v>27.10843373494</v>
      </c>
      <c r="L8612" s="3">
        <v>3.0120481927710001</v>
      </c>
      <c r="M8612" s="14">
        <v>0</v>
      </c>
    </row>
    <row r="8613" spans="3:13" ht="36" x14ac:dyDescent="0.2">
      <c r="C8613" s="90"/>
      <c r="D8613" s="87"/>
      <c r="E8613" s="1" t="s">
        <v>65</v>
      </c>
      <c r="F8613" s="2"/>
      <c r="G8613" s="59">
        <v>110</v>
      </c>
      <c r="H8613" s="71" t="str">
        <f t="shared" si="188"/>
        <v xml:space="preserve"> </v>
      </c>
      <c r="I8613" s="11">
        <v>28.181818181817999</v>
      </c>
      <c r="J8613" s="3">
        <v>46.363636363635997</v>
      </c>
      <c r="K8613" s="3">
        <v>18.181818181817999</v>
      </c>
      <c r="L8613" s="3">
        <v>6.363636363636</v>
      </c>
      <c r="M8613" s="8">
        <v>0.90909090909099999</v>
      </c>
    </row>
    <row r="8614" spans="3:13" ht="36" x14ac:dyDescent="0.2">
      <c r="C8614" s="90"/>
      <c r="D8614" s="87"/>
      <c r="E8614" s="1" t="s">
        <v>66</v>
      </c>
      <c r="F8614" s="2"/>
      <c r="G8614" s="59">
        <v>239</v>
      </c>
      <c r="H8614" s="71" t="str">
        <f t="shared" si="188"/>
        <v xml:space="preserve"> </v>
      </c>
      <c r="I8614" s="11">
        <v>23.012552301254999</v>
      </c>
      <c r="J8614" s="3">
        <v>51.464435146444004</v>
      </c>
      <c r="K8614" s="3">
        <v>22.594142259413999</v>
      </c>
      <c r="L8614" s="3">
        <v>2.092050209205</v>
      </c>
      <c r="M8614" s="8">
        <v>0.836820083682</v>
      </c>
    </row>
    <row r="8615" spans="3:13" ht="24" x14ac:dyDescent="0.2">
      <c r="C8615" s="90"/>
      <c r="D8615" s="87"/>
      <c r="E8615" s="1" t="s">
        <v>67</v>
      </c>
      <c r="F8615" s="2"/>
      <c r="G8615" s="59">
        <v>143</v>
      </c>
      <c r="H8615" s="71" t="str">
        <f t="shared" si="188"/>
        <v xml:space="preserve"> </v>
      </c>
      <c r="I8615" s="11">
        <v>30.769230769231001</v>
      </c>
      <c r="J8615" s="3">
        <v>47.552447552448001</v>
      </c>
      <c r="K8615" s="3">
        <v>18.881118881119001</v>
      </c>
      <c r="L8615" s="3">
        <v>2.0979020979020002</v>
      </c>
      <c r="M8615" s="8">
        <v>0.69930069930100003</v>
      </c>
    </row>
    <row r="8616" spans="3:13" ht="24" x14ac:dyDescent="0.2">
      <c r="C8616" s="90"/>
      <c r="D8616" s="87"/>
      <c r="E8616" s="1" t="s">
        <v>68</v>
      </c>
      <c r="F8616" s="2"/>
      <c r="G8616" s="59">
        <v>56</v>
      </c>
      <c r="H8616" s="71" t="str">
        <f t="shared" si="188"/>
        <v xml:space="preserve"> </v>
      </c>
      <c r="I8616" s="11">
        <v>23.214285714286</v>
      </c>
      <c r="J8616" s="3">
        <v>50</v>
      </c>
      <c r="K8616" s="3">
        <v>21.428571428571001</v>
      </c>
      <c r="L8616" s="3">
        <v>3.5714285714290002</v>
      </c>
      <c r="M8616" s="8">
        <v>1.785714285714</v>
      </c>
    </row>
    <row r="8617" spans="3:13" ht="24" x14ac:dyDescent="0.2">
      <c r="C8617" s="90"/>
      <c r="D8617" s="87"/>
      <c r="E8617" s="1" t="s">
        <v>69</v>
      </c>
      <c r="F8617" s="2"/>
      <c r="G8617" s="59">
        <v>51</v>
      </c>
      <c r="H8617" s="71" t="str">
        <f t="shared" si="188"/>
        <v xml:space="preserve"> </v>
      </c>
      <c r="I8617" s="11">
        <v>27.450980392157</v>
      </c>
      <c r="J8617" s="3">
        <v>35.294117647058997</v>
      </c>
      <c r="K8617" s="3">
        <v>29.411764705882</v>
      </c>
      <c r="L8617" s="3">
        <v>5.8823529411760003</v>
      </c>
      <c r="M8617" s="8">
        <v>1.9607843137250001</v>
      </c>
    </row>
    <row r="8618" spans="3:13" ht="24" x14ac:dyDescent="0.2">
      <c r="C8618" s="90"/>
      <c r="D8618" s="87"/>
      <c r="E8618" s="1" t="s">
        <v>70</v>
      </c>
      <c r="F8618" s="2"/>
      <c r="G8618" s="59">
        <v>312</v>
      </c>
      <c r="H8618" s="71" t="str">
        <f t="shared" si="188"/>
        <v xml:space="preserve"> </v>
      </c>
      <c r="I8618" s="11">
        <v>22.75641025641</v>
      </c>
      <c r="J8618" s="3">
        <v>50.641025641025998</v>
      </c>
      <c r="K8618" s="3">
        <v>22.115384615385</v>
      </c>
      <c r="L8618" s="3">
        <v>2.564102564103</v>
      </c>
      <c r="M8618" s="8">
        <v>1.923076923077</v>
      </c>
    </row>
    <row r="8619" spans="3:13" x14ac:dyDescent="0.2">
      <c r="C8619" s="90"/>
      <c r="D8619" s="87"/>
      <c r="E8619" s="1" t="s">
        <v>32</v>
      </c>
      <c r="F8619" s="2"/>
      <c r="G8619" s="59">
        <v>51</v>
      </c>
      <c r="H8619" s="71" t="str">
        <f t="shared" si="188"/>
        <v xml:space="preserve"> </v>
      </c>
      <c r="I8619" s="11">
        <v>19.607843137254999</v>
      </c>
      <c r="J8619" s="3">
        <v>49.019607843137003</v>
      </c>
      <c r="K8619" s="3">
        <v>23.529411764706001</v>
      </c>
      <c r="L8619" s="3">
        <v>5.8823529411760003</v>
      </c>
      <c r="M8619" s="8">
        <v>1.9607843137250001</v>
      </c>
    </row>
    <row r="8620" spans="3:13" ht="24" x14ac:dyDescent="0.2">
      <c r="C8620" s="90"/>
      <c r="D8620" s="87"/>
      <c r="E8620" s="1" t="s">
        <v>71</v>
      </c>
      <c r="F8620" s="2"/>
      <c r="G8620" s="59">
        <v>1237</v>
      </c>
      <c r="H8620" s="71" t="str">
        <f t="shared" si="188"/>
        <v xml:space="preserve"> </v>
      </c>
      <c r="I8620" s="11">
        <v>21.341956345998</v>
      </c>
      <c r="J8620" s="3">
        <v>48.100242522230999</v>
      </c>
      <c r="K8620" s="3">
        <v>25.303152789005999</v>
      </c>
      <c r="L8620" s="3">
        <v>3.9611964430070001</v>
      </c>
      <c r="M8620" s="8">
        <v>1.2934518997569999</v>
      </c>
    </row>
    <row r="8621" spans="3:13" ht="24" x14ac:dyDescent="0.2">
      <c r="C8621" s="90"/>
      <c r="D8621" s="87"/>
      <c r="E8621" s="1" t="s">
        <v>72</v>
      </c>
      <c r="F8621" s="2"/>
      <c r="G8621" s="59">
        <v>1015</v>
      </c>
      <c r="H8621" s="71" t="str">
        <f t="shared" si="188"/>
        <v xml:space="preserve"> </v>
      </c>
      <c r="I8621" s="11">
        <v>13.399014778325</v>
      </c>
      <c r="J8621" s="3">
        <v>32.610837438423999</v>
      </c>
      <c r="K8621" s="3">
        <v>37.044334975368997</v>
      </c>
      <c r="L8621" s="3">
        <v>15.960591133005</v>
      </c>
      <c r="M8621" s="8">
        <v>0.98522167487699996</v>
      </c>
    </row>
    <row r="8622" spans="3:13" x14ac:dyDescent="0.2">
      <c r="C8622" s="90"/>
      <c r="D8622" s="87"/>
      <c r="E8622" s="1" t="s">
        <v>22</v>
      </c>
      <c r="F8622" s="2"/>
      <c r="G8622" s="59">
        <v>183</v>
      </c>
      <c r="H8622" s="71" t="str">
        <f t="shared" si="188"/>
        <v xml:space="preserve"> </v>
      </c>
      <c r="I8622" s="11">
        <v>19.672131147540998</v>
      </c>
      <c r="J8622" s="3">
        <v>28.415300546448002</v>
      </c>
      <c r="K8622" s="3">
        <v>32.240437158470002</v>
      </c>
      <c r="L8622" s="3">
        <v>8.7431693989069998</v>
      </c>
      <c r="M8622" s="8">
        <v>10.928961748634</v>
      </c>
    </row>
    <row r="8623" spans="3:13" x14ac:dyDescent="0.2">
      <c r="C8623" s="91" t="s">
        <v>73</v>
      </c>
      <c r="D8623" s="86" t="s">
        <v>17</v>
      </c>
      <c r="E8623" s="6" t="s">
        <v>74</v>
      </c>
      <c r="F8623" s="5"/>
      <c r="G8623" s="58">
        <v>247</v>
      </c>
      <c r="H8623" s="70" t="str">
        <f t="shared" si="188"/>
        <v xml:space="preserve"> </v>
      </c>
      <c r="I8623" s="12">
        <v>23.886639676112999</v>
      </c>
      <c r="J8623" s="4">
        <v>49.797570850202</v>
      </c>
      <c r="K8623" s="4">
        <v>21.862348178137999</v>
      </c>
      <c r="L8623" s="4">
        <v>2.834008097166</v>
      </c>
      <c r="M8623" s="13">
        <v>1.619433198381</v>
      </c>
    </row>
    <row r="8624" spans="3:13" x14ac:dyDescent="0.2">
      <c r="C8624" s="90"/>
      <c r="D8624" s="87"/>
      <c r="E8624" s="1" t="s">
        <v>75</v>
      </c>
      <c r="F8624" s="2"/>
      <c r="G8624" s="59">
        <v>531</v>
      </c>
      <c r="H8624" s="71" t="str">
        <f t="shared" si="188"/>
        <v xml:space="preserve"> </v>
      </c>
      <c r="I8624" s="11">
        <v>21.845574387947</v>
      </c>
      <c r="J8624" s="3">
        <v>47.645951035781998</v>
      </c>
      <c r="K8624" s="3">
        <v>25.047080979284001</v>
      </c>
      <c r="L8624" s="3">
        <v>4.5197740112989999</v>
      </c>
      <c r="M8624" s="8">
        <v>0.94161958568699999</v>
      </c>
    </row>
    <row r="8625" spans="3:13" x14ac:dyDescent="0.2">
      <c r="C8625" s="90"/>
      <c r="D8625" s="87"/>
      <c r="E8625" s="1" t="s">
        <v>76</v>
      </c>
      <c r="F8625" s="2"/>
      <c r="G8625" s="59">
        <v>58</v>
      </c>
      <c r="H8625" s="71" t="str">
        <f t="shared" si="188"/>
        <v xml:space="preserve"> </v>
      </c>
      <c r="I8625" s="11">
        <v>22.413793103448</v>
      </c>
      <c r="J8625" s="3">
        <v>50</v>
      </c>
      <c r="K8625" s="3">
        <v>20.689655172414</v>
      </c>
      <c r="L8625" s="3">
        <v>5.1724137931029999</v>
      </c>
      <c r="M8625" s="8">
        <v>1.7241379310339999</v>
      </c>
    </row>
    <row r="8626" spans="3:13" x14ac:dyDescent="0.2">
      <c r="C8626" s="90"/>
      <c r="D8626" s="87"/>
      <c r="E8626" s="1" t="s">
        <v>77</v>
      </c>
      <c r="F8626" s="2"/>
      <c r="G8626" s="59">
        <v>400</v>
      </c>
      <c r="H8626" s="71" t="str">
        <f t="shared" si="188"/>
        <v xml:space="preserve"> </v>
      </c>
      <c r="I8626" s="11">
        <v>22.75</v>
      </c>
      <c r="J8626" s="3">
        <v>52.75</v>
      </c>
      <c r="K8626" s="3">
        <v>20.75</v>
      </c>
      <c r="L8626" s="3">
        <v>2.25</v>
      </c>
      <c r="M8626" s="8">
        <v>1.5</v>
      </c>
    </row>
    <row r="8627" spans="3:13" ht="24" x14ac:dyDescent="0.2">
      <c r="C8627" s="90"/>
      <c r="D8627" s="87"/>
      <c r="E8627" s="1" t="s">
        <v>78</v>
      </c>
      <c r="F8627" s="2"/>
      <c r="G8627" s="59">
        <v>422</v>
      </c>
      <c r="H8627" s="71" t="str">
        <f t="shared" si="188"/>
        <v xml:space="preserve"> </v>
      </c>
      <c r="I8627" s="11">
        <v>21.800947867299001</v>
      </c>
      <c r="J8627" s="3">
        <v>52.606635071089997</v>
      </c>
      <c r="K8627" s="3">
        <v>21.327014218009001</v>
      </c>
      <c r="L8627" s="3">
        <v>3.3175355450240001</v>
      </c>
      <c r="M8627" s="8">
        <v>0.94786729857800001</v>
      </c>
    </row>
    <row r="8628" spans="3:13" ht="24" x14ac:dyDescent="0.2">
      <c r="C8628" s="90"/>
      <c r="D8628" s="87"/>
      <c r="E8628" s="1" t="s">
        <v>79</v>
      </c>
      <c r="F8628" s="2"/>
      <c r="G8628" s="59">
        <v>102</v>
      </c>
      <c r="H8628" s="71" t="str">
        <f t="shared" si="188"/>
        <v xml:space="preserve"> </v>
      </c>
      <c r="I8628" s="11">
        <v>29.411764705882</v>
      </c>
      <c r="J8628" s="3">
        <v>48.039215686275</v>
      </c>
      <c r="K8628" s="3">
        <v>17.647058823529001</v>
      </c>
      <c r="L8628" s="3">
        <v>3.9215686274510002</v>
      </c>
      <c r="M8628" s="8">
        <v>0.98039215686299996</v>
      </c>
    </row>
    <row r="8629" spans="3:13" ht="24" x14ac:dyDescent="0.2">
      <c r="C8629" s="90"/>
      <c r="D8629" s="87"/>
      <c r="E8629" s="1" t="s">
        <v>80</v>
      </c>
      <c r="F8629" s="2"/>
      <c r="G8629" s="59">
        <v>44</v>
      </c>
      <c r="H8629" s="71" t="str">
        <f t="shared" si="188"/>
        <v>*</v>
      </c>
      <c r="I8629" s="11">
        <v>31.818181818182001</v>
      </c>
      <c r="J8629" s="3">
        <v>52.272727272727003</v>
      </c>
      <c r="K8629" s="3">
        <v>13.636363636364001</v>
      </c>
      <c r="L8629" s="3">
        <v>2.2727272727269998</v>
      </c>
      <c r="M8629" s="14">
        <v>0</v>
      </c>
    </row>
    <row r="8630" spans="3:13" ht="24" x14ac:dyDescent="0.2">
      <c r="C8630" s="90"/>
      <c r="D8630" s="87"/>
      <c r="E8630" s="1" t="s">
        <v>81</v>
      </c>
      <c r="F8630" s="2"/>
      <c r="G8630" s="59">
        <v>99</v>
      </c>
      <c r="H8630" s="71" t="str">
        <f t="shared" ref="H8630:H8693" si="189">IF(G8630&lt;49,"*"," ")</f>
        <v xml:space="preserve"> </v>
      </c>
      <c r="I8630" s="11">
        <v>25.252525252525</v>
      </c>
      <c r="J8630" s="3">
        <v>44.444444444444002</v>
      </c>
      <c r="K8630" s="3">
        <v>23.232323232323001</v>
      </c>
      <c r="L8630" s="3">
        <v>5.0505050505050004</v>
      </c>
      <c r="M8630" s="8">
        <v>2.0202020202019999</v>
      </c>
    </row>
    <row r="8631" spans="3:13" ht="24" x14ac:dyDescent="0.2">
      <c r="C8631" s="90"/>
      <c r="D8631" s="87"/>
      <c r="E8631" s="1" t="s">
        <v>82</v>
      </c>
      <c r="F8631" s="2"/>
      <c r="G8631" s="59">
        <v>128</v>
      </c>
      <c r="H8631" s="71" t="str">
        <f t="shared" si="189"/>
        <v xml:space="preserve"> </v>
      </c>
      <c r="I8631" s="11">
        <v>32.8125</v>
      </c>
      <c r="J8631" s="3">
        <v>52.34375</v>
      </c>
      <c r="K8631" s="3">
        <v>10.9375</v>
      </c>
      <c r="L8631" s="3">
        <v>2.34375</v>
      </c>
      <c r="M8631" s="8">
        <v>1.5625</v>
      </c>
    </row>
    <row r="8632" spans="3:13" x14ac:dyDescent="0.2">
      <c r="C8632" s="90"/>
      <c r="D8632" s="87"/>
      <c r="E8632" s="1" t="s">
        <v>83</v>
      </c>
      <c r="F8632" s="2"/>
      <c r="G8632" s="59">
        <v>47</v>
      </c>
      <c r="H8632" s="71" t="str">
        <f t="shared" si="189"/>
        <v>*</v>
      </c>
      <c r="I8632" s="11">
        <v>25.531914893617</v>
      </c>
      <c r="J8632" s="3">
        <v>44.680851063829998</v>
      </c>
      <c r="K8632" s="3">
        <v>23.404255319149001</v>
      </c>
      <c r="L8632" s="3">
        <v>6.3829787234040003</v>
      </c>
      <c r="M8632" s="14">
        <v>0</v>
      </c>
    </row>
    <row r="8633" spans="3:13" ht="24" x14ac:dyDescent="0.2">
      <c r="C8633" s="90"/>
      <c r="D8633" s="87"/>
      <c r="E8633" s="1" t="s">
        <v>84</v>
      </c>
      <c r="F8633" s="2"/>
      <c r="G8633" s="59">
        <v>151</v>
      </c>
      <c r="H8633" s="71" t="str">
        <f t="shared" si="189"/>
        <v xml:space="preserve"> </v>
      </c>
      <c r="I8633" s="11">
        <v>17.880794701987</v>
      </c>
      <c r="J8633" s="3">
        <v>52.980132450330998</v>
      </c>
      <c r="K8633" s="3">
        <v>25.165562913906999</v>
      </c>
      <c r="L8633" s="3">
        <v>1.9867549668869999</v>
      </c>
      <c r="M8633" s="8">
        <v>1.9867549668869999</v>
      </c>
    </row>
    <row r="8634" spans="3:13" ht="24" x14ac:dyDescent="0.2">
      <c r="C8634" s="90"/>
      <c r="D8634" s="87"/>
      <c r="E8634" s="1" t="s">
        <v>85</v>
      </c>
      <c r="F8634" s="2"/>
      <c r="G8634" s="59">
        <v>60</v>
      </c>
      <c r="H8634" s="71" t="str">
        <f t="shared" si="189"/>
        <v xml:space="preserve"> </v>
      </c>
      <c r="I8634" s="11">
        <v>16.666666666666998</v>
      </c>
      <c r="J8634" s="3">
        <v>46.666666666666998</v>
      </c>
      <c r="K8634" s="3">
        <v>30</v>
      </c>
      <c r="L8634" s="3">
        <v>5</v>
      </c>
      <c r="M8634" s="8">
        <v>1.666666666667</v>
      </c>
    </row>
    <row r="8635" spans="3:13" x14ac:dyDescent="0.2">
      <c r="C8635" s="90"/>
      <c r="D8635" s="87"/>
      <c r="E8635" s="1" t="s">
        <v>32</v>
      </c>
      <c r="F8635" s="2"/>
      <c r="G8635" s="59">
        <v>49</v>
      </c>
      <c r="H8635" s="71" t="s">
        <v>673</v>
      </c>
      <c r="I8635" s="11">
        <v>30.612244897958998</v>
      </c>
      <c r="J8635" s="3">
        <v>40.816326530612002</v>
      </c>
      <c r="K8635" s="3">
        <v>14.285714285714</v>
      </c>
      <c r="L8635" s="3">
        <v>12.244897959184</v>
      </c>
      <c r="M8635" s="8">
        <v>2.040816326531</v>
      </c>
    </row>
    <row r="8636" spans="3:13" ht="24" x14ac:dyDescent="0.2">
      <c r="C8636" s="90"/>
      <c r="D8636" s="87"/>
      <c r="E8636" s="1" t="s">
        <v>86</v>
      </c>
      <c r="F8636" s="2"/>
      <c r="G8636" s="59">
        <v>1336</v>
      </c>
      <c r="H8636" s="71" t="str">
        <f t="shared" si="189"/>
        <v xml:space="preserve"> </v>
      </c>
      <c r="I8636" s="11">
        <v>20.958083832334999</v>
      </c>
      <c r="J8636" s="3">
        <v>48.278443113771999</v>
      </c>
      <c r="K8636" s="3">
        <v>24.700598802395</v>
      </c>
      <c r="L8636" s="3">
        <v>4.7155688622750001</v>
      </c>
      <c r="M8636" s="8">
        <v>1.3473053892219999</v>
      </c>
    </row>
    <row r="8637" spans="3:13" ht="24" x14ac:dyDescent="0.2">
      <c r="C8637" s="90"/>
      <c r="D8637" s="87"/>
      <c r="E8637" s="1" t="s">
        <v>87</v>
      </c>
      <c r="F8637" s="2"/>
      <c r="G8637" s="59">
        <v>311</v>
      </c>
      <c r="H8637" s="71" t="str">
        <f t="shared" si="189"/>
        <v xml:space="preserve"> </v>
      </c>
      <c r="I8637" s="11">
        <v>14.469453376205999</v>
      </c>
      <c r="J8637" s="3">
        <v>34.083601286174002</v>
      </c>
      <c r="K8637" s="3">
        <v>41.157556270096002</v>
      </c>
      <c r="L8637" s="3">
        <v>10.289389067524001</v>
      </c>
      <c r="M8637" s="14">
        <v>0</v>
      </c>
    </row>
    <row r="8638" spans="3:13" ht="24" x14ac:dyDescent="0.2">
      <c r="C8638" s="90"/>
      <c r="D8638" s="87"/>
      <c r="E8638" s="1" t="s">
        <v>88</v>
      </c>
      <c r="F8638" s="2"/>
      <c r="G8638" s="59">
        <v>620</v>
      </c>
      <c r="H8638" s="71" t="str">
        <f t="shared" si="189"/>
        <v xml:space="preserve"> </v>
      </c>
      <c r="I8638" s="11">
        <v>13.064516129032</v>
      </c>
      <c r="J8638" s="3">
        <v>28.064516129032</v>
      </c>
      <c r="K8638" s="3">
        <v>38.870967741934997</v>
      </c>
      <c r="L8638" s="3">
        <v>18.709677419355</v>
      </c>
      <c r="M8638" s="8">
        <v>1.2903225806450001</v>
      </c>
    </row>
    <row r="8639" spans="3:13" x14ac:dyDescent="0.2">
      <c r="C8639" s="90"/>
      <c r="D8639" s="87"/>
      <c r="E8639" s="1" t="s">
        <v>22</v>
      </c>
      <c r="F8639" s="2"/>
      <c r="G8639" s="59">
        <v>168</v>
      </c>
      <c r="H8639" s="71" t="str">
        <f t="shared" si="189"/>
        <v xml:space="preserve"> </v>
      </c>
      <c r="I8639" s="11">
        <v>17.857142857143</v>
      </c>
      <c r="J8639" s="3">
        <v>31.547619047619001</v>
      </c>
      <c r="K8639" s="3">
        <v>29.166666666666998</v>
      </c>
      <c r="L8639" s="3">
        <v>9.5238095238099998</v>
      </c>
      <c r="M8639" s="8">
        <v>11.904761904761999</v>
      </c>
    </row>
    <row r="8640" spans="3:13" ht="24" x14ac:dyDescent="0.2">
      <c r="C8640" s="91" t="s">
        <v>89</v>
      </c>
      <c r="D8640" s="86" t="s">
        <v>17</v>
      </c>
      <c r="E8640" s="6" t="s">
        <v>90</v>
      </c>
      <c r="F8640" s="5"/>
      <c r="G8640" s="58">
        <v>166</v>
      </c>
      <c r="H8640" s="70" t="str">
        <f t="shared" si="189"/>
        <v xml:space="preserve"> </v>
      </c>
      <c r="I8640" s="12">
        <v>20.481927710842999</v>
      </c>
      <c r="J8640" s="4">
        <v>52.409638554216997</v>
      </c>
      <c r="K8640" s="4">
        <v>22.289156626505999</v>
      </c>
      <c r="L8640" s="4">
        <v>4.2168674698800004</v>
      </c>
      <c r="M8640" s="13">
        <v>0.60240963855399998</v>
      </c>
    </row>
    <row r="8641" spans="3:13" ht="48" x14ac:dyDescent="0.2">
      <c r="C8641" s="90"/>
      <c r="D8641" s="87"/>
      <c r="E8641" s="1" t="s">
        <v>91</v>
      </c>
      <c r="F8641" s="2"/>
      <c r="G8641" s="59">
        <v>97</v>
      </c>
      <c r="H8641" s="71" t="str">
        <f t="shared" si="189"/>
        <v xml:space="preserve"> </v>
      </c>
      <c r="I8641" s="11">
        <v>25.773195876289002</v>
      </c>
      <c r="J8641" s="3">
        <v>56.701030927834999</v>
      </c>
      <c r="K8641" s="3">
        <v>15.463917525773001</v>
      </c>
      <c r="L8641" s="3">
        <v>2.0618556701030002</v>
      </c>
      <c r="M8641" s="14">
        <v>0</v>
      </c>
    </row>
    <row r="8642" spans="3:13" ht="36" x14ac:dyDescent="0.2">
      <c r="C8642" s="90"/>
      <c r="D8642" s="87"/>
      <c r="E8642" s="1" t="s">
        <v>92</v>
      </c>
      <c r="F8642" s="2"/>
      <c r="G8642" s="59">
        <v>88</v>
      </c>
      <c r="H8642" s="71" t="str">
        <f t="shared" si="189"/>
        <v xml:space="preserve"> </v>
      </c>
      <c r="I8642" s="11">
        <v>23.863636363636001</v>
      </c>
      <c r="J8642" s="3">
        <v>51.136363636364003</v>
      </c>
      <c r="K8642" s="3">
        <v>21.590909090909001</v>
      </c>
      <c r="L8642" s="3">
        <v>2.2727272727269998</v>
      </c>
      <c r="M8642" s="8">
        <v>1.136363636364</v>
      </c>
    </row>
    <row r="8643" spans="3:13" ht="48" x14ac:dyDescent="0.2">
      <c r="C8643" s="90"/>
      <c r="D8643" s="87"/>
      <c r="E8643" s="1" t="s">
        <v>93</v>
      </c>
      <c r="F8643" s="2"/>
      <c r="G8643" s="59">
        <v>157</v>
      </c>
      <c r="H8643" s="71" t="str">
        <f t="shared" si="189"/>
        <v xml:space="preserve"> </v>
      </c>
      <c r="I8643" s="11">
        <v>10.191082802547999</v>
      </c>
      <c r="J8643" s="3">
        <v>50.31847133758</v>
      </c>
      <c r="K8643" s="3">
        <v>28.025477707006001</v>
      </c>
      <c r="L8643" s="3">
        <v>10.828025477707</v>
      </c>
      <c r="M8643" s="8">
        <v>0.63694267515900005</v>
      </c>
    </row>
    <row r="8644" spans="3:13" x14ac:dyDescent="0.2">
      <c r="C8644" s="90"/>
      <c r="D8644" s="87"/>
      <c r="E8644" s="1" t="s">
        <v>94</v>
      </c>
      <c r="F8644" s="2"/>
      <c r="G8644" s="59">
        <v>9</v>
      </c>
      <c r="H8644" s="71" t="str">
        <f t="shared" si="189"/>
        <v>*</v>
      </c>
      <c r="I8644" s="11">
        <v>22.222222222222001</v>
      </c>
      <c r="J8644" s="3">
        <v>44.444444444444002</v>
      </c>
      <c r="K8644" s="3">
        <v>11.111111111111001</v>
      </c>
      <c r="L8644" s="3">
        <v>22.222222222222001</v>
      </c>
      <c r="M8644" s="14">
        <v>0</v>
      </c>
    </row>
    <row r="8645" spans="3:13" x14ac:dyDescent="0.2">
      <c r="C8645" s="90"/>
      <c r="D8645" s="87"/>
      <c r="E8645" s="1" t="s">
        <v>95</v>
      </c>
      <c r="F8645" s="2"/>
      <c r="G8645" s="59">
        <v>5</v>
      </c>
      <c r="H8645" s="71" t="str">
        <f t="shared" si="189"/>
        <v>*</v>
      </c>
      <c r="I8645" s="11">
        <v>20</v>
      </c>
      <c r="J8645" s="3">
        <v>60</v>
      </c>
      <c r="K8645" s="7">
        <v>0</v>
      </c>
      <c r="L8645" s="3">
        <v>20</v>
      </c>
      <c r="M8645" s="14">
        <v>0</v>
      </c>
    </row>
    <row r="8646" spans="3:13" x14ac:dyDescent="0.2">
      <c r="C8646" s="90"/>
      <c r="D8646" s="87"/>
      <c r="E8646" s="1" t="s">
        <v>32</v>
      </c>
      <c r="F8646" s="2"/>
      <c r="G8646" s="59">
        <v>41</v>
      </c>
      <c r="H8646" s="71" t="str">
        <f t="shared" si="189"/>
        <v>*</v>
      </c>
      <c r="I8646" s="11">
        <v>29.268292682927001</v>
      </c>
      <c r="J8646" s="3">
        <v>41.463414634145998</v>
      </c>
      <c r="K8646" s="3">
        <v>24.390243902439</v>
      </c>
      <c r="L8646" s="3">
        <v>4.8780487804880002</v>
      </c>
      <c r="M8646" s="14">
        <v>0</v>
      </c>
    </row>
    <row r="8647" spans="3:13" ht="24" x14ac:dyDescent="0.2">
      <c r="C8647" s="90"/>
      <c r="D8647" s="87"/>
      <c r="E8647" s="1" t="s">
        <v>96</v>
      </c>
      <c r="F8647" s="2"/>
      <c r="G8647" s="59">
        <v>455</v>
      </c>
      <c r="H8647" s="71" t="str">
        <f t="shared" si="189"/>
        <v xml:space="preserve"> </v>
      </c>
      <c r="I8647" s="11">
        <v>19.120879120879</v>
      </c>
      <c r="J8647" s="3">
        <v>50.769230769231001</v>
      </c>
      <c r="K8647" s="3">
        <v>23.076923076922998</v>
      </c>
      <c r="L8647" s="3">
        <v>6.5934065934069999</v>
      </c>
      <c r="M8647" s="8">
        <v>0.43956043956000002</v>
      </c>
    </row>
    <row r="8648" spans="3:13" ht="24" x14ac:dyDescent="0.2">
      <c r="C8648" s="90"/>
      <c r="D8648" s="87"/>
      <c r="E8648" s="1" t="s">
        <v>87</v>
      </c>
      <c r="F8648" s="2"/>
      <c r="G8648" s="59">
        <v>623</v>
      </c>
      <c r="H8648" s="71" t="str">
        <f t="shared" si="189"/>
        <v xml:space="preserve"> </v>
      </c>
      <c r="I8648" s="11">
        <v>18.298555377206998</v>
      </c>
      <c r="J8648" s="3">
        <v>38.683788121989998</v>
      </c>
      <c r="K8648" s="3">
        <v>36.436597110754001</v>
      </c>
      <c r="L8648" s="3">
        <v>5.61797752809</v>
      </c>
      <c r="M8648" s="8">
        <v>0.96308186195800005</v>
      </c>
    </row>
    <row r="8649" spans="3:13" ht="24" x14ac:dyDescent="0.2">
      <c r="C8649" s="90"/>
      <c r="D8649" s="87"/>
      <c r="E8649" s="1" t="s">
        <v>88</v>
      </c>
      <c r="F8649" s="2"/>
      <c r="G8649" s="59">
        <v>1112</v>
      </c>
      <c r="H8649" s="71" t="str">
        <f t="shared" si="189"/>
        <v xml:space="preserve"> </v>
      </c>
      <c r="I8649" s="11">
        <v>16.906474820143998</v>
      </c>
      <c r="J8649" s="3">
        <v>36.780575539567998</v>
      </c>
      <c r="K8649" s="3">
        <v>32.014388489208997</v>
      </c>
      <c r="L8649" s="3">
        <v>13.129496402878001</v>
      </c>
      <c r="M8649" s="8">
        <v>1.1690647482009999</v>
      </c>
    </row>
    <row r="8650" spans="3:13" x14ac:dyDescent="0.2">
      <c r="C8650" s="90"/>
      <c r="D8650" s="87"/>
      <c r="E8650" s="1" t="s">
        <v>22</v>
      </c>
      <c r="F8650" s="2"/>
      <c r="G8650" s="59">
        <v>245</v>
      </c>
      <c r="H8650" s="71" t="str">
        <f t="shared" si="189"/>
        <v xml:space="preserve"> </v>
      </c>
      <c r="I8650" s="11">
        <v>19.183673469388001</v>
      </c>
      <c r="J8650" s="3">
        <v>39.591836734693999</v>
      </c>
      <c r="K8650" s="3">
        <v>24.489795918367001</v>
      </c>
      <c r="L8650" s="3">
        <v>6.5306122448980002</v>
      </c>
      <c r="M8650" s="8">
        <v>10.204081632653001</v>
      </c>
    </row>
    <row r="8651" spans="3:13" x14ac:dyDescent="0.2">
      <c r="C8651" s="91" t="s">
        <v>97</v>
      </c>
      <c r="D8651" s="86" t="s">
        <v>17</v>
      </c>
      <c r="E8651" s="6" t="s">
        <v>98</v>
      </c>
      <c r="F8651" s="5"/>
      <c r="G8651" s="58">
        <v>83</v>
      </c>
      <c r="H8651" s="70" t="str">
        <f t="shared" si="189"/>
        <v xml:space="preserve"> </v>
      </c>
      <c r="I8651" s="12">
        <v>33.734939759036003</v>
      </c>
      <c r="J8651" s="4">
        <v>46.987951807229003</v>
      </c>
      <c r="K8651" s="4">
        <v>14.457831325300999</v>
      </c>
      <c r="L8651" s="4">
        <v>1.204819277108</v>
      </c>
      <c r="M8651" s="13">
        <v>3.6144578313250002</v>
      </c>
    </row>
    <row r="8652" spans="3:13" x14ac:dyDescent="0.2">
      <c r="C8652" s="90"/>
      <c r="D8652" s="87"/>
      <c r="E8652" s="1" t="s">
        <v>99</v>
      </c>
      <c r="F8652" s="2"/>
      <c r="G8652" s="59">
        <v>401</v>
      </c>
      <c r="H8652" s="71" t="str">
        <f t="shared" si="189"/>
        <v xml:space="preserve"> </v>
      </c>
      <c r="I8652" s="11">
        <v>29.925187032419</v>
      </c>
      <c r="J8652" s="3">
        <v>47.880299251869999</v>
      </c>
      <c r="K8652" s="3">
        <v>19.201995012468998</v>
      </c>
      <c r="L8652" s="3">
        <v>1.995012468828</v>
      </c>
      <c r="M8652" s="8">
        <v>0.99750623441399999</v>
      </c>
    </row>
    <row r="8653" spans="3:13" x14ac:dyDescent="0.2">
      <c r="C8653" s="90"/>
      <c r="D8653" s="87"/>
      <c r="E8653" s="1" t="s">
        <v>100</v>
      </c>
      <c r="F8653" s="2"/>
      <c r="G8653" s="59">
        <v>686</v>
      </c>
      <c r="H8653" s="71" t="str">
        <f t="shared" si="189"/>
        <v xml:space="preserve"> </v>
      </c>
      <c r="I8653" s="11">
        <v>15.451895043732</v>
      </c>
      <c r="J8653" s="3">
        <v>46.647230320699997</v>
      </c>
      <c r="K8653" s="3">
        <v>33.236151603499003</v>
      </c>
      <c r="L8653" s="3">
        <v>3.9358600583090002</v>
      </c>
      <c r="M8653" s="8">
        <v>0.72886297376099995</v>
      </c>
    </row>
    <row r="8654" spans="3:13" x14ac:dyDescent="0.2">
      <c r="C8654" s="90"/>
      <c r="D8654" s="87"/>
      <c r="E8654" s="1" t="s">
        <v>101</v>
      </c>
      <c r="F8654" s="2"/>
      <c r="G8654" s="59">
        <v>1118</v>
      </c>
      <c r="H8654" s="71" t="str">
        <f t="shared" si="189"/>
        <v xml:space="preserve"> </v>
      </c>
      <c r="I8654" s="11">
        <v>13.953488372093</v>
      </c>
      <c r="J8654" s="3">
        <v>33.005366726296998</v>
      </c>
      <c r="K8654" s="3">
        <v>35.599284436494003</v>
      </c>
      <c r="L8654" s="3">
        <v>16.189624329158999</v>
      </c>
      <c r="M8654" s="8">
        <v>1.252236135957</v>
      </c>
    </row>
    <row r="8655" spans="3:13" x14ac:dyDescent="0.2">
      <c r="C8655" s="90"/>
      <c r="D8655" s="87"/>
      <c r="E8655" s="1" t="s">
        <v>22</v>
      </c>
      <c r="F8655" s="2"/>
      <c r="G8655" s="59">
        <v>147</v>
      </c>
      <c r="H8655" s="71" t="str">
        <f t="shared" si="189"/>
        <v xml:space="preserve"> </v>
      </c>
      <c r="I8655" s="11">
        <v>17.687074829932001</v>
      </c>
      <c r="J8655" s="3">
        <v>39.455782312925002</v>
      </c>
      <c r="K8655" s="3">
        <v>22.448979591836999</v>
      </c>
      <c r="L8655" s="3">
        <v>6.8027210884349998</v>
      </c>
      <c r="M8655" s="8">
        <v>13.605442176871</v>
      </c>
    </row>
    <row r="8656" spans="3:13" x14ac:dyDescent="0.2">
      <c r="C8656" s="91" t="s">
        <v>102</v>
      </c>
      <c r="D8656" s="86" t="s">
        <v>17</v>
      </c>
      <c r="E8656" s="6" t="s">
        <v>103</v>
      </c>
      <c r="F8656" s="5"/>
      <c r="G8656" s="58">
        <v>562</v>
      </c>
      <c r="H8656" s="70" t="str">
        <f t="shared" si="189"/>
        <v xml:space="preserve"> </v>
      </c>
      <c r="I8656" s="12">
        <v>31.316725978648002</v>
      </c>
      <c r="J8656" s="4">
        <v>50</v>
      </c>
      <c r="K8656" s="4">
        <v>13.345195729537</v>
      </c>
      <c r="L8656" s="4">
        <v>4.2704626334520004</v>
      </c>
      <c r="M8656" s="13">
        <v>1.0676156583630001</v>
      </c>
    </row>
    <row r="8657" spans="3:13" x14ac:dyDescent="0.2">
      <c r="C8657" s="90"/>
      <c r="D8657" s="87"/>
      <c r="E8657" s="1" t="s">
        <v>104</v>
      </c>
      <c r="F8657" s="2"/>
      <c r="G8657" s="59">
        <v>1221</v>
      </c>
      <c r="H8657" s="71" t="str">
        <f t="shared" si="189"/>
        <v xml:space="preserve"> </v>
      </c>
      <c r="I8657" s="11">
        <v>16.216216216216001</v>
      </c>
      <c r="J8657" s="3">
        <v>43.488943488943001</v>
      </c>
      <c r="K8657" s="3">
        <v>33.333333333333002</v>
      </c>
      <c r="L8657" s="3">
        <v>6.1425061425059999</v>
      </c>
      <c r="M8657" s="8">
        <v>0.81900081900099997</v>
      </c>
    </row>
    <row r="8658" spans="3:13" x14ac:dyDescent="0.2">
      <c r="C8658" s="90"/>
      <c r="D8658" s="87"/>
      <c r="E8658" s="1" t="s">
        <v>105</v>
      </c>
      <c r="F8658" s="2"/>
      <c r="G8658" s="59">
        <v>430</v>
      </c>
      <c r="H8658" s="71" t="str">
        <f t="shared" si="189"/>
        <v xml:space="preserve"> </v>
      </c>
      <c r="I8658" s="11">
        <v>6.9767441860470001</v>
      </c>
      <c r="J8658" s="3">
        <v>22.093023255814</v>
      </c>
      <c r="K8658" s="3">
        <v>50.465116279070003</v>
      </c>
      <c r="L8658" s="3">
        <v>19.302325581394999</v>
      </c>
      <c r="M8658" s="8">
        <v>1.1627906976739999</v>
      </c>
    </row>
    <row r="8659" spans="3:13" x14ac:dyDescent="0.2">
      <c r="C8659" s="90"/>
      <c r="D8659" s="87"/>
      <c r="E8659" s="1" t="s">
        <v>106</v>
      </c>
      <c r="F8659" s="2"/>
      <c r="G8659" s="59">
        <v>63</v>
      </c>
      <c r="H8659" s="71" t="str">
        <f t="shared" si="189"/>
        <v xml:space="preserve"> </v>
      </c>
      <c r="I8659" s="11">
        <v>7.9365079365079998</v>
      </c>
      <c r="J8659" s="3">
        <v>15.873015873016</v>
      </c>
      <c r="K8659" s="3">
        <v>23.809523809523998</v>
      </c>
      <c r="L8659" s="3">
        <v>49.206349206349003</v>
      </c>
      <c r="M8659" s="8">
        <v>3.1746031746029999</v>
      </c>
    </row>
    <row r="8660" spans="3:13" x14ac:dyDescent="0.2">
      <c r="C8660" s="90"/>
      <c r="D8660" s="87"/>
      <c r="E8660" s="1" t="s">
        <v>22</v>
      </c>
      <c r="F8660" s="2"/>
      <c r="G8660" s="59">
        <v>159</v>
      </c>
      <c r="H8660" s="71" t="str">
        <f t="shared" si="189"/>
        <v xml:space="preserve"> </v>
      </c>
      <c r="I8660" s="11">
        <v>16.981132075472001</v>
      </c>
      <c r="J8660" s="3">
        <v>38.364779874214001</v>
      </c>
      <c r="K8660" s="3">
        <v>21.383647798742</v>
      </c>
      <c r="L8660" s="3">
        <v>8.8050314465409993</v>
      </c>
      <c r="M8660" s="8">
        <v>14.465408805031</v>
      </c>
    </row>
    <row r="8661" spans="3:13" x14ac:dyDescent="0.2">
      <c r="C8661" s="90"/>
      <c r="D8661" s="87"/>
      <c r="E8661" s="1" t="s">
        <v>107</v>
      </c>
      <c r="F8661" s="2"/>
      <c r="G8661" s="59">
        <v>1783</v>
      </c>
      <c r="H8661" s="71" t="str">
        <f t="shared" si="189"/>
        <v xml:space="preserve"> </v>
      </c>
      <c r="I8661" s="11">
        <v>20.975883342681001</v>
      </c>
      <c r="J8661" s="3">
        <v>45.541222658441001</v>
      </c>
      <c r="K8661" s="3">
        <v>27.033090297251999</v>
      </c>
      <c r="L8661" s="3">
        <v>5.5524397083570003</v>
      </c>
      <c r="M8661" s="8">
        <v>0.89736399327000005</v>
      </c>
    </row>
    <row r="8662" spans="3:13" x14ac:dyDescent="0.2">
      <c r="C8662" s="90"/>
      <c r="D8662" s="87"/>
      <c r="E8662" s="1" t="s">
        <v>108</v>
      </c>
      <c r="F8662" s="2"/>
      <c r="G8662" s="59">
        <v>493</v>
      </c>
      <c r="H8662" s="71" t="str">
        <f t="shared" si="189"/>
        <v xml:space="preserve"> </v>
      </c>
      <c r="I8662" s="11">
        <v>7.0993914807299996</v>
      </c>
      <c r="J8662" s="3">
        <v>21.298174442191002</v>
      </c>
      <c r="K8662" s="3">
        <v>47.058823529412003</v>
      </c>
      <c r="L8662" s="3">
        <v>23.123732251521002</v>
      </c>
      <c r="M8662" s="8">
        <v>1.4198782961459999</v>
      </c>
    </row>
    <row r="8663" spans="3:13" x14ac:dyDescent="0.2">
      <c r="C8663" s="91" t="s">
        <v>109</v>
      </c>
      <c r="D8663" s="86" t="s">
        <v>17</v>
      </c>
      <c r="E8663" s="6" t="s">
        <v>110</v>
      </c>
      <c r="F8663" s="5"/>
      <c r="G8663" s="58">
        <v>551</v>
      </c>
      <c r="H8663" s="70" t="str">
        <f t="shared" si="189"/>
        <v xml:space="preserve"> </v>
      </c>
      <c r="I8663" s="12">
        <v>23.593466424681999</v>
      </c>
      <c r="J8663" s="4">
        <v>46.460980036297997</v>
      </c>
      <c r="K8663" s="4">
        <v>23.774954627949</v>
      </c>
      <c r="L8663" s="4">
        <v>5.2631578947369997</v>
      </c>
      <c r="M8663" s="13">
        <v>0.90744101633399998</v>
      </c>
    </row>
    <row r="8664" spans="3:13" ht="24" x14ac:dyDescent="0.2">
      <c r="C8664" s="90"/>
      <c r="D8664" s="87"/>
      <c r="E8664" s="1" t="s">
        <v>111</v>
      </c>
      <c r="F8664" s="2"/>
      <c r="G8664" s="59">
        <v>298</v>
      </c>
      <c r="H8664" s="71" t="str">
        <f t="shared" si="189"/>
        <v xml:space="preserve"> </v>
      </c>
      <c r="I8664" s="11">
        <v>21.812080536913001</v>
      </c>
      <c r="J8664" s="3">
        <v>43.288590604027</v>
      </c>
      <c r="K8664" s="3">
        <v>29.194630872483</v>
      </c>
      <c r="L8664" s="3">
        <v>5.3691275167789998</v>
      </c>
      <c r="M8664" s="8">
        <v>0.33557046979900002</v>
      </c>
    </row>
    <row r="8665" spans="3:13" ht="24" x14ac:dyDescent="0.2">
      <c r="C8665" s="90"/>
      <c r="D8665" s="87"/>
      <c r="E8665" s="1" t="s">
        <v>112</v>
      </c>
      <c r="F8665" s="2"/>
      <c r="G8665" s="59">
        <v>954</v>
      </c>
      <c r="H8665" s="71" t="str">
        <f t="shared" si="189"/>
        <v xml:space="preserve"> </v>
      </c>
      <c r="I8665" s="11">
        <v>21.698113207546999</v>
      </c>
      <c r="J8665" s="3">
        <v>49.790356394130001</v>
      </c>
      <c r="K8665" s="3">
        <v>24.109014675051998</v>
      </c>
      <c r="L8665" s="3">
        <v>3.9832285115300001</v>
      </c>
      <c r="M8665" s="8">
        <v>0.41928721174</v>
      </c>
    </row>
    <row r="8666" spans="3:13" x14ac:dyDescent="0.2">
      <c r="C8666" s="90"/>
      <c r="D8666" s="87"/>
      <c r="E8666" s="1" t="s">
        <v>113</v>
      </c>
      <c r="F8666" s="2"/>
      <c r="G8666" s="59">
        <v>616</v>
      </c>
      <c r="H8666" s="71" t="str">
        <f t="shared" si="189"/>
        <v xml:space="preserve"> </v>
      </c>
      <c r="I8666" s="11">
        <v>21.428571428571001</v>
      </c>
      <c r="J8666" s="3">
        <v>48.701298701299002</v>
      </c>
      <c r="K8666" s="3">
        <v>25</v>
      </c>
      <c r="L8666" s="3">
        <v>4.5454545454549997</v>
      </c>
      <c r="M8666" s="8">
        <v>0.32467532467499999</v>
      </c>
    </row>
    <row r="8667" spans="3:13" x14ac:dyDescent="0.2">
      <c r="C8667" s="90"/>
      <c r="D8667" s="87"/>
      <c r="E8667" s="1" t="s">
        <v>114</v>
      </c>
      <c r="F8667" s="2"/>
      <c r="G8667" s="59">
        <v>986</v>
      </c>
      <c r="H8667" s="71" t="str">
        <f t="shared" si="189"/>
        <v xml:space="preserve"> </v>
      </c>
      <c r="I8667" s="11">
        <v>21.906693711968</v>
      </c>
      <c r="J8667" s="3">
        <v>49.087221095335003</v>
      </c>
      <c r="K8667" s="3">
        <v>23.935091277889999</v>
      </c>
      <c r="L8667" s="3">
        <v>4.5638945233269999</v>
      </c>
      <c r="M8667" s="8">
        <v>0.50709939148100003</v>
      </c>
    </row>
    <row r="8668" spans="3:13" ht="24" x14ac:dyDescent="0.2">
      <c r="C8668" s="90"/>
      <c r="D8668" s="87"/>
      <c r="E8668" s="1" t="s">
        <v>115</v>
      </c>
      <c r="F8668" s="2"/>
      <c r="G8668" s="59">
        <v>938</v>
      </c>
      <c r="H8668" s="71" t="str">
        <f t="shared" si="189"/>
        <v xml:space="preserve"> </v>
      </c>
      <c r="I8668" s="11">
        <v>25.053304904051</v>
      </c>
      <c r="J8668" s="3">
        <v>50.746268656715998</v>
      </c>
      <c r="K8668" s="3">
        <v>21.855010660981002</v>
      </c>
      <c r="L8668" s="3">
        <v>1.5991471215349999</v>
      </c>
      <c r="M8668" s="8">
        <v>0.74626865671599996</v>
      </c>
    </row>
    <row r="8669" spans="3:13" ht="24" x14ac:dyDescent="0.2">
      <c r="C8669" s="90"/>
      <c r="D8669" s="87"/>
      <c r="E8669" s="1" t="s">
        <v>116</v>
      </c>
      <c r="F8669" s="2"/>
      <c r="G8669" s="59">
        <v>771</v>
      </c>
      <c r="H8669" s="71" t="str">
        <f t="shared" si="189"/>
        <v xml:space="preserve"> </v>
      </c>
      <c r="I8669" s="11">
        <v>21.789883268482001</v>
      </c>
      <c r="J8669" s="3">
        <v>42.542153047989999</v>
      </c>
      <c r="K8669" s="3">
        <v>28.664072632943999</v>
      </c>
      <c r="L8669" s="3">
        <v>6.2256809338519998</v>
      </c>
      <c r="M8669" s="8">
        <v>0.77821011673200002</v>
      </c>
    </row>
    <row r="8670" spans="3:13" ht="24" x14ac:dyDescent="0.2">
      <c r="C8670" s="90"/>
      <c r="D8670" s="87"/>
      <c r="E8670" s="1" t="s">
        <v>117</v>
      </c>
      <c r="F8670" s="2"/>
      <c r="G8670" s="59">
        <v>223</v>
      </c>
      <c r="H8670" s="71" t="str">
        <f t="shared" si="189"/>
        <v xml:space="preserve"> </v>
      </c>
      <c r="I8670" s="11">
        <v>30.941704035874</v>
      </c>
      <c r="J8670" s="3">
        <v>51.121076233183999</v>
      </c>
      <c r="K8670" s="3">
        <v>15.695067264574</v>
      </c>
      <c r="L8670" s="3">
        <v>1.3452914798210001</v>
      </c>
      <c r="M8670" s="8">
        <v>0.89686098654699997</v>
      </c>
    </row>
    <row r="8671" spans="3:13" x14ac:dyDescent="0.2">
      <c r="C8671" s="90"/>
      <c r="D8671" s="87"/>
      <c r="E8671" s="1" t="s">
        <v>118</v>
      </c>
      <c r="F8671" s="2"/>
      <c r="G8671" s="59">
        <v>710</v>
      </c>
      <c r="H8671" s="71" t="str">
        <f t="shared" si="189"/>
        <v xml:space="preserve"> </v>
      </c>
      <c r="I8671" s="11">
        <v>21.12676056338</v>
      </c>
      <c r="J8671" s="3">
        <v>47.464788732393998</v>
      </c>
      <c r="K8671" s="3">
        <v>26.197183098591999</v>
      </c>
      <c r="L8671" s="3">
        <v>4.507042253521</v>
      </c>
      <c r="M8671" s="8">
        <v>0.70422535211299997</v>
      </c>
    </row>
    <row r="8672" spans="3:13" x14ac:dyDescent="0.2">
      <c r="C8672" s="90"/>
      <c r="D8672" s="87"/>
      <c r="E8672" s="1" t="s">
        <v>119</v>
      </c>
      <c r="F8672" s="2"/>
      <c r="G8672" s="59">
        <v>565</v>
      </c>
      <c r="H8672" s="71" t="str">
        <f t="shared" si="189"/>
        <v xml:space="preserve"> </v>
      </c>
      <c r="I8672" s="11">
        <v>25.486725663716999</v>
      </c>
      <c r="J8672" s="3">
        <v>49.734513274336003</v>
      </c>
      <c r="K8672" s="3">
        <v>21.415929203539999</v>
      </c>
      <c r="L8672" s="3">
        <v>3.0088495575219998</v>
      </c>
      <c r="M8672" s="8">
        <v>0.35398230088499999</v>
      </c>
    </row>
    <row r="8673" spans="3:13" x14ac:dyDescent="0.2">
      <c r="C8673" s="90"/>
      <c r="D8673" s="87"/>
      <c r="E8673" s="1" t="s">
        <v>120</v>
      </c>
      <c r="F8673" s="2"/>
      <c r="G8673" s="59">
        <v>443</v>
      </c>
      <c r="H8673" s="71" t="str">
        <f t="shared" si="189"/>
        <v xml:space="preserve"> </v>
      </c>
      <c r="I8673" s="11">
        <v>23.024830699774</v>
      </c>
      <c r="J8673" s="3">
        <v>44.018058690745001</v>
      </c>
      <c r="K8673" s="3">
        <v>26.636568848757999</v>
      </c>
      <c r="L8673" s="3">
        <v>5.8690744920990001</v>
      </c>
      <c r="M8673" s="8">
        <v>0.45146726862300002</v>
      </c>
    </row>
    <row r="8674" spans="3:13" x14ac:dyDescent="0.2">
      <c r="C8674" s="90"/>
      <c r="D8674" s="87"/>
      <c r="E8674" s="1" t="s">
        <v>121</v>
      </c>
      <c r="F8674" s="2"/>
      <c r="G8674" s="59">
        <v>977</v>
      </c>
      <c r="H8674" s="71" t="str">
        <f t="shared" si="189"/>
        <v xml:space="preserve"> </v>
      </c>
      <c r="I8674" s="11">
        <v>21.699078812692001</v>
      </c>
      <c r="J8674" s="3">
        <v>45.138178096212997</v>
      </c>
      <c r="K8674" s="3">
        <v>26.919140225179</v>
      </c>
      <c r="L8674" s="3">
        <v>5.5271238485160001</v>
      </c>
      <c r="M8674" s="8">
        <v>0.71647901739999997</v>
      </c>
    </row>
    <row r="8675" spans="3:13" x14ac:dyDescent="0.2">
      <c r="C8675" s="90"/>
      <c r="D8675" s="87"/>
      <c r="E8675" s="1" t="s">
        <v>122</v>
      </c>
      <c r="F8675" s="2"/>
      <c r="G8675" s="59">
        <v>179</v>
      </c>
      <c r="H8675" s="71" t="str">
        <f t="shared" si="189"/>
        <v xml:space="preserve"> </v>
      </c>
      <c r="I8675" s="11">
        <v>32.402234636872002</v>
      </c>
      <c r="J8675" s="3">
        <v>43.016759776535999</v>
      </c>
      <c r="K8675" s="3">
        <v>19.553072625698</v>
      </c>
      <c r="L8675" s="3">
        <v>2.7932960893850001</v>
      </c>
      <c r="M8675" s="8">
        <v>2.2346368715080001</v>
      </c>
    </row>
    <row r="8676" spans="3:13" x14ac:dyDescent="0.2">
      <c r="C8676" s="90"/>
      <c r="D8676" s="87"/>
      <c r="E8676" s="1" t="s">
        <v>32</v>
      </c>
      <c r="F8676" s="2"/>
      <c r="G8676" s="59">
        <v>22</v>
      </c>
      <c r="H8676" s="71" t="str">
        <f t="shared" si="189"/>
        <v>*</v>
      </c>
      <c r="I8676" s="11">
        <v>27.272727272727</v>
      </c>
      <c r="J8676" s="3">
        <v>27.272727272727</v>
      </c>
      <c r="K8676" s="3">
        <v>36.363636363635997</v>
      </c>
      <c r="L8676" s="3">
        <v>9.0909090909089993</v>
      </c>
      <c r="M8676" s="14">
        <v>0</v>
      </c>
    </row>
    <row r="8677" spans="3:13" x14ac:dyDescent="0.2">
      <c r="C8677" s="90"/>
      <c r="D8677" s="87"/>
      <c r="E8677" s="1" t="s">
        <v>22</v>
      </c>
      <c r="F8677" s="2"/>
      <c r="G8677" s="59">
        <v>13</v>
      </c>
      <c r="H8677" s="71" t="str">
        <f t="shared" si="189"/>
        <v>*</v>
      </c>
      <c r="I8677" s="11">
        <v>23.076923076922998</v>
      </c>
      <c r="J8677" s="3">
        <v>53.846153846154003</v>
      </c>
      <c r="K8677" s="3">
        <v>7.6923076923079998</v>
      </c>
      <c r="L8677" s="3">
        <v>7.6923076923079998</v>
      </c>
      <c r="M8677" s="8">
        <v>7.6923076923079998</v>
      </c>
    </row>
    <row r="8678" spans="3:13" ht="24" x14ac:dyDescent="0.2">
      <c r="C8678" s="91" t="s">
        <v>123</v>
      </c>
      <c r="D8678" s="86" t="s">
        <v>17</v>
      </c>
      <c r="E8678" s="6" t="s">
        <v>124</v>
      </c>
      <c r="F8678" s="5"/>
      <c r="G8678" s="58">
        <v>55</v>
      </c>
      <c r="H8678" s="70" t="str">
        <f t="shared" si="189"/>
        <v xml:space="preserve"> </v>
      </c>
      <c r="I8678" s="12">
        <v>16.363636363636001</v>
      </c>
      <c r="J8678" s="4">
        <v>40</v>
      </c>
      <c r="K8678" s="4">
        <v>36.363636363635997</v>
      </c>
      <c r="L8678" s="4">
        <v>7.2727272727269998</v>
      </c>
      <c r="M8678" s="33">
        <v>0</v>
      </c>
    </row>
    <row r="8679" spans="3:13" ht="24" x14ac:dyDescent="0.2">
      <c r="C8679" s="92"/>
      <c r="D8679" s="87"/>
      <c r="E8679" s="1" t="s">
        <v>125</v>
      </c>
      <c r="F8679" s="2"/>
      <c r="G8679" s="59">
        <v>205</v>
      </c>
      <c r="H8679" s="71" t="str">
        <f t="shared" si="189"/>
        <v xml:space="preserve"> </v>
      </c>
      <c r="I8679" s="11">
        <v>24.878048780488001</v>
      </c>
      <c r="J8679" s="3">
        <v>38.048780487804997</v>
      </c>
      <c r="K8679" s="3">
        <v>29.268292682927001</v>
      </c>
      <c r="L8679" s="3">
        <v>6.8292682926830004</v>
      </c>
      <c r="M8679" s="8">
        <v>0.97560975609800005</v>
      </c>
    </row>
    <row r="8680" spans="3:13" ht="24" x14ac:dyDescent="0.2">
      <c r="C8680" s="92"/>
      <c r="D8680" s="87"/>
      <c r="E8680" s="1" t="s">
        <v>126</v>
      </c>
      <c r="F8680" s="2"/>
      <c r="G8680" s="59">
        <v>114</v>
      </c>
      <c r="H8680" s="71" t="str">
        <f t="shared" si="189"/>
        <v xml:space="preserve"> </v>
      </c>
      <c r="I8680" s="11">
        <v>27.192982456140001</v>
      </c>
      <c r="J8680" s="3">
        <v>44.736842105263001</v>
      </c>
      <c r="K8680" s="3">
        <v>23.684210526316001</v>
      </c>
      <c r="L8680" s="3">
        <v>3.508771929825</v>
      </c>
      <c r="M8680" s="8">
        <v>0.87719298245599997</v>
      </c>
    </row>
    <row r="8681" spans="3:13" ht="24" x14ac:dyDescent="0.2">
      <c r="C8681" s="92"/>
      <c r="D8681" s="87"/>
      <c r="E8681" s="1" t="s">
        <v>127</v>
      </c>
      <c r="F8681" s="2"/>
      <c r="G8681" s="59">
        <v>187</v>
      </c>
      <c r="H8681" s="71" t="str">
        <f t="shared" si="189"/>
        <v xml:space="preserve"> </v>
      </c>
      <c r="I8681" s="11">
        <v>30.481283422459999</v>
      </c>
      <c r="J8681" s="3">
        <v>48.128342245989003</v>
      </c>
      <c r="K8681" s="3">
        <v>17.647058823529001</v>
      </c>
      <c r="L8681" s="3">
        <v>2.673796791444</v>
      </c>
      <c r="M8681" s="8">
        <v>1.069518716578</v>
      </c>
    </row>
    <row r="8682" spans="3:13" ht="24" x14ac:dyDescent="0.2">
      <c r="C8682" s="92"/>
      <c r="D8682" s="87"/>
      <c r="E8682" s="1" t="s">
        <v>128</v>
      </c>
      <c r="F8682" s="2"/>
      <c r="G8682" s="59">
        <v>1599</v>
      </c>
      <c r="H8682" s="71" t="str">
        <f t="shared" si="189"/>
        <v xml:space="preserve"> </v>
      </c>
      <c r="I8682" s="11">
        <v>19.324577861163</v>
      </c>
      <c r="J8682" s="3">
        <v>42.964352720450002</v>
      </c>
      <c r="K8682" s="3">
        <v>30.143839899936999</v>
      </c>
      <c r="L8682" s="3">
        <v>6.8167604752970004</v>
      </c>
      <c r="M8682" s="8">
        <v>0.75046904315200003</v>
      </c>
    </row>
    <row r="8683" spans="3:13" ht="24" x14ac:dyDescent="0.2">
      <c r="C8683" s="92"/>
      <c r="D8683" s="87"/>
      <c r="E8683" s="1" t="s">
        <v>129</v>
      </c>
      <c r="F8683" s="2"/>
      <c r="G8683" s="59">
        <v>1199</v>
      </c>
      <c r="H8683" s="71" t="str">
        <f t="shared" si="189"/>
        <v xml:space="preserve"> </v>
      </c>
      <c r="I8683" s="11">
        <v>19.599666388656999</v>
      </c>
      <c r="J8683" s="3">
        <v>43.619683069224003</v>
      </c>
      <c r="K8683" s="3">
        <v>30.859049207672999</v>
      </c>
      <c r="L8683" s="3">
        <v>5.3377814845699998</v>
      </c>
      <c r="M8683" s="8">
        <v>0.58381984987500002</v>
      </c>
    </row>
    <row r="8684" spans="3:13" ht="24" x14ac:dyDescent="0.2">
      <c r="C8684" s="92"/>
      <c r="D8684" s="87"/>
      <c r="E8684" s="1" t="s">
        <v>130</v>
      </c>
      <c r="F8684" s="2"/>
      <c r="G8684" s="59">
        <v>950</v>
      </c>
      <c r="H8684" s="71" t="str">
        <f t="shared" si="189"/>
        <v xml:space="preserve"> </v>
      </c>
      <c r="I8684" s="11">
        <v>19.157894736842</v>
      </c>
      <c r="J8684" s="3">
        <v>42.105263157895003</v>
      </c>
      <c r="K8684" s="3">
        <v>30.421052631578998</v>
      </c>
      <c r="L8684" s="3">
        <v>8.1052631578949992</v>
      </c>
      <c r="M8684" s="8">
        <v>0.210526315789</v>
      </c>
    </row>
    <row r="8685" spans="3:13" x14ac:dyDescent="0.2">
      <c r="C8685" s="92"/>
      <c r="D8685" s="87"/>
      <c r="E8685" s="1" t="s">
        <v>131</v>
      </c>
      <c r="F8685" s="2"/>
      <c r="G8685" s="59">
        <v>424</v>
      </c>
      <c r="H8685" s="71" t="str">
        <f t="shared" si="189"/>
        <v xml:space="preserve"> </v>
      </c>
      <c r="I8685" s="11">
        <v>20.754716981131999</v>
      </c>
      <c r="J8685" s="3">
        <v>44.103773584906001</v>
      </c>
      <c r="K8685" s="3">
        <v>29.009433962264001</v>
      </c>
      <c r="L8685" s="3">
        <v>5.1886792452829997</v>
      </c>
      <c r="M8685" s="8">
        <v>0.94339622641499998</v>
      </c>
    </row>
    <row r="8686" spans="3:13" ht="24" x14ac:dyDescent="0.2">
      <c r="C8686" s="92"/>
      <c r="D8686" s="87"/>
      <c r="E8686" s="1" t="s">
        <v>132</v>
      </c>
      <c r="F8686" s="2"/>
      <c r="G8686" s="59">
        <v>213</v>
      </c>
      <c r="H8686" s="71" t="str">
        <f t="shared" si="189"/>
        <v xml:space="preserve"> </v>
      </c>
      <c r="I8686" s="11">
        <v>15.962441314554001</v>
      </c>
      <c r="J8686" s="3">
        <v>40.375586854460003</v>
      </c>
      <c r="K8686" s="3">
        <v>34.272300469484001</v>
      </c>
      <c r="L8686" s="3">
        <v>9.3896713615019998</v>
      </c>
      <c r="M8686" s="14">
        <v>0</v>
      </c>
    </row>
    <row r="8687" spans="3:13" ht="24" x14ac:dyDescent="0.2">
      <c r="C8687" s="92"/>
      <c r="D8687" s="87"/>
      <c r="E8687" s="1" t="s">
        <v>133</v>
      </c>
      <c r="F8687" s="2"/>
      <c r="G8687" s="59">
        <v>214</v>
      </c>
      <c r="H8687" s="71" t="str">
        <f t="shared" si="189"/>
        <v xml:space="preserve"> </v>
      </c>
      <c r="I8687" s="11">
        <v>16.355140186916</v>
      </c>
      <c r="J8687" s="3">
        <v>31.775700934579</v>
      </c>
      <c r="K8687" s="3">
        <v>39.252336448598001</v>
      </c>
      <c r="L8687" s="3">
        <v>11.682242990654</v>
      </c>
      <c r="M8687" s="8">
        <v>0.93457943925200004</v>
      </c>
    </row>
    <row r="8688" spans="3:13" ht="24" x14ac:dyDescent="0.2">
      <c r="C8688" s="92"/>
      <c r="D8688" s="87"/>
      <c r="E8688" s="1" t="s">
        <v>134</v>
      </c>
      <c r="F8688" s="2"/>
      <c r="G8688" s="59">
        <v>15</v>
      </c>
      <c r="H8688" s="71" t="str">
        <f t="shared" si="189"/>
        <v>*</v>
      </c>
      <c r="I8688" s="11">
        <v>6.666666666667</v>
      </c>
      <c r="J8688" s="3">
        <v>33.333333333333002</v>
      </c>
      <c r="K8688" s="3">
        <v>40</v>
      </c>
      <c r="L8688" s="3">
        <v>20</v>
      </c>
      <c r="M8688" s="14">
        <v>0</v>
      </c>
    </row>
    <row r="8689" spans="2:13" ht="24" x14ac:dyDescent="0.2">
      <c r="C8689" s="92"/>
      <c r="D8689" s="87"/>
      <c r="E8689" s="1" t="s">
        <v>135</v>
      </c>
      <c r="F8689" s="2"/>
      <c r="G8689" s="59">
        <v>587</v>
      </c>
      <c r="H8689" s="71" t="str">
        <f t="shared" si="189"/>
        <v xml:space="preserve"> </v>
      </c>
      <c r="I8689" s="11">
        <v>21.976149914821001</v>
      </c>
      <c r="J8689" s="3">
        <v>47.870528109029003</v>
      </c>
      <c r="K8689" s="3">
        <v>25.724020442930001</v>
      </c>
      <c r="L8689" s="3">
        <v>4.0885860306639996</v>
      </c>
      <c r="M8689" s="8">
        <v>0.34071550255499999</v>
      </c>
    </row>
    <row r="8690" spans="2:13" x14ac:dyDescent="0.2">
      <c r="C8690" s="92"/>
      <c r="D8690" s="87"/>
      <c r="E8690" s="1" t="s">
        <v>136</v>
      </c>
      <c r="F8690" s="2"/>
      <c r="G8690" s="59">
        <v>63</v>
      </c>
      <c r="H8690" s="71" t="str">
        <f t="shared" si="189"/>
        <v xml:space="preserve"> </v>
      </c>
      <c r="I8690" s="11">
        <v>17.460317460317</v>
      </c>
      <c r="J8690" s="3">
        <v>31.746031746031999</v>
      </c>
      <c r="K8690" s="3">
        <v>31.746031746031999</v>
      </c>
      <c r="L8690" s="3">
        <v>17.460317460317</v>
      </c>
      <c r="M8690" s="8">
        <v>1.587301587302</v>
      </c>
    </row>
    <row r="8691" spans="2:13" x14ac:dyDescent="0.2">
      <c r="C8691" s="92"/>
      <c r="D8691" s="87"/>
      <c r="E8691" s="1" t="s">
        <v>137</v>
      </c>
      <c r="F8691" s="2"/>
      <c r="G8691" s="59">
        <v>290</v>
      </c>
      <c r="H8691" s="71" t="str">
        <f t="shared" si="189"/>
        <v xml:space="preserve"> </v>
      </c>
      <c r="I8691" s="11">
        <v>13.448275862069</v>
      </c>
      <c r="J8691" s="3">
        <v>36.206896551724</v>
      </c>
      <c r="K8691" s="3">
        <v>32.068965517240997</v>
      </c>
      <c r="L8691" s="3">
        <v>17.586206896552</v>
      </c>
      <c r="M8691" s="8">
        <v>0.68965517241399998</v>
      </c>
    </row>
    <row r="8692" spans="2:13" x14ac:dyDescent="0.2">
      <c r="C8692" s="92"/>
      <c r="D8692" s="87"/>
      <c r="E8692" s="1" t="s">
        <v>22</v>
      </c>
      <c r="F8692" s="2"/>
      <c r="G8692" s="59">
        <v>42</v>
      </c>
      <c r="H8692" s="71" t="str">
        <f t="shared" si="189"/>
        <v>*</v>
      </c>
      <c r="I8692" s="11">
        <v>7.1428571428570002</v>
      </c>
      <c r="J8692" s="3">
        <v>21.428571428571001</v>
      </c>
      <c r="K8692" s="3">
        <v>7.1428571428570002</v>
      </c>
      <c r="L8692" s="3">
        <v>7.1428571428570002</v>
      </c>
      <c r="M8692" s="8">
        <v>57.142857142856997</v>
      </c>
    </row>
    <row r="8693" spans="2:13" ht="24" x14ac:dyDescent="0.2">
      <c r="C8693" s="92"/>
      <c r="D8693" s="87"/>
      <c r="E8693" s="1" t="s">
        <v>138</v>
      </c>
      <c r="F8693" s="2"/>
      <c r="G8693" s="59">
        <v>246</v>
      </c>
      <c r="H8693" s="71" t="str">
        <f t="shared" si="189"/>
        <v xml:space="preserve"> </v>
      </c>
      <c r="I8693" s="11">
        <v>23.170731707317</v>
      </c>
      <c r="J8693" s="3">
        <v>38.211382113821003</v>
      </c>
      <c r="K8693" s="3">
        <v>30.487804878049001</v>
      </c>
      <c r="L8693" s="3">
        <v>7.3170731707319998</v>
      </c>
      <c r="M8693" s="8">
        <v>0.81300813008100004</v>
      </c>
    </row>
    <row r="8694" spans="2:13" ht="24" x14ac:dyDescent="0.2">
      <c r="C8694" s="92"/>
      <c r="D8694" s="87"/>
      <c r="E8694" s="1" t="s">
        <v>139</v>
      </c>
      <c r="F8694" s="2"/>
      <c r="G8694" s="59">
        <v>248</v>
      </c>
      <c r="H8694" s="71" t="str">
        <f t="shared" ref="H8694:H8696" si="190">IF(G8694&lt;49,"*"," ")</f>
        <v xml:space="preserve"> </v>
      </c>
      <c r="I8694" s="11">
        <v>28.629032258064999</v>
      </c>
      <c r="J8694" s="3">
        <v>47.983870967742</v>
      </c>
      <c r="K8694" s="3">
        <v>20.161290322580999</v>
      </c>
      <c r="L8694" s="3">
        <v>2.4193548387099999</v>
      </c>
      <c r="M8694" s="8">
        <v>0.80645161290300005</v>
      </c>
    </row>
    <row r="8695" spans="2:13" ht="24" x14ac:dyDescent="0.2">
      <c r="C8695" s="92"/>
      <c r="D8695" s="87"/>
      <c r="E8695" s="1" t="s">
        <v>140</v>
      </c>
      <c r="F8695" s="2"/>
      <c r="G8695" s="59">
        <v>1582</v>
      </c>
      <c r="H8695" s="71" t="str">
        <f t="shared" si="190"/>
        <v xml:space="preserve"> </v>
      </c>
      <c r="I8695" s="11">
        <v>19.089759797724</v>
      </c>
      <c r="J8695" s="3">
        <v>42.351453855879001</v>
      </c>
      <c r="K8695" s="3">
        <v>31.226295828066</v>
      </c>
      <c r="L8695" s="3">
        <v>6.7635903919090001</v>
      </c>
      <c r="M8695" s="8">
        <v>0.56890012642200005</v>
      </c>
    </row>
    <row r="8696" spans="2:13" ht="24" x14ac:dyDescent="0.2">
      <c r="C8696" s="93"/>
      <c r="D8696" s="88"/>
      <c r="E8696" s="27" t="s">
        <v>141</v>
      </c>
      <c r="F8696" s="30"/>
      <c r="G8696" s="60">
        <v>414</v>
      </c>
      <c r="H8696" s="72" t="str">
        <f t="shared" si="190"/>
        <v xml:space="preserve"> </v>
      </c>
      <c r="I8696" s="35">
        <v>16.425120772947</v>
      </c>
      <c r="J8696" s="16">
        <v>35.748792270530998</v>
      </c>
      <c r="K8696" s="16">
        <v>36.231884057971001</v>
      </c>
      <c r="L8696" s="16">
        <v>11.111111111111001</v>
      </c>
      <c r="M8696" s="36">
        <v>0.48309178743999998</v>
      </c>
    </row>
    <row r="8697" spans="2:13" x14ac:dyDescent="0.2">
      <c r="G8697" s="61"/>
      <c r="H8697" s="73"/>
    </row>
    <row r="8698" spans="2:13" x14ac:dyDescent="0.2">
      <c r="B8698" s="22" t="str">
        <f xml:space="preserve"> HYPERLINK("#'目次'!B70", "[64]")</f>
        <v>[64]</v>
      </c>
      <c r="C8698" s="17" t="s">
        <v>627</v>
      </c>
      <c r="G8698" s="61"/>
      <c r="H8698" s="73"/>
    </row>
    <row r="8699" spans="2:13" x14ac:dyDescent="0.2">
      <c r="G8699" s="61"/>
      <c r="H8699" s="73"/>
    </row>
    <row r="8700" spans="2:13" x14ac:dyDescent="0.2">
      <c r="G8700" s="61"/>
      <c r="H8700" s="73"/>
    </row>
    <row r="8701" spans="2:13" x14ac:dyDescent="0.2">
      <c r="C8701" s="17" t="s">
        <v>12</v>
      </c>
      <c r="G8701" s="61"/>
      <c r="H8701" s="73"/>
    </row>
    <row r="8702" spans="2:13" ht="24" x14ac:dyDescent="0.2">
      <c r="C8702" s="82"/>
      <c r="D8702" s="83"/>
      <c r="E8702" s="83"/>
      <c r="F8702" s="83"/>
      <c r="G8702" s="55" t="s">
        <v>13</v>
      </c>
      <c r="H8702" s="68"/>
      <c r="I8702" s="20" t="s">
        <v>621</v>
      </c>
      <c r="J8702" s="10" t="s">
        <v>622</v>
      </c>
      <c r="K8702" s="10" t="s">
        <v>623</v>
      </c>
      <c r="L8702" s="10" t="s">
        <v>624</v>
      </c>
      <c r="M8702" s="23" t="s">
        <v>22</v>
      </c>
    </row>
    <row r="8703" spans="2:13" x14ac:dyDescent="0.2">
      <c r="C8703" s="84"/>
      <c r="D8703" s="85"/>
      <c r="E8703" s="85"/>
      <c r="F8703" s="85"/>
      <c r="G8703" s="56"/>
      <c r="H8703" s="69"/>
      <c r="I8703" s="24"/>
      <c r="J8703" s="9"/>
      <c r="K8703" s="9"/>
      <c r="L8703" s="9"/>
      <c r="M8703" s="21"/>
    </row>
    <row r="8704" spans="2:13" x14ac:dyDescent="0.2">
      <c r="C8704" s="28"/>
      <c r="D8704" s="29"/>
      <c r="E8704" s="32" t="s">
        <v>13</v>
      </c>
      <c r="F8704" s="31"/>
      <c r="G8704" s="57">
        <v>2435</v>
      </c>
      <c r="H8704" s="66" t="str">
        <f t="shared" ref="H8704:H8767" si="191">IF(G8704&lt;49,"*"," ")</f>
        <v xml:space="preserve"> </v>
      </c>
      <c r="I8704" s="15">
        <v>23.080082135523998</v>
      </c>
      <c r="J8704" s="15">
        <v>51.581108829568997</v>
      </c>
      <c r="K8704" s="15">
        <v>18.973305954825001</v>
      </c>
      <c r="L8704" s="15">
        <v>3.3675564681719998</v>
      </c>
      <c r="M8704" s="34">
        <v>2.9979466119099998</v>
      </c>
    </row>
    <row r="8705" spans="3:13" x14ac:dyDescent="0.2">
      <c r="C8705" s="89" t="s">
        <v>16</v>
      </c>
      <c r="D8705" s="86" t="s">
        <v>17</v>
      </c>
      <c r="E8705" s="6" t="s">
        <v>18</v>
      </c>
      <c r="F8705" s="5"/>
      <c r="G8705" s="58">
        <v>344</v>
      </c>
      <c r="H8705" s="70" t="str">
        <f t="shared" si="191"/>
        <v xml:space="preserve"> </v>
      </c>
      <c r="I8705" s="12">
        <v>41.279069767442003</v>
      </c>
      <c r="J8705" s="4">
        <v>49.418604651163001</v>
      </c>
      <c r="K8705" s="4">
        <v>6.3953488372090002</v>
      </c>
      <c r="L8705" s="4">
        <v>0.29069767441900002</v>
      </c>
      <c r="M8705" s="13">
        <v>2.6162790697670002</v>
      </c>
    </row>
    <row r="8706" spans="3:13" x14ac:dyDescent="0.2">
      <c r="C8706" s="90"/>
      <c r="D8706" s="87"/>
      <c r="E8706" s="1" t="s">
        <v>19</v>
      </c>
      <c r="F8706" s="2"/>
      <c r="G8706" s="59">
        <v>1502</v>
      </c>
      <c r="H8706" s="71" t="str">
        <f t="shared" si="191"/>
        <v xml:space="preserve"> </v>
      </c>
      <c r="I8706" s="11">
        <v>22.836218375499001</v>
      </c>
      <c r="J8706" s="3">
        <v>55.459387483355997</v>
      </c>
      <c r="K8706" s="3">
        <v>16.910785619174</v>
      </c>
      <c r="L8706" s="3">
        <v>2.1304926764309999</v>
      </c>
      <c r="M8706" s="8">
        <v>2.663115845539</v>
      </c>
    </row>
    <row r="8707" spans="3:13" x14ac:dyDescent="0.2">
      <c r="C8707" s="90"/>
      <c r="D8707" s="87"/>
      <c r="E8707" s="1" t="s">
        <v>20</v>
      </c>
      <c r="F8707" s="2"/>
      <c r="G8707" s="59">
        <v>465</v>
      </c>
      <c r="H8707" s="71" t="str">
        <f t="shared" si="191"/>
        <v xml:space="preserve"> </v>
      </c>
      <c r="I8707" s="11">
        <v>12.258064516129</v>
      </c>
      <c r="J8707" s="3">
        <v>48.172043010753001</v>
      </c>
      <c r="K8707" s="3">
        <v>30.107526881719998</v>
      </c>
      <c r="L8707" s="3">
        <v>6.4516129032259997</v>
      </c>
      <c r="M8707" s="8">
        <v>3.0107526881719999</v>
      </c>
    </row>
    <row r="8708" spans="3:13" x14ac:dyDescent="0.2">
      <c r="C8708" s="90"/>
      <c r="D8708" s="87"/>
      <c r="E8708" s="1" t="s">
        <v>21</v>
      </c>
      <c r="F8708" s="2"/>
      <c r="G8708" s="59">
        <v>107</v>
      </c>
      <c r="H8708" s="71" t="str">
        <f t="shared" si="191"/>
        <v xml:space="preserve"> </v>
      </c>
      <c r="I8708" s="11">
        <v>14.018691588785</v>
      </c>
      <c r="J8708" s="3">
        <v>25.233644859813001</v>
      </c>
      <c r="K8708" s="3">
        <v>38.317757009346003</v>
      </c>
      <c r="L8708" s="3">
        <v>15.887850467290001</v>
      </c>
      <c r="M8708" s="8">
        <v>6.5420560747660002</v>
      </c>
    </row>
    <row r="8709" spans="3:13" x14ac:dyDescent="0.2">
      <c r="C8709" s="90"/>
      <c r="D8709" s="87"/>
      <c r="E8709" s="1" t="s">
        <v>22</v>
      </c>
      <c r="F8709" s="2"/>
      <c r="G8709" s="59">
        <v>17</v>
      </c>
      <c r="H8709" s="71" t="str">
        <f t="shared" si="191"/>
        <v>*</v>
      </c>
      <c r="I8709" s="11">
        <v>29.411764705882</v>
      </c>
      <c r="J8709" s="3">
        <v>11.764705882353001</v>
      </c>
      <c r="K8709" s="3">
        <v>29.411764705882</v>
      </c>
      <c r="L8709" s="3">
        <v>11.764705882353001</v>
      </c>
      <c r="M8709" s="8">
        <v>17.647058823529001</v>
      </c>
    </row>
    <row r="8710" spans="3:13" x14ac:dyDescent="0.2">
      <c r="C8710" s="91" t="s">
        <v>23</v>
      </c>
      <c r="D8710" s="86" t="s">
        <v>17</v>
      </c>
      <c r="E8710" s="6" t="s">
        <v>24</v>
      </c>
      <c r="F8710" s="5"/>
      <c r="G8710" s="58">
        <v>383</v>
      </c>
      <c r="H8710" s="70" t="str">
        <f t="shared" si="191"/>
        <v xml:space="preserve"> </v>
      </c>
      <c r="I8710" s="12">
        <v>27.415143603133</v>
      </c>
      <c r="J8710" s="4">
        <v>54.830287206266</v>
      </c>
      <c r="K8710" s="4">
        <v>14.360313315927</v>
      </c>
      <c r="L8710" s="4">
        <v>0.52219321148800002</v>
      </c>
      <c r="M8710" s="13">
        <v>2.8720626631849999</v>
      </c>
    </row>
    <row r="8711" spans="3:13" x14ac:dyDescent="0.2">
      <c r="C8711" s="90"/>
      <c r="D8711" s="87"/>
      <c r="E8711" s="1" t="s">
        <v>25</v>
      </c>
      <c r="F8711" s="2"/>
      <c r="G8711" s="59">
        <v>333</v>
      </c>
      <c r="H8711" s="71" t="str">
        <f t="shared" si="191"/>
        <v xml:space="preserve"> </v>
      </c>
      <c r="I8711" s="11">
        <v>27.627627627628002</v>
      </c>
      <c r="J8711" s="3">
        <v>55.855855855855999</v>
      </c>
      <c r="K8711" s="3">
        <v>12.312312312312001</v>
      </c>
      <c r="L8711" s="3">
        <v>1.5015015015019999</v>
      </c>
      <c r="M8711" s="8">
        <v>2.7027027027030002</v>
      </c>
    </row>
    <row r="8712" spans="3:13" ht="24" x14ac:dyDescent="0.2">
      <c r="C8712" s="90"/>
      <c r="D8712" s="87"/>
      <c r="E8712" s="1" t="s">
        <v>26</v>
      </c>
      <c r="F8712" s="2"/>
      <c r="G8712" s="59">
        <v>464</v>
      </c>
      <c r="H8712" s="71" t="str">
        <f t="shared" si="191"/>
        <v xml:space="preserve"> </v>
      </c>
      <c r="I8712" s="11">
        <v>29.956896551724</v>
      </c>
      <c r="J8712" s="3">
        <v>53.663793103448</v>
      </c>
      <c r="K8712" s="3">
        <v>12.715517241379001</v>
      </c>
      <c r="L8712" s="3">
        <v>1.293103448276</v>
      </c>
      <c r="M8712" s="8">
        <v>2.3706896551719998</v>
      </c>
    </row>
    <row r="8713" spans="3:13" ht="24" x14ac:dyDescent="0.2">
      <c r="C8713" s="90"/>
      <c r="D8713" s="87"/>
      <c r="E8713" s="1" t="s">
        <v>27</v>
      </c>
      <c r="F8713" s="2"/>
      <c r="G8713" s="59">
        <v>163</v>
      </c>
      <c r="H8713" s="71" t="str">
        <f t="shared" si="191"/>
        <v xml:space="preserve"> </v>
      </c>
      <c r="I8713" s="11">
        <v>31.288343558282001</v>
      </c>
      <c r="J8713" s="3">
        <v>47.239263803680998</v>
      </c>
      <c r="K8713" s="3">
        <v>14.110429447853001</v>
      </c>
      <c r="L8713" s="3">
        <v>2.4539877300609998</v>
      </c>
      <c r="M8713" s="8">
        <v>4.9079754601229997</v>
      </c>
    </row>
    <row r="8714" spans="3:13" x14ac:dyDescent="0.2">
      <c r="C8714" s="90"/>
      <c r="D8714" s="87"/>
      <c r="E8714" s="1" t="s">
        <v>28</v>
      </c>
      <c r="F8714" s="2"/>
      <c r="G8714" s="59">
        <v>161</v>
      </c>
      <c r="H8714" s="71" t="str">
        <f t="shared" si="191"/>
        <v xml:space="preserve"> </v>
      </c>
      <c r="I8714" s="11">
        <v>28.571428571428999</v>
      </c>
      <c r="J8714" s="3">
        <v>49.068322981366002</v>
      </c>
      <c r="K8714" s="3">
        <v>15.527950310559</v>
      </c>
      <c r="L8714" s="3">
        <v>2.4844720496889998</v>
      </c>
      <c r="M8714" s="8">
        <v>4.3478260869570002</v>
      </c>
    </row>
    <row r="8715" spans="3:13" x14ac:dyDescent="0.2">
      <c r="C8715" s="90"/>
      <c r="D8715" s="87"/>
      <c r="E8715" s="1" t="s">
        <v>29</v>
      </c>
      <c r="F8715" s="2"/>
      <c r="G8715" s="59">
        <v>1174</v>
      </c>
      <c r="H8715" s="71" t="str">
        <f t="shared" si="191"/>
        <v xml:space="preserve"> </v>
      </c>
      <c r="I8715" s="11">
        <v>26.320272572402001</v>
      </c>
      <c r="J8715" s="3">
        <v>54.173764906302999</v>
      </c>
      <c r="K8715" s="3">
        <v>15.502555366269</v>
      </c>
      <c r="L8715" s="3">
        <v>1.277683134583</v>
      </c>
      <c r="M8715" s="8">
        <v>2.7257240204430002</v>
      </c>
    </row>
    <row r="8716" spans="3:13" x14ac:dyDescent="0.2">
      <c r="C8716" s="90"/>
      <c r="D8716" s="87"/>
      <c r="E8716" s="1" t="s">
        <v>30</v>
      </c>
      <c r="F8716" s="2"/>
      <c r="G8716" s="59">
        <v>1349</v>
      </c>
      <c r="H8716" s="71" t="str">
        <f t="shared" si="191"/>
        <v xml:space="preserve"> </v>
      </c>
      <c r="I8716" s="11">
        <v>26.241660489251</v>
      </c>
      <c r="J8716" s="3">
        <v>53.669384729428998</v>
      </c>
      <c r="K8716" s="3">
        <v>16.604892512972999</v>
      </c>
      <c r="L8716" s="3">
        <v>1.186063750927</v>
      </c>
      <c r="M8716" s="8">
        <v>2.2979985174199999</v>
      </c>
    </row>
    <row r="8717" spans="3:13" x14ac:dyDescent="0.2">
      <c r="C8717" s="90"/>
      <c r="D8717" s="87"/>
      <c r="E8717" s="1" t="s">
        <v>31</v>
      </c>
      <c r="F8717" s="2"/>
      <c r="G8717" s="59">
        <v>2034</v>
      </c>
      <c r="H8717" s="71" t="str">
        <f t="shared" si="191"/>
        <v xml:space="preserve"> </v>
      </c>
      <c r="I8717" s="11">
        <v>22.763028515241</v>
      </c>
      <c r="J8717" s="3">
        <v>52.900688298917999</v>
      </c>
      <c r="K8717" s="3">
        <v>19.026548672566001</v>
      </c>
      <c r="L8717" s="3">
        <v>2.7531956735500001</v>
      </c>
      <c r="M8717" s="8">
        <v>2.556538839725</v>
      </c>
    </row>
    <row r="8718" spans="3:13" x14ac:dyDescent="0.2">
      <c r="C8718" s="90"/>
      <c r="D8718" s="87"/>
      <c r="E8718" s="1" t="s">
        <v>32</v>
      </c>
      <c r="F8718" s="2"/>
      <c r="G8718" s="59">
        <v>68</v>
      </c>
      <c r="H8718" s="71" t="str">
        <f t="shared" si="191"/>
        <v xml:space="preserve"> </v>
      </c>
      <c r="I8718" s="11">
        <v>17.647058823529001</v>
      </c>
      <c r="J8718" s="3">
        <v>29.411764705882</v>
      </c>
      <c r="K8718" s="3">
        <v>26.470588235293999</v>
      </c>
      <c r="L8718" s="3">
        <v>23.529411764706001</v>
      </c>
      <c r="M8718" s="8">
        <v>2.9411764705880001</v>
      </c>
    </row>
    <row r="8719" spans="3:13" x14ac:dyDescent="0.2">
      <c r="C8719" s="90"/>
      <c r="D8719" s="87"/>
      <c r="E8719" s="1" t="s">
        <v>22</v>
      </c>
      <c r="F8719" s="2"/>
      <c r="G8719" s="59">
        <v>17</v>
      </c>
      <c r="H8719" s="71" t="str">
        <f t="shared" si="191"/>
        <v>*</v>
      </c>
      <c r="I8719" s="11">
        <v>11.764705882353001</v>
      </c>
      <c r="J8719" s="3">
        <v>23.529411764706001</v>
      </c>
      <c r="K8719" s="3">
        <v>35.294117647058997</v>
      </c>
      <c r="L8719" s="3">
        <v>17.647058823529001</v>
      </c>
      <c r="M8719" s="8">
        <v>11.764705882353001</v>
      </c>
    </row>
    <row r="8720" spans="3:13" x14ac:dyDescent="0.2">
      <c r="C8720" s="91" t="s">
        <v>33</v>
      </c>
      <c r="D8720" s="86" t="s">
        <v>17</v>
      </c>
      <c r="E8720" s="6" t="s">
        <v>34</v>
      </c>
      <c r="F8720" s="5"/>
      <c r="G8720" s="58">
        <v>120</v>
      </c>
      <c r="H8720" s="70" t="str">
        <f t="shared" si="191"/>
        <v xml:space="preserve"> </v>
      </c>
      <c r="I8720" s="12">
        <v>50.833333333333002</v>
      </c>
      <c r="J8720" s="4">
        <v>40</v>
      </c>
      <c r="K8720" s="4">
        <v>4.166666666667</v>
      </c>
      <c r="L8720" s="25">
        <v>0</v>
      </c>
      <c r="M8720" s="13">
        <v>5</v>
      </c>
    </row>
    <row r="8721" spans="3:13" x14ac:dyDescent="0.2">
      <c r="C8721" s="90"/>
      <c r="D8721" s="87"/>
      <c r="E8721" s="1" t="s">
        <v>35</v>
      </c>
      <c r="F8721" s="2"/>
      <c r="G8721" s="59">
        <v>932</v>
      </c>
      <c r="H8721" s="71" t="str">
        <f t="shared" si="191"/>
        <v xml:space="preserve"> </v>
      </c>
      <c r="I8721" s="11">
        <v>31.115879828326001</v>
      </c>
      <c r="J8721" s="3">
        <v>54.506437768239998</v>
      </c>
      <c r="K8721" s="3">
        <v>11.051502145922999</v>
      </c>
      <c r="L8721" s="3">
        <v>0.53648068669500004</v>
      </c>
      <c r="M8721" s="8">
        <v>2.7896995708149999</v>
      </c>
    </row>
    <row r="8722" spans="3:13" x14ac:dyDescent="0.2">
      <c r="C8722" s="90"/>
      <c r="D8722" s="87"/>
      <c r="E8722" s="1" t="s">
        <v>36</v>
      </c>
      <c r="F8722" s="2"/>
      <c r="G8722" s="59">
        <v>854</v>
      </c>
      <c r="H8722" s="71" t="str">
        <f t="shared" si="191"/>
        <v xml:space="preserve"> </v>
      </c>
      <c r="I8722" s="11">
        <v>18.032786885246001</v>
      </c>
      <c r="J8722" s="3">
        <v>55.386416861827001</v>
      </c>
      <c r="K8722" s="3">
        <v>21.779859484778001</v>
      </c>
      <c r="L8722" s="3">
        <v>2.6932084309130002</v>
      </c>
      <c r="M8722" s="8">
        <v>2.1077283372369999</v>
      </c>
    </row>
    <row r="8723" spans="3:13" ht="24" x14ac:dyDescent="0.2">
      <c r="C8723" s="90"/>
      <c r="D8723" s="87"/>
      <c r="E8723" s="1" t="s">
        <v>37</v>
      </c>
      <c r="F8723" s="2"/>
      <c r="G8723" s="59">
        <v>356</v>
      </c>
      <c r="H8723" s="71" t="str">
        <f t="shared" si="191"/>
        <v xml:space="preserve"> </v>
      </c>
      <c r="I8723" s="11">
        <v>10.955056179774999</v>
      </c>
      <c r="J8723" s="3">
        <v>48.033707865168999</v>
      </c>
      <c r="K8723" s="3">
        <v>32.022471910112003</v>
      </c>
      <c r="L8723" s="3">
        <v>6.460674157303</v>
      </c>
      <c r="M8723" s="8">
        <v>2.5280898876400002</v>
      </c>
    </row>
    <row r="8724" spans="3:13" x14ac:dyDescent="0.2">
      <c r="C8724" s="90"/>
      <c r="D8724" s="87"/>
      <c r="E8724" s="1" t="s">
        <v>38</v>
      </c>
      <c r="F8724" s="2"/>
      <c r="G8724" s="59">
        <v>157</v>
      </c>
      <c r="H8724" s="71" t="str">
        <f t="shared" si="191"/>
        <v xml:space="preserve"> </v>
      </c>
      <c r="I8724" s="11">
        <v>8.9171974522290007</v>
      </c>
      <c r="J8724" s="3">
        <v>34.394904458599001</v>
      </c>
      <c r="K8724" s="3">
        <v>31.210191082803</v>
      </c>
      <c r="L8724" s="3">
        <v>18.471337579618002</v>
      </c>
      <c r="M8724" s="8">
        <v>7.0063694267520003</v>
      </c>
    </row>
    <row r="8725" spans="3:13" x14ac:dyDescent="0.2">
      <c r="C8725" s="90"/>
      <c r="D8725" s="87"/>
      <c r="E8725" s="1" t="s">
        <v>22</v>
      </c>
      <c r="F8725" s="2"/>
      <c r="G8725" s="59">
        <v>16</v>
      </c>
      <c r="H8725" s="71" t="str">
        <f t="shared" si="191"/>
        <v>*</v>
      </c>
      <c r="I8725" s="11">
        <v>25</v>
      </c>
      <c r="J8725" s="3">
        <v>12.5</v>
      </c>
      <c r="K8725" s="3">
        <v>31.25</v>
      </c>
      <c r="L8725" s="3">
        <v>12.5</v>
      </c>
      <c r="M8725" s="8">
        <v>18.75</v>
      </c>
    </row>
    <row r="8726" spans="3:13" x14ac:dyDescent="0.2">
      <c r="C8726" s="91" t="s">
        <v>39</v>
      </c>
      <c r="D8726" s="86" t="s">
        <v>17</v>
      </c>
      <c r="E8726" s="6" t="s">
        <v>40</v>
      </c>
      <c r="F8726" s="5"/>
      <c r="G8726" s="58">
        <v>350</v>
      </c>
      <c r="H8726" s="70" t="str">
        <f t="shared" si="191"/>
        <v xml:space="preserve"> </v>
      </c>
      <c r="I8726" s="12">
        <v>36.571428571429003</v>
      </c>
      <c r="J8726" s="4">
        <v>52.571428571429003</v>
      </c>
      <c r="K8726" s="4">
        <v>8.5714285714289993</v>
      </c>
      <c r="L8726" s="4">
        <v>0.57142857142900005</v>
      </c>
      <c r="M8726" s="13">
        <v>1.714285714286</v>
      </c>
    </row>
    <row r="8727" spans="3:13" ht="24" x14ac:dyDescent="0.2">
      <c r="C8727" s="90"/>
      <c r="D8727" s="87"/>
      <c r="E8727" s="1" t="s">
        <v>41</v>
      </c>
      <c r="F8727" s="2"/>
      <c r="G8727" s="59">
        <v>1147</v>
      </c>
      <c r="H8727" s="71" t="str">
        <f t="shared" si="191"/>
        <v xml:space="preserve"> </v>
      </c>
      <c r="I8727" s="11">
        <v>23.626852659111002</v>
      </c>
      <c r="J8727" s="3">
        <v>55.797733217088002</v>
      </c>
      <c r="K8727" s="3">
        <v>17.262423714036998</v>
      </c>
      <c r="L8727" s="3">
        <v>1.394943330427</v>
      </c>
      <c r="M8727" s="8">
        <v>1.9180470793369999</v>
      </c>
    </row>
    <row r="8728" spans="3:13" x14ac:dyDescent="0.2">
      <c r="C8728" s="90"/>
      <c r="D8728" s="87"/>
      <c r="E8728" s="1" t="s">
        <v>42</v>
      </c>
      <c r="F8728" s="2"/>
      <c r="G8728" s="59">
        <v>816</v>
      </c>
      <c r="H8728" s="71" t="str">
        <f t="shared" si="191"/>
        <v xml:space="preserve"> </v>
      </c>
      <c r="I8728" s="11">
        <v>16.666666666666998</v>
      </c>
      <c r="J8728" s="3">
        <v>47.303921568626997</v>
      </c>
      <c r="K8728" s="3">
        <v>25.612745098038999</v>
      </c>
      <c r="L8728" s="3">
        <v>6.3725490196079999</v>
      </c>
      <c r="M8728" s="8">
        <v>4.0441176470590001</v>
      </c>
    </row>
    <row r="8729" spans="3:13" x14ac:dyDescent="0.2">
      <c r="C8729" s="90"/>
      <c r="D8729" s="87"/>
      <c r="E8729" s="1" t="s">
        <v>43</v>
      </c>
      <c r="F8729" s="2"/>
      <c r="G8729" s="59">
        <v>78</v>
      </c>
      <c r="H8729" s="71" t="str">
        <f t="shared" si="191"/>
        <v xml:space="preserve"> </v>
      </c>
      <c r="I8729" s="11">
        <v>24.358974358973999</v>
      </c>
      <c r="J8729" s="3">
        <v>41.025641025641001</v>
      </c>
      <c r="K8729" s="3">
        <v>19.230769230768999</v>
      </c>
      <c r="L8729" s="3">
        <v>10.25641025641</v>
      </c>
      <c r="M8729" s="8">
        <v>5.1282051282049999</v>
      </c>
    </row>
    <row r="8730" spans="3:13" x14ac:dyDescent="0.2">
      <c r="C8730" s="90"/>
      <c r="D8730" s="87"/>
      <c r="E8730" s="1" t="s">
        <v>22</v>
      </c>
      <c r="F8730" s="2"/>
      <c r="G8730" s="59">
        <v>44</v>
      </c>
      <c r="H8730" s="71" t="str">
        <f t="shared" si="191"/>
        <v>*</v>
      </c>
      <c r="I8730" s="11">
        <v>18.181818181817999</v>
      </c>
      <c r="J8730" s="3">
        <v>31.818181818182001</v>
      </c>
      <c r="K8730" s="3">
        <v>22.727272727273</v>
      </c>
      <c r="L8730" s="3">
        <v>9.0909090909089993</v>
      </c>
      <c r="M8730" s="8">
        <v>18.181818181817999</v>
      </c>
    </row>
    <row r="8731" spans="3:13" x14ac:dyDescent="0.2">
      <c r="C8731" s="91" t="s">
        <v>44</v>
      </c>
      <c r="D8731" s="86" t="s">
        <v>17</v>
      </c>
      <c r="E8731" s="6" t="s">
        <v>45</v>
      </c>
      <c r="F8731" s="5"/>
      <c r="G8731" s="58">
        <v>1358</v>
      </c>
      <c r="H8731" s="70" t="str">
        <f t="shared" si="191"/>
        <v xml:space="preserve"> </v>
      </c>
      <c r="I8731" s="12">
        <v>28.129602356406</v>
      </c>
      <c r="J8731" s="4">
        <v>53.902798232694998</v>
      </c>
      <c r="K8731" s="4">
        <v>14.212076583210999</v>
      </c>
      <c r="L8731" s="4">
        <v>1.693667157585</v>
      </c>
      <c r="M8731" s="13">
        <v>2.0618556701030002</v>
      </c>
    </row>
    <row r="8732" spans="3:13" x14ac:dyDescent="0.2">
      <c r="C8732" s="90"/>
      <c r="D8732" s="87"/>
      <c r="E8732" s="1" t="s">
        <v>46</v>
      </c>
      <c r="F8732" s="2"/>
      <c r="G8732" s="59">
        <v>735</v>
      </c>
      <c r="H8732" s="71" t="str">
        <f t="shared" si="191"/>
        <v xml:space="preserve"> </v>
      </c>
      <c r="I8732" s="11">
        <v>18.231292517006999</v>
      </c>
      <c r="J8732" s="3">
        <v>52.244897959184001</v>
      </c>
      <c r="K8732" s="3">
        <v>22.721088435374</v>
      </c>
      <c r="L8732" s="3">
        <v>2.8571428571430002</v>
      </c>
      <c r="M8732" s="8">
        <v>3.9455782312930001</v>
      </c>
    </row>
    <row r="8733" spans="3:13" x14ac:dyDescent="0.2">
      <c r="C8733" s="90"/>
      <c r="D8733" s="87"/>
      <c r="E8733" s="1" t="s">
        <v>47</v>
      </c>
      <c r="F8733" s="2"/>
      <c r="G8733" s="59">
        <v>177</v>
      </c>
      <c r="H8733" s="71" t="str">
        <f t="shared" si="191"/>
        <v xml:space="preserve"> </v>
      </c>
      <c r="I8733" s="11">
        <v>15.254237288136</v>
      </c>
      <c r="J8733" s="3">
        <v>45.197740112993998</v>
      </c>
      <c r="K8733" s="3">
        <v>33.898305084745999</v>
      </c>
      <c r="L8733" s="3">
        <v>3.9548022598869998</v>
      </c>
      <c r="M8733" s="8">
        <v>1.6949152542370001</v>
      </c>
    </row>
    <row r="8734" spans="3:13" x14ac:dyDescent="0.2">
      <c r="C8734" s="90"/>
      <c r="D8734" s="87"/>
      <c r="E8734" s="1" t="s">
        <v>48</v>
      </c>
      <c r="F8734" s="2"/>
      <c r="G8734" s="59">
        <v>128</v>
      </c>
      <c r="H8734" s="71" t="str">
        <f t="shared" si="191"/>
        <v xml:space="preserve"> </v>
      </c>
      <c r="I8734" s="11">
        <v>9.375</v>
      </c>
      <c r="J8734" s="3">
        <v>32.03125</v>
      </c>
      <c r="K8734" s="3">
        <v>30.46875</v>
      </c>
      <c r="L8734" s="3">
        <v>22.65625</v>
      </c>
      <c r="M8734" s="8">
        <v>5.46875</v>
      </c>
    </row>
    <row r="8735" spans="3:13" x14ac:dyDescent="0.2">
      <c r="C8735" s="90"/>
      <c r="D8735" s="87"/>
      <c r="E8735" s="1" t="s">
        <v>22</v>
      </c>
      <c r="F8735" s="2"/>
      <c r="G8735" s="59">
        <v>37</v>
      </c>
      <c r="H8735" s="71" t="str">
        <f t="shared" si="191"/>
        <v>*</v>
      </c>
      <c r="I8735" s="11">
        <v>18.918918918919001</v>
      </c>
      <c r="J8735" s="3">
        <v>51.351351351350999</v>
      </c>
      <c r="K8735" s="3">
        <v>8.1081081081080004</v>
      </c>
      <c r="L8735" s="3">
        <v>5.4054054054050003</v>
      </c>
      <c r="M8735" s="8">
        <v>16.216216216216001</v>
      </c>
    </row>
    <row r="8736" spans="3:13" ht="24" x14ac:dyDescent="0.2">
      <c r="C8736" s="91" t="s">
        <v>49</v>
      </c>
      <c r="D8736" s="86" t="s">
        <v>17</v>
      </c>
      <c r="E8736" s="6" t="s">
        <v>50</v>
      </c>
      <c r="F8736" s="5"/>
      <c r="G8736" s="58">
        <v>141</v>
      </c>
      <c r="H8736" s="70" t="str">
        <f t="shared" si="191"/>
        <v xml:space="preserve"> </v>
      </c>
      <c r="I8736" s="12">
        <v>27.659574468085001</v>
      </c>
      <c r="J8736" s="4">
        <v>56.028368794325999</v>
      </c>
      <c r="K8736" s="4">
        <v>12.765957446809001</v>
      </c>
      <c r="L8736" s="4">
        <v>2.1276595744679998</v>
      </c>
      <c r="M8736" s="13">
        <v>1.4184397163119999</v>
      </c>
    </row>
    <row r="8737" spans="3:13" ht="36" x14ac:dyDescent="0.2">
      <c r="C8737" s="90"/>
      <c r="D8737" s="87"/>
      <c r="E8737" s="1" t="s">
        <v>51</v>
      </c>
      <c r="F8737" s="2"/>
      <c r="G8737" s="59">
        <v>349</v>
      </c>
      <c r="H8737" s="71" t="str">
        <f t="shared" si="191"/>
        <v xml:space="preserve"> </v>
      </c>
      <c r="I8737" s="11">
        <v>23.209169054440999</v>
      </c>
      <c r="J8737" s="3">
        <v>60.171919770773997</v>
      </c>
      <c r="K8737" s="3">
        <v>14.613180515759</v>
      </c>
      <c r="L8737" s="3">
        <v>0.85959885386799995</v>
      </c>
      <c r="M8737" s="8">
        <v>1.1461318051580001</v>
      </c>
    </row>
    <row r="8738" spans="3:13" ht="48" x14ac:dyDescent="0.2">
      <c r="C8738" s="90"/>
      <c r="D8738" s="87"/>
      <c r="E8738" s="1" t="s">
        <v>52</v>
      </c>
      <c r="F8738" s="2"/>
      <c r="G8738" s="59">
        <v>1860</v>
      </c>
      <c r="H8738" s="71" t="str">
        <f t="shared" si="191"/>
        <v xml:space="preserve"> </v>
      </c>
      <c r="I8738" s="11">
        <v>24.247311827956999</v>
      </c>
      <c r="J8738" s="3">
        <v>55.591397849461998</v>
      </c>
      <c r="K8738" s="3">
        <v>16.612903225806001</v>
      </c>
      <c r="L8738" s="3">
        <v>1.7204301075270001</v>
      </c>
      <c r="M8738" s="8">
        <v>1.827956989247</v>
      </c>
    </row>
    <row r="8739" spans="3:13" ht="24" x14ac:dyDescent="0.2">
      <c r="C8739" s="90"/>
      <c r="D8739" s="87"/>
      <c r="E8739" s="1" t="s">
        <v>53</v>
      </c>
      <c r="F8739" s="2"/>
      <c r="G8739" s="59">
        <v>719</v>
      </c>
      <c r="H8739" s="71" t="str">
        <f t="shared" si="191"/>
        <v xml:space="preserve"> </v>
      </c>
      <c r="I8739" s="11">
        <v>25.591098748261</v>
      </c>
      <c r="J8739" s="3">
        <v>56.745479833102003</v>
      </c>
      <c r="K8739" s="3">
        <v>16.133518776077999</v>
      </c>
      <c r="L8739" s="3">
        <v>0.973574408901</v>
      </c>
      <c r="M8739" s="8">
        <v>0.55632823365799999</v>
      </c>
    </row>
    <row r="8740" spans="3:13" ht="48" x14ac:dyDescent="0.2">
      <c r="C8740" s="90"/>
      <c r="D8740" s="87"/>
      <c r="E8740" s="1" t="s">
        <v>54</v>
      </c>
      <c r="F8740" s="2"/>
      <c r="G8740" s="59">
        <v>404</v>
      </c>
      <c r="H8740" s="71" t="str">
        <f t="shared" si="191"/>
        <v xml:space="preserve"> </v>
      </c>
      <c r="I8740" s="11">
        <v>24.009900990098998</v>
      </c>
      <c r="J8740" s="3">
        <v>60.643564356436002</v>
      </c>
      <c r="K8740" s="3">
        <v>13.366336633663</v>
      </c>
      <c r="L8740" s="3">
        <v>0.74257425742600003</v>
      </c>
      <c r="M8740" s="8">
        <v>1.237623762376</v>
      </c>
    </row>
    <row r="8741" spans="3:13" ht="36" x14ac:dyDescent="0.2">
      <c r="C8741" s="90"/>
      <c r="D8741" s="87"/>
      <c r="E8741" s="1" t="s">
        <v>55</v>
      </c>
      <c r="F8741" s="2"/>
      <c r="G8741" s="59">
        <v>41</v>
      </c>
      <c r="H8741" s="71" t="str">
        <f t="shared" si="191"/>
        <v>*</v>
      </c>
      <c r="I8741" s="11">
        <v>29.268292682927001</v>
      </c>
      <c r="J8741" s="3">
        <v>51.219512195122</v>
      </c>
      <c r="K8741" s="3">
        <v>12.195121951220001</v>
      </c>
      <c r="L8741" s="3">
        <v>2.4390243902440001</v>
      </c>
      <c r="M8741" s="8">
        <v>4.8780487804880002</v>
      </c>
    </row>
    <row r="8742" spans="3:13" ht="36" x14ac:dyDescent="0.2">
      <c r="C8742" s="90"/>
      <c r="D8742" s="87"/>
      <c r="E8742" s="1" t="s">
        <v>56</v>
      </c>
      <c r="F8742" s="2"/>
      <c r="G8742" s="59">
        <v>168</v>
      </c>
      <c r="H8742" s="71" t="str">
        <f t="shared" si="191"/>
        <v xml:space="preserve"> </v>
      </c>
      <c r="I8742" s="11">
        <v>23.214285714286</v>
      </c>
      <c r="J8742" s="3">
        <v>59.523809523810002</v>
      </c>
      <c r="K8742" s="3">
        <v>14.285714285714</v>
      </c>
      <c r="L8742" s="3">
        <v>2.3809523809519999</v>
      </c>
      <c r="M8742" s="8">
        <v>0.59523809523799998</v>
      </c>
    </row>
    <row r="8743" spans="3:13" ht="36" x14ac:dyDescent="0.2">
      <c r="C8743" s="90"/>
      <c r="D8743" s="87"/>
      <c r="E8743" s="1" t="s">
        <v>57</v>
      </c>
      <c r="F8743" s="2"/>
      <c r="G8743" s="59">
        <v>146</v>
      </c>
      <c r="H8743" s="71" t="str">
        <f t="shared" si="191"/>
        <v xml:space="preserve"> </v>
      </c>
      <c r="I8743" s="11">
        <v>25.342465753425</v>
      </c>
      <c r="J8743" s="3">
        <v>57.534246575342003</v>
      </c>
      <c r="K8743" s="3">
        <v>14.383561643836</v>
      </c>
      <c r="L8743" s="3">
        <v>1.369863013699</v>
      </c>
      <c r="M8743" s="8">
        <v>1.369863013699</v>
      </c>
    </row>
    <row r="8744" spans="3:13" x14ac:dyDescent="0.2">
      <c r="C8744" s="90"/>
      <c r="D8744" s="87"/>
      <c r="E8744" s="1" t="s">
        <v>58</v>
      </c>
      <c r="F8744" s="2"/>
      <c r="G8744" s="59">
        <v>364</v>
      </c>
      <c r="H8744" s="71" t="str">
        <f t="shared" si="191"/>
        <v xml:space="preserve"> </v>
      </c>
      <c r="I8744" s="11">
        <v>16.208791208790998</v>
      </c>
      <c r="J8744" s="3">
        <v>38.736263736264</v>
      </c>
      <c r="K8744" s="3">
        <v>27.747252747253</v>
      </c>
      <c r="L8744" s="3">
        <v>11.538461538462</v>
      </c>
      <c r="M8744" s="8">
        <v>5.7692307692310001</v>
      </c>
    </row>
    <row r="8745" spans="3:13" x14ac:dyDescent="0.2">
      <c r="C8745" s="90"/>
      <c r="D8745" s="87"/>
      <c r="E8745" s="1" t="s">
        <v>22</v>
      </c>
      <c r="F8745" s="2"/>
      <c r="G8745" s="59">
        <v>134</v>
      </c>
      <c r="H8745" s="71" t="str">
        <f t="shared" si="191"/>
        <v xml:space="preserve"> </v>
      </c>
      <c r="I8745" s="11">
        <v>26.119402985074998</v>
      </c>
      <c r="J8745" s="3">
        <v>35.820895522388</v>
      </c>
      <c r="K8745" s="3">
        <v>20.895522388060002</v>
      </c>
      <c r="L8745" s="3">
        <v>3.731343283582</v>
      </c>
      <c r="M8745" s="8">
        <v>13.432835820896001</v>
      </c>
    </row>
    <row r="8746" spans="3:13" ht="24" x14ac:dyDescent="0.2">
      <c r="C8746" s="90"/>
      <c r="D8746" s="87"/>
      <c r="E8746" s="1" t="s">
        <v>59</v>
      </c>
      <c r="F8746" s="2"/>
      <c r="G8746" s="59">
        <v>1920</v>
      </c>
      <c r="H8746" s="71" t="str">
        <f t="shared" si="191"/>
        <v xml:space="preserve"> </v>
      </c>
      <c r="I8746" s="11">
        <v>24.21875</v>
      </c>
      <c r="J8746" s="3">
        <v>55.15625</v>
      </c>
      <c r="K8746" s="3">
        <v>17.083333333333002</v>
      </c>
      <c r="L8746" s="3">
        <v>1.770833333333</v>
      </c>
      <c r="M8746" s="8">
        <v>1.770833333333</v>
      </c>
    </row>
    <row r="8747" spans="3:13" ht="24" x14ac:dyDescent="0.2">
      <c r="C8747" s="90"/>
      <c r="D8747" s="87"/>
      <c r="E8747" s="1" t="s">
        <v>60</v>
      </c>
      <c r="F8747" s="2"/>
      <c r="G8747" s="59">
        <v>479</v>
      </c>
      <c r="H8747" s="71" t="str">
        <f t="shared" si="191"/>
        <v xml:space="preserve"> </v>
      </c>
      <c r="I8747" s="11">
        <v>24.425887265136002</v>
      </c>
      <c r="J8747" s="3">
        <v>59.707724425887001</v>
      </c>
      <c r="K8747" s="3">
        <v>13.778705636743</v>
      </c>
      <c r="L8747" s="3">
        <v>1.043841336117</v>
      </c>
      <c r="M8747" s="8">
        <v>1.043841336117</v>
      </c>
    </row>
    <row r="8748" spans="3:13" ht="24" x14ac:dyDescent="0.2">
      <c r="C8748" s="91" t="s">
        <v>61</v>
      </c>
      <c r="D8748" s="86" t="s">
        <v>17</v>
      </c>
      <c r="E8748" s="6" t="s">
        <v>62</v>
      </c>
      <c r="F8748" s="5"/>
      <c r="G8748" s="58">
        <v>354</v>
      </c>
      <c r="H8748" s="70" t="str">
        <f t="shared" si="191"/>
        <v xml:space="preserve"> </v>
      </c>
      <c r="I8748" s="12">
        <v>25.706214689266002</v>
      </c>
      <c r="J8748" s="4">
        <v>59.039548022599</v>
      </c>
      <c r="K8748" s="4">
        <v>11.864406779661</v>
      </c>
      <c r="L8748" s="4">
        <v>0.84745762711899997</v>
      </c>
      <c r="M8748" s="13">
        <v>2.542372881356</v>
      </c>
    </row>
    <row r="8749" spans="3:13" ht="24" x14ac:dyDescent="0.2">
      <c r="C8749" s="90"/>
      <c r="D8749" s="87"/>
      <c r="E8749" s="1" t="s">
        <v>63</v>
      </c>
      <c r="F8749" s="2"/>
      <c r="G8749" s="59">
        <v>645</v>
      </c>
      <c r="H8749" s="71" t="str">
        <f t="shared" si="191"/>
        <v xml:space="preserve"> </v>
      </c>
      <c r="I8749" s="11">
        <v>24.341085271318001</v>
      </c>
      <c r="J8749" s="3">
        <v>58.759689922481002</v>
      </c>
      <c r="K8749" s="3">
        <v>14.573643410853</v>
      </c>
      <c r="L8749" s="3">
        <v>0.77519379845000003</v>
      </c>
      <c r="M8749" s="8">
        <v>1.550387596899</v>
      </c>
    </row>
    <row r="8750" spans="3:13" ht="36" x14ac:dyDescent="0.2">
      <c r="C8750" s="90"/>
      <c r="D8750" s="87"/>
      <c r="E8750" s="1" t="s">
        <v>64</v>
      </c>
      <c r="F8750" s="2"/>
      <c r="G8750" s="59">
        <v>166</v>
      </c>
      <c r="H8750" s="71" t="str">
        <f t="shared" si="191"/>
        <v xml:space="preserve"> </v>
      </c>
      <c r="I8750" s="11">
        <v>27.710843373494001</v>
      </c>
      <c r="J8750" s="3">
        <v>56.024096385542002</v>
      </c>
      <c r="K8750" s="3">
        <v>15.060240963855</v>
      </c>
      <c r="L8750" s="3">
        <v>0.60240963855399998</v>
      </c>
      <c r="M8750" s="8">
        <v>0.60240963855399998</v>
      </c>
    </row>
    <row r="8751" spans="3:13" ht="36" x14ac:dyDescent="0.2">
      <c r="C8751" s="90"/>
      <c r="D8751" s="87"/>
      <c r="E8751" s="1" t="s">
        <v>65</v>
      </c>
      <c r="F8751" s="2"/>
      <c r="G8751" s="59">
        <v>110</v>
      </c>
      <c r="H8751" s="71" t="str">
        <f t="shared" si="191"/>
        <v xml:space="preserve"> </v>
      </c>
      <c r="I8751" s="11">
        <v>27.272727272727</v>
      </c>
      <c r="J8751" s="3">
        <v>54.545454545455001</v>
      </c>
      <c r="K8751" s="3">
        <v>16.363636363636001</v>
      </c>
      <c r="L8751" s="7">
        <v>0</v>
      </c>
      <c r="M8751" s="8">
        <v>1.818181818182</v>
      </c>
    </row>
    <row r="8752" spans="3:13" ht="36" x14ac:dyDescent="0.2">
      <c r="C8752" s="90"/>
      <c r="D8752" s="87"/>
      <c r="E8752" s="1" t="s">
        <v>66</v>
      </c>
      <c r="F8752" s="2"/>
      <c r="G8752" s="59">
        <v>239</v>
      </c>
      <c r="H8752" s="71" t="str">
        <f t="shared" si="191"/>
        <v xml:space="preserve"> </v>
      </c>
      <c r="I8752" s="11">
        <v>26.778242677824</v>
      </c>
      <c r="J8752" s="3">
        <v>58.577405857740999</v>
      </c>
      <c r="K8752" s="3">
        <v>12.133891213388999</v>
      </c>
      <c r="L8752" s="7">
        <v>0</v>
      </c>
      <c r="M8752" s="8">
        <v>2.5104602510460001</v>
      </c>
    </row>
    <row r="8753" spans="3:13" ht="24" x14ac:dyDescent="0.2">
      <c r="C8753" s="90"/>
      <c r="D8753" s="87"/>
      <c r="E8753" s="1" t="s">
        <v>67</v>
      </c>
      <c r="F8753" s="2"/>
      <c r="G8753" s="59">
        <v>143</v>
      </c>
      <c r="H8753" s="71" t="str">
        <f t="shared" si="191"/>
        <v xml:space="preserve"> </v>
      </c>
      <c r="I8753" s="11">
        <v>33.566433566434</v>
      </c>
      <c r="J8753" s="3">
        <v>48.251748251747998</v>
      </c>
      <c r="K8753" s="3">
        <v>15.384615384615</v>
      </c>
      <c r="L8753" s="7">
        <v>0</v>
      </c>
      <c r="M8753" s="8">
        <v>2.797202797203</v>
      </c>
    </row>
    <row r="8754" spans="3:13" ht="24" x14ac:dyDescent="0.2">
      <c r="C8754" s="90"/>
      <c r="D8754" s="87"/>
      <c r="E8754" s="1" t="s">
        <v>68</v>
      </c>
      <c r="F8754" s="2"/>
      <c r="G8754" s="59">
        <v>56</v>
      </c>
      <c r="H8754" s="71" t="str">
        <f t="shared" si="191"/>
        <v xml:space="preserve"> </v>
      </c>
      <c r="I8754" s="11">
        <v>26.785714285714</v>
      </c>
      <c r="J8754" s="3">
        <v>55.357142857143003</v>
      </c>
      <c r="K8754" s="3">
        <v>10.714285714286</v>
      </c>
      <c r="L8754" s="3">
        <v>1.785714285714</v>
      </c>
      <c r="M8754" s="8">
        <v>5.3571428571429998</v>
      </c>
    </row>
    <row r="8755" spans="3:13" ht="24" x14ac:dyDescent="0.2">
      <c r="C8755" s="90"/>
      <c r="D8755" s="87"/>
      <c r="E8755" s="1" t="s">
        <v>69</v>
      </c>
      <c r="F8755" s="2"/>
      <c r="G8755" s="59">
        <v>51</v>
      </c>
      <c r="H8755" s="71" t="str">
        <f t="shared" si="191"/>
        <v xml:space="preserve"> </v>
      </c>
      <c r="I8755" s="11">
        <v>27.450980392157</v>
      </c>
      <c r="J8755" s="3">
        <v>47.058823529412003</v>
      </c>
      <c r="K8755" s="3">
        <v>21.568627450979999</v>
      </c>
      <c r="L8755" s="7">
        <v>0</v>
      </c>
      <c r="M8755" s="8">
        <v>3.9215686274510002</v>
      </c>
    </row>
    <row r="8756" spans="3:13" ht="24" x14ac:dyDescent="0.2">
      <c r="C8756" s="90"/>
      <c r="D8756" s="87"/>
      <c r="E8756" s="1" t="s">
        <v>70</v>
      </c>
      <c r="F8756" s="2"/>
      <c r="G8756" s="59">
        <v>312</v>
      </c>
      <c r="H8756" s="71" t="str">
        <f t="shared" si="191"/>
        <v xml:space="preserve"> </v>
      </c>
      <c r="I8756" s="11">
        <v>28.205128205127998</v>
      </c>
      <c r="J8756" s="3">
        <v>54.487179487178999</v>
      </c>
      <c r="K8756" s="3">
        <v>13.782051282051</v>
      </c>
      <c r="L8756" s="3">
        <v>0.96153846153800004</v>
      </c>
      <c r="M8756" s="8">
        <v>2.564102564103</v>
      </c>
    </row>
    <row r="8757" spans="3:13" x14ac:dyDescent="0.2">
      <c r="C8757" s="90"/>
      <c r="D8757" s="87"/>
      <c r="E8757" s="1" t="s">
        <v>32</v>
      </c>
      <c r="F8757" s="2"/>
      <c r="G8757" s="59">
        <v>51</v>
      </c>
      <c r="H8757" s="71" t="str">
        <f t="shared" si="191"/>
        <v xml:space="preserve"> </v>
      </c>
      <c r="I8757" s="11">
        <v>19.607843137254999</v>
      </c>
      <c r="J8757" s="3">
        <v>62.745098039216003</v>
      </c>
      <c r="K8757" s="3">
        <v>11.764705882353001</v>
      </c>
      <c r="L8757" s="3">
        <v>1.9607843137250001</v>
      </c>
      <c r="M8757" s="8">
        <v>3.9215686274510002</v>
      </c>
    </row>
    <row r="8758" spans="3:13" ht="24" x14ac:dyDescent="0.2">
      <c r="C8758" s="90"/>
      <c r="D8758" s="87"/>
      <c r="E8758" s="1" t="s">
        <v>71</v>
      </c>
      <c r="F8758" s="2"/>
      <c r="G8758" s="59">
        <v>1237</v>
      </c>
      <c r="H8758" s="71" t="str">
        <f t="shared" si="191"/>
        <v xml:space="preserve"> </v>
      </c>
      <c r="I8758" s="11">
        <v>25.464834276474999</v>
      </c>
      <c r="J8758" s="3">
        <v>56.345998383184998</v>
      </c>
      <c r="K8758" s="3">
        <v>15.036378334681</v>
      </c>
      <c r="L8758" s="3">
        <v>1.0509296685530001</v>
      </c>
      <c r="M8758" s="8">
        <v>2.1018593371060001</v>
      </c>
    </row>
    <row r="8759" spans="3:13" ht="24" x14ac:dyDescent="0.2">
      <c r="C8759" s="90"/>
      <c r="D8759" s="87"/>
      <c r="E8759" s="1" t="s">
        <v>72</v>
      </c>
      <c r="F8759" s="2"/>
      <c r="G8759" s="59">
        <v>1015</v>
      </c>
      <c r="H8759" s="71" t="str">
        <f t="shared" si="191"/>
        <v xml:space="preserve"> </v>
      </c>
      <c r="I8759" s="11">
        <v>20.197044334975001</v>
      </c>
      <c r="J8759" s="3">
        <v>48.374384236452997</v>
      </c>
      <c r="K8759" s="3">
        <v>23.546798029556999</v>
      </c>
      <c r="L8759" s="3">
        <v>5.8128078817729998</v>
      </c>
      <c r="M8759" s="8">
        <v>2.0689655172410002</v>
      </c>
    </row>
    <row r="8760" spans="3:13" x14ac:dyDescent="0.2">
      <c r="C8760" s="90"/>
      <c r="D8760" s="87"/>
      <c r="E8760" s="1" t="s">
        <v>22</v>
      </c>
      <c r="F8760" s="2"/>
      <c r="G8760" s="59">
        <v>183</v>
      </c>
      <c r="H8760" s="71" t="str">
        <f t="shared" si="191"/>
        <v xml:space="preserve"> </v>
      </c>
      <c r="I8760" s="11">
        <v>22.950819672131001</v>
      </c>
      <c r="J8760" s="3">
        <v>37.158469945355002</v>
      </c>
      <c r="K8760" s="3">
        <v>20.218579234972999</v>
      </c>
      <c r="L8760" s="3">
        <v>5.4644808743170001</v>
      </c>
      <c r="M8760" s="8">
        <v>14.207650273224001</v>
      </c>
    </row>
    <row r="8761" spans="3:13" x14ac:dyDescent="0.2">
      <c r="C8761" s="91" t="s">
        <v>73</v>
      </c>
      <c r="D8761" s="86" t="s">
        <v>17</v>
      </c>
      <c r="E8761" s="6" t="s">
        <v>74</v>
      </c>
      <c r="F8761" s="5"/>
      <c r="G8761" s="58">
        <v>247</v>
      </c>
      <c r="H8761" s="70" t="str">
        <f t="shared" si="191"/>
        <v xml:space="preserve"> </v>
      </c>
      <c r="I8761" s="12">
        <v>25.506072874493999</v>
      </c>
      <c r="J8761" s="4">
        <v>53.441295546558997</v>
      </c>
      <c r="K8761" s="4">
        <v>15.384615384615</v>
      </c>
      <c r="L8761" s="4">
        <v>1.214574898785</v>
      </c>
      <c r="M8761" s="13">
        <v>4.453441295547</v>
      </c>
    </row>
    <row r="8762" spans="3:13" x14ac:dyDescent="0.2">
      <c r="C8762" s="90"/>
      <c r="D8762" s="87"/>
      <c r="E8762" s="1" t="s">
        <v>75</v>
      </c>
      <c r="F8762" s="2"/>
      <c r="G8762" s="59">
        <v>531</v>
      </c>
      <c r="H8762" s="71" t="str">
        <f t="shared" si="191"/>
        <v xml:space="preserve"> </v>
      </c>
      <c r="I8762" s="11">
        <v>25.612052730696998</v>
      </c>
      <c r="J8762" s="3">
        <v>56.120527306968</v>
      </c>
      <c r="K8762" s="3">
        <v>16.007532956685001</v>
      </c>
      <c r="L8762" s="3">
        <v>0.56497175141199996</v>
      </c>
      <c r="M8762" s="8">
        <v>1.6949152542370001</v>
      </c>
    </row>
    <row r="8763" spans="3:13" x14ac:dyDescent="0.2">
      <c r="C8763" s="90"/>
      <c r="D8763" s="87"/>
      <c r="E8763" s="1" t="s">
        <v>76</v>
      </c>
      <c r="F8763" s="2"/>
      <c r="G8763" s="59">
        <v>58</v>
      </c>
      <c r="H8763" s="71" t="str">
        <f t="shared" si="191"/>
        <v xml:space="preserve"> </v>
      </c>
      <c r="I8763" s="11">
        <v>20.689655172414</v>
      </c>
      <c r="J8763" s="3">
        <v>50</v>
      </c>
      <c r="K8763" s="3">
        <v>25.862068965517</v>
      </c>
      <c r="L8763" s="7">
        <v>0</v>
      </c>
      <c r="M8763" s="8">
        <v>3.4482758620689999</v>
      </c>
    </row>
    <row r="8764" spans="3:13" x14ac:dyDescent="0.2">
      <c r="C8764" s="90"/>
      <c r="D8764" s="87"/>
      <c r="E8764" s="1" t="s">
        <v>77</v>
      </c>
      <c r="F8764" s="2"/>
      <c r="G8764" s="59">
        <v>400</v>
      </c>
      <c r="H8764" s="71" t="str">
        <f t="shared" si="191"/>
        <v xml:space="preserve"> </v>
      </c>
      <c r="I8764" s="11">
        <v>23</v>
      </c>
      <c r="J8764" s="3">
        <v>57.5</v>
      </c>
      <c r="K8764" s="3">
        <v>16.5</v>
      </c>
      <c r="L8764" s="3">
        <v>0.25</v>
      </c>
      <c r="M8764" s="8">
        <v>2.75</v>
      </c>
    </row>
    <row r="8765" spans="3:13" ht="24" x14ac:dyDescent="0.2">
      <c r="C8765" s="90"/>
      <c r="D8765" s="87"/>
      <c r="E8765" s="1" t="s">
        <v>78</v>
      </c>
      <c r="F8765" s="2"/>
      <c r="G8765" s="59">
        <v>422</v>
      </c>
      <c r="H8765" s="71" t="str">
        <f t="shared" si="191"/>
        <v xml:space="preserve"> </v>
      </c>
      <c r="I8765" s="11">
        <v>24.644549763033002</v>
      </c>
      <c r="J8765" s="3">
        <v>56.635071090046999</v>
      </c>
      <c r="K8765" s="3">
        <v>16.113744075829</v>
      </c>
      <c r="L8765" s="3">
        <v>0.94786729857800001</v>
      </c>
      <c r="M8765" s="8">
        <v>1.658767772512</v>
      </c>
    </row>
    <row r="8766" spans="3:13" ht="24" x14ac:dyDescent="0.2">
      <c r="C8766" s="90"/>
      <c r="D8766" s="87"/>
      <c r="E8766" s="1" t="s">
        <v>79</v>
      </c>
      <c r="F8766" s="2"/>
      <c r="G8766" s="59">
        <v>102</v>
      </c>
      <c r="H8766" s="71" t="str">
        <f t="shared" si="191"/>
        <v xml:space="preserve"> </v>
      </c>
      <c r="I8766" s="11">
        <v>33.333333333333002</v>
      </c>
      <c r="J8766" s="3">
        <v>51.960784313725</v>
      </c>
      <c r="K8766" s="3">
        <v>12.745098039216</v>
      </c>
      <c r="L8766" s="7">
        <v>0</v>
      </c>
      <c r="M8766" s="8">
        <v>1.9607843137250001</v>
      </c>
    </row>
    <row r="8767" spans="3:13" ht="24" x14ac:dyDescent="0.2">
      <c r="C8767" s="90"/>
      <c r="D8767" s="87"/>
      <c r="E8767" s="1" t="s">
        <v>80</v>
      </c>
      <c r="F8767" s="2"/>
      <c r="G8767" s="59">
        <v>44</v>
      </c>
      <c r="H8767" s="71" t="str">
        <f t="shared" si="191"/>
        <v>*</v>
      </c>
      <c r="I8767" s="11">
        <v>34.090909090909001</v>
      </c>
      <c r="J8767" s="3">
        <v>56.818181818181998</v>
      </c>
      <c r="K8767" s="3">
        <v>6.8181818181820004</v>
      </c>
      <c r="L8767" s="7">
        <v>0</v>
      </c>
      <c r="M8767" s="8">
        <v>2.2727272727269998</v>
      </c>
    </row>
    <row r="8768" spans="3:13" ht="24" x14ac:dyDescent="0.2">
      <c r="C8768" s="90"/>
      <c r="D8768" s="87"/>
      <c r="E8768" s="1" t="s">
        <v>81</v>
      </c>
      <c r="F8768" s="2"/>
      <c r="G8768" s="59">
        <v>99</v>
      </c>
      <c r="H8768" s="71" t="str">
        <f t="shared" ref="H8768:H8831" si="192">IF(G8768&lt;49,"*"," ")</f>
        <v xml:space="preserve"> </v>
      </c>
      <c r="I8768" s="11">
        <v>29.292929292928999</v>
      </c>
      <c r="J8768" s="3">
        <v>49.494949494948997</v>
      </c>
      <c r="K8768" s="3">
        <v>15.151515151515</v>
      </c>
      <c r="L8768" s="3">
        <v>1.010101010101</v>
      </c>
      <c r="M8768" s="8">
        <v>5.0505050505050004</v>
      </c>
    </row>
    <row r="8769" spans="3:13" ht="24" x14ac:dyDescent="0.2">
      <c r="C8769" s="90"/>
      <c r="D8769" s="87"/>
      <c r="E8769" s="1" t="s">
        <v>82</v>
      </c>
      <c r="F8769" s="2"/>
      <c r="G8769" s="59">
        <v>128</v>
      </c>
      <c r="H8769" s="71" t="str">
        <f t="shared" si="192"/>
        <v xml:space="preserve"> </v>
      </c>
      <c r="I8769" s="11">
        <v>28.90625</v>
      </c>
      <c r="J8769" s="3">
        <v>55.46875</v>
      </c>
      <c r="K8769" s="3">
        <v>13.28125</v>
      </c>
      <c r="L8769" s="7">
        <v>0</v>
      </c>
      <c r="M8769" s="8">
        <v>2.34375</v>
      </c>
    </row>
    <row r="8770" spans="3:13" x14ac:dyDescent="0.2">
      <c r="C8770" s="90"/>
      <c r="D8770" s="87"/>
      <c r="E8770" s="1" t="s">
        <v>83</v>
      </c>
      <c r="F8770" s="2"/>
      <c r="G8770" s="59">
        <v>47</v>
      </c>
      <c r="H8770" s="71" t="str">
        <f t="shared" si="192"/>
        <v>*</v>
      </c>
      <c r="I8770" s="11">
        <v>19.148936170212998</v>
      </c>
      <c r="J8770" s="3">
        <v>53.191489361701997</v>
      </c>
      <c r="K8770" s="3">
        <v>23.404255319149001</v>
      </c>
      <c r="L8770" s="3">
        <v>2.1276595744679998</v>
      </c>
      <c r="M8770" s="8">
        <v>2.1276595744679998</v>
      </c>
    </row>
    <row r="8771" spans="3:13" ht="24" x14ac:dyDescent="0.2">
      <c r="C8771" s="90"/>
      <c r="D8771" s="87"/>
      <c r="E8771" s="1" t="s">
        <v>84</v>
      </c>
      <c r="F8771" s="2"/>
      <c r="G8771" s="59">
        <v>151</v>
      </c>
      <c r="H8771" s="71" t="str">
        <f t="shared" si="192"/>
        <v xml:space="preserve"> </v>
      </c>
      <c r="I8771" s="11">
        <v>20.529801324503001</v>
      </c>
      <c r="J8771" s="3">
        <v>60.927152317881003</v>
      </c>
      <c r="K8771" s="3">
        <v>14.569536423841001</v>
      </c>
      <c r="L8771" s="3">
        <v>1.324503311258</v>
      </c>
      <c r="M8771" s="8">
        <v>2.6490066225170001</v>
      </c>
    </row>
    <row r="8772" spans="3:13" ht="24" x14ac:dyDescent="0.2">
      <c r="C8772" s="90"/>
      <c r="D8772" s="87"/>
      <c r="E8772" s="1" t="s">
        <v>85</v>
      </c>
      <c r="F8772" s="2"/>
      <c r="G8772" s="59">
        <v>60</v>
      </c>
      <c r="H8772" s="71" t="str">
        <f t="shared" si="192"/>
        <v xml:space="preserve"> </v>
      </c>
      <c r="I8772" s="11">
        <v>20</v>
      </c>
      <c r="J8772" s="3">
        <v>63.333333333333002</v>
      </c>
      <c r="K8772" s="3">
        <v>11.666666666667</v>
      </c>
      <c r="L8772" s="3">
        <v>1.666666666667</v>
      </c>
      <c r="M8772" s="8">
        <v>3.333333333333</v>
      </c>
    </row>
    <row r="8773" spans="3:13" x14ac:dyDescent="0.2">
      <c r="C8773" s="90"/>
      <c r="D8773" s="87"/>
      <c r="E8773" s="1" t="s">
        <v>32</v>
      </c>
      <c r="F8773" s="2"/>
      <c r="G8773" s="59">
        <v>49</v>
      </c>
      <c r="H8773" s="71" t="s">
        <v>673</v>
      </c>
      <c r="I8773" s="11">
        <v>22.448979591836999</v>
      </c>
      <c r="J8773" s="3">
        <v>48.979591836734997</v>
      </c>
      <c r="K8773" s="3">
        <v>16.326530612245001</v>
      </c>
      <c r="L8773" s="3">
        <v>6.1224489795919999</v>
      </c>
      <c r="M8773" s="8">
        <v>6.1224489795919999</v>
      </c>
    </row>
    <row r="8774" spans="3:13" ht="24" x14ac:dyDescent="0.2">
      <c r="C8774" s="90"/>
      <c r="D8774" s="87"/>
      <c r="E8774" s="1" t="s">
        <v>86</v>
      </c>
      <c r="F8774" s="2"/>
      <c r="G8774" s="59">
        <v>1336</v>
      </c>
      <c r="H8774" s="71" t="str">
        <f t="shared" si="192"/>
        <v xml:space="preserve"> </v>
      </c>
      <c r="I8774" s="11">
        <v>24.251497005988</v>
      </c>
      <c r="J8774" s="3">
        <v>55.913173652695001</v>
      </c>
      <c r="K8774" s="3">
        <v>16.167664670659001</v>
      </c>
      <c r="L8774" s="3">
        <v>1.1976047904189999</v>
      </c>
      <c r="M8774" s="8">
        <v>2.47005988024</v>
      </c>
    </row>
    <row r="8775" spans="3:13" ht="24" x14ac:dyDescent="0.2">
      <c r="C8775" s="90"/>
      <c r="D8775" s="87"/>
      <c r="E8775" s="1" t="s">
        <v>87</v>
      </c>
      <c r="F8775" s="2"/>
      <c r="G8775" s="59">
        <v>311</v>
      </c>
      <c r="H8775" s="71" t="str">
        <f t="shared" si="192"/>
        <v xml:space="preserve"> </v>
      </c>
      <c r="I8775" s="11">
        <v>19.292604501608</v>
      </c>
      <c r="J8775" s="3">
        <v>52.733118971061003</v>
      </c>
      <c r="K8775" s="3">
        <v>24.43729903537</v>
      </c>
      <c r="L8775" s="3">
        <v>3.5369774919610002</v>
      </c>
      <c r="M8775" s="14">
        <v>0</v>
      </c>
    </row>
    <row r="8776" spans="3:13" ht="24" x14ac:dyDescent="0.2">
      <c r="C8776" s="90"/>
      <c r="D8776" s="87"/>
      <c r="E8776" s="1" t="s">
        <v>88</v>
      </c>
      <c r="F8776" s="2"/>
      <c r="G8776" s="59">
        <v>620</v>
      </c>
      <c r="H8776" s="71" t="str">
        <f t="shared" si="192"/>
        <v xml:space="preserve"> </v>
      </c>
      <c r="I8776" s="11">
        <v>21.290322580645</v>
      </c>
      <c r="J8776" s="3">
        <v>46.290322580644997</v>
      </c>
      <c r="K8776" s="3">
        <v>22.580645161290001</v>
      </c>
      <c r="L8776" s="3">
        <v>7.2580645161290001</v>
      </c>
      <c r="M8776" s="8">
        <v>2.5806451612900001</v>
      </c>
    </row>
    <row r="8777" spans="3:13" x14ac:dyDescent="0.2">
      <c r="C8777" s="90"/>
      <c r="D8777" s="87"/>
      <c r="E8777" s="1" t="s">
        <v>22</v>
      </c>
      <c r="F8777" s="2"/>
      <c r="G8777" s="59">
        <v>168</v>
      </c>
      <c r="H8777" s="71" t="str">
        <f t="shared" si="192"/>
        <v xml:space="preserve"> </v>
      </c>
      <c r="I8777" s="11">
        <v>27.380952380951999</v>
      </c>
      <c r="J8777" s="3">
        <v>34.523809523810002</v>
      </c>
      <c r="K8777" s="3">
        <v>17.857142857143</v>
      </c>
      <c r="L8777" s="3">
        <v>5.9523809523809996</v>
      </c>
      <c r="M8777" s="8">
        <v>14.285714285714</v>
      </c>
    </row>
    <row r="8778" spans="3:13" ht="24" x14ac:dyDescent="0.2">
      <c r="C8778" s="91" t="s">
        <v>89</v>
      </c>
      <c r="D8778" s="86" t="s">
        <v>17</v>
      </c>
      <c r="E8778" s="6" t="s">
        <v>90</v>
      </c>
      <c r="F8778" s="5"/>
      <c r="G8778" s="58">
        <v>166</v>
      </c>
      <c r="H8778" s="70" t="str">
        <f t="shared" si="192"/>
        <v xml:space="preserve"> </v>
      </c>
      <c r="I8778" s="12">
        <v>28.313253012048001</v>
      </c>
      <c r="J8778" s="4">
        <v>54.819277108434001</v>
      </c>
      <c r="K8778" s="4">
        <v>15.66265060241</v>
      </c>
      <c r="L8778" s="25">
        <v>0</v>
      </c>
      <c r="M8778" s="13">
        <v>1.204819277108</v>
      </c>
    </row>
    <row r="8779" spans="3:13" ht="48" x14ac:dyDescent="0.2">
      <c r="C8779" s="90"/>
      <c r="D8779" s="87"/>
      <c r="E8779" s="1" t="s">
        <v>91</v>
      </c>
      <c r="F8779" s="2"/>
      <c r="G8779" s="59">
        <v>97</v>
      </c>
      <c r="H8779" s="71" t="str">
        <f t="shared" si="192"/>
        <v xml:space="preserve"> </v>
      </c>
      <c r="I8779" s="11">
        <v>26.804123711340001</v>
      </c>
      <c r="J8779" s="3">
        <v>54.639175257731999</v>
      </c>
      <c r="K8779" s="3">
        <v>12.371134020618999</v>
      </c>
      <c r="L8779" s="3">
        <v>2.0618556701030002</v>
      </c>
      <c r="M8779" s="8">
        <v>4.1237113402060004</v>
      </c>
    </row>
    <row r="8780" spans="3:13" ht="36" x14ac:dyDescent="0.2">
      <c r="C8780" s="90"/>
      <c r="D8780" s="87"/>
      <c r="E8780" s="1" t="s">
        <v>92</v>
      </c>
      <c r="F8780" s="2"/>
      <c r="G8780" s="59">
        <v>88</v>
      </c>
      <c r="H8780" s="71" t="str">
        <f t="shared" si="192"/>
        <v xml:space="preserve"> </v>
      </c>
      <c r="I8780" s="11">
        <v>28.409090909090999</v>
      </c>
      <c r="J8780" s="3">
        <v>55.681818181818002</v>
      </c>
      <c r="K8780" s="3">
        <v>13.636363636364001</v>
      </c>
      <c r="L8780" s="7">
        <v>0</v>
      </c>
      <c r="M8780" s="8">
        <v>2.2727272727269998</v>
      </c>
    </row>
    <row r="8781" spans="3:13" ht="48" x14ac:dyDescent="0.2">
      <c r="C8781" s="90"/>
      <c r="D8781" s="87"/>
      <c r="E8781" s="1" t="s">
        <v>93</v>
      </c>
      <c r="F8781" s="2"/>
      <c r="G8781" s="59">
        <v>157</v>
      </c>
      <c r="H8781" s="71" t="str">
        <f t="shared" si="192"/>
        <v xml:space="preserve"> </v>
      </c>
      <c r="I8781" s="11">
        <v>17.197452229299</v>
      </c>
      <c r="J8781" s="3">
        <v>63.057324840763997</v>
      </c>
      <c r="K8781" s="3">
        <v>14.649681528662001</v>
      </c>
      <c r="L8781" s="3">
        <v>3.184713375796</v>
      </c>
      <c r="M8781" s="8">
        <v>1.9108280254779999</v>
      </c>
    </row>
    <row r="8782" spans="3:13" x14ac:dyDescent="0.2">
      <c r="C8782" s="90"/>
      <c r="D8782" s="87"/>
      <c r="E8782" s="1" t="s">
        <v>94</v>
      </c>
      <c r="F8782" s="2"/>
      <c r="G8782" s="59">
        <v>9</v>
      </c>
      <c r="H8782" s="71" t="str">
        <f t="shared" si="192"/>
        <v>*</v>
      </c>
      <c r="I8782" s="11">
        <v>11.111111111111001</v>
      </c>
      <c r="J8782" s="3">
        <v>55.555555555555998</v>
      </c>
      <c r="K8782" s="7">
        <v>0</v>
      </c>
      <c r="L8782" s="3">
        <v>22.222222222222001</v>
      </c>
      <c r="M8782" s="8">
        <v>11.111111111111001</v>
      </c>
    </row>
    <row r="8783" spans="3:13" x14ac:dyDescent="0.2">
      <c r="C8783" s="90"/>
      <c r="D8783" s="87"/>
      <c r="E8783" s="1" t="s">
        <v>95</v>
      </c>
      <c r="F8783" s="2"/>
      <c r="G8783" s="59">
        <v>5</v>
      </c>
      <c r="H8783" s="71" t="str">
        <f t="shared" si="192"/>
        <v>*</v>
      </c>
      <c r="I8783" s="26">
        <v>0</v>
      </c>
      <c r="J8783" s="3">
        <v>60</v>
      </c>
      <c r="K8783" s="3">
        <v>20</v>
      </c>
      <c r="L8783" s="7">
        <v>0</v>
      </c>
      <c r="M8783" s="8">
        <v>20</v>
      </c>
    </row>
    <row r="8784" spans="3:13" x14ac:dyDescent="0.2">
      <c r="C8784" s="90"/>
      <c r="D8784" s="87"/>
      <c r="E8784" s="1" t="s">
        <v>32</v>
      </c>
      <c r="F8784" s="2"/>
      <c r="G8784" s="59">
        <v>41</v>
      </c>
      <c r="H8784" s="71" t="str">
        <f t="shared" si="192"/>
        <v>*</v>
      </c>
      <c r="I8784" s="11">
        <v>31.707317073171001</v>
      </c>
      <c r="J8784" s="3">
        <v>48.780487804878</v>
      </c>
      <c r="K8784" s="3">
        <v>14.634146341463</v>
      </c>
      <c r="L8784" s="3">
        <v>2.4390243902440001</v>
      </c>
      <c r="M8784" s="8">
        <v>2.4390243902440001</v>
      </c>
    </row>
    <row r="8785" spans="3:13" ht="24" x14ac:dyDescent="0.2">
      <c r="C8785" s="90"/>
      <c r="D8785" s="87"/>
      <c r="E8785" s="1" t="s">
        <v>96</v>
      </c>
      <c r="F8785" s="2"/>
      <c r="G8785" s="59">
        <v>455</v>
      </c>
      <c r="H8785" s="71" t="str">
        <f t="shared" si="192"/>
        <v xml:space="preserve"> </v>
      </c>
      <c r="I8785" s="11">
        <v>24.615384615385</v>
      </c>
      <c r="J8785" s="3">
        <v>57.142857142856997</v>
      </c>
      <c r="K8785" s="3">
        <v>14.725274725275</v>
      </c>
      <c r="L8785" s="3">
        <v>1.9780219780220001</v>
      </c>
      <c r="M8785" s="8">
        <v>1.538461538462</v>
      </c>
    </row>
    <row r="8786" spans="3:13" ht="24" x14ac:dyDescent="0.2">
      <c r="C8786" s="90"/>
      <c r="D8786" s="87"/>
      <c r="E8786" s="1" t="s">
        <v>87</v>
      </c>
      <c r="F8786" s="2"/>
      <c r="G8786" s="59">
        <v>623</v>
      </c>
      <c r="H8786" s="71" t="str">
        <f t="shared" si="192"/>
        <v xml:space="preserve"> </v>
      </c>
      <c r="I8786" s="11">
        <v>21.99036918138</v>
      </c>
      <c r="J8786" s="3">
        <v>52.808988764044997</v>
      </c>
      <c r="K8786" s="3">
        <v>22.15088282504</v>
      </c>
      <c r="L8786" s="3">
        <v>1.926163723917</v>
      </c>
      <c r="M8786" s="8">
        <v>1.123595505618</v>
      </c>
    </row>
    <row r="8787" spans="3:13" ht="24" x14ac:dyDescent="0.2">
      <c r="C8787" s="90"/>
      <c r="D8787" s="87"/>
      <c r="E8787" s="1" t="s">
        <v>88</v>
      </c>
      <c r="F8787" s="2"/>
      <c r="G8787" s="59">
        <v>1112</v>
      </c>
      <c r="H8787" s="71" t="str">
        <f t="shared" si="192"/>
        <v xml:space="preserve"> </v>
      </c>
      <c r="I8787" s="11">
        <v>22.931654676259001</v>
      </c>
      <c r="J8787" s="3">
        <v>50.089928057553998</v>
      </c>
      <c r="K8787" s="3">
        <v>19.874100719424</v>
      </c>
      <c r="L8787" s="3">
        <v>4.8561151079140004</v>
      </c>
      <c r="M8787" s="8">
        <v>2.2482014388490001</v>
      </c>
    </row>
    <row r="8788" spans="3:13" x14ac:dyDescent="0.2">
      <c r="C8788" s="90"/>
      <c r="D8788" s="87"/>
      <c r="E8788" s="1" t="s">
        <v>22</v>
      </c>
      <c r="F8788" s="2"/>
      <c r="G8788" s="59">
        <v>245</v>
      </c>
      <c r="H8788" s="71" t="str">
        <f t="shared" si="192"/>
        <v xml:space="preserve"> </v>
      </c>
      <c r="I8788" s="11">
        <v>23.673469387754999</v>
      </c>
      <c r="J8788" s="3">
        <v>44.897959183673002</v>
      </c>
      <c r="K8788" s="3">
        <v>14.69387755102</v>
      </c>
      <c r="L8788" s="3">
        <v>2.8571428571430002</v>
      </c>
      <c r="M8788" s="8">
        <v>13.877551020407999</v>
      </c>
    </row>
    <row r="8789" spans="3:13" x14ac:dyDescent="0.2">
      <c r="C8789" s="91" t="s">
        <v>97</v>
      </c>
      <c r="D8789" s="86" t="s">
        <v>17</v>
      </c>
      <c r="E8789" s="6" t="s">
        <v>98</v>
      </c>
      <c r="F8789" s="5"/>
      <c r="G8789" s="58">
        <v>83</v>
      </c>
      <c r="H8789" s="70" t="str">
        <f t="shared" si="192"/>
        <v xml:space="preserve"> </v>
      </c>
      <c r="I8789" s="12">
        <v>42.168674698795002</v>
      </c>
      <c r="J8789" s="4">
        <v>43.373493975903997</v>
      </c>
      <c r="K8789" s="4">
        <v>7.2289156626509996</v>
      </c>
      <c r="L8789" s="4">
        <v>2.409638554217</v>
      </c>
      <c r="M8789" s="13">
        <v>4.819277108434</v>
      </c>
    </row>
    <row r="8790" spans="3:13" x14ac:dyDescent="0.2">
      <c r="C8790" s="90"/>
      <c r="D8790" s="87"/>
      <c r="E8790" s="1" t="s">
        <v>99</v>
      </c>
      <c r="F8790" s="2"/>
      <c r="G8790" s="59">
        <v>401</v>
      </c>
      <c r="H8790" s="71" t="str">
        <f t="shared" si="192"/>
        <v xml:space="preserve"> </v>
      </c>
      <c r="I8790" s="11">
        <v>30.174563591022</v>
      </c>
      <c r="J8790" s="3">
        <v>56.857855361596002</v>
      </c>
      <c r="K8790" s="3">
        <v>10.72319201995</v>
      </c>
      <c r="L8790" s="3">
        <v>0.74812967581000001</v>
      </c>
      <c r="M8790" s="8">
        <v>1.4962593516210001</v>
      </c>
    </row>
    <row r="8791" spans="3:13" x14ac:dyDescent="0.2">
      <c r="C8791" s="90"/>
      <c r="D8791" s="87"/>
      <c r="E8791" s="1" t="s">
        <v>100</v>
      </c>
      <c r="F8791" s="2"/>
      <c r="G8791" s="59">
        <v>686</v>
      </c>
      <c r="H8791" s="71" t="str">
        <f t="shared" si="192"/>
        <v xml:space="preserve"> </v>
      </c>
      <c r="I8791" s="11">
        <v>20.845481049562999</v>
      </c>
      <c r="J8791" s="3">
        <v>55.393586005830997</v>
      </c>
      <c r="K8791" s="3">
        <v>20.991253644315002</v>
      </c>
      <c r="L8791" s="3">
        <v>1.1661807580170001</v>
      </c>
      <c r="M8791" s="8">
        <v>1.603498542274</v>
      </c>
    </row>
    <row r="8792" spans="3:13" x14ac:dyDescent="0.2">
      <c r="C8792" s="90"/>
      <c r="D8792" s="87"/>
      <c r="E8792" s="1" t="s">
        <v>101</v>
      </c>
      <c r="F8792" s="2"/>
      <c r="G8792" s="59">
        <v>1118</v>
      </c>
      <c r="H8792" s="71" t="str">
        <f t="shared" si="192"/>
        <v xml:space="preserve"> </v>
      </c>
      <c r="I8792" s="11">
        <v>20.393559928443999</v>
      </c>
      <c r="J8792" s="3">
        <v>49.552772808587001</v>
      </c>
      <c r="K8792" s="3">
        <v>22.093023255814</v>
      </c>
      <c r="L8792" s="3">
        <v>5.5456171735239996</v>
      </c>
      <c r="M8792" s="8">
        <v>2.4150268336309999</v>
      </c>
    </row>
    <row r="8793" spans="3:13" x14ac:dyDescent="0.2">
      <c r="C8793" s="90"/>
      <c r="D8793" s="87"/>
      <c r="E8793" s="1" t="s">
        <v>22</v>
      </c>
      <c r="F8793" s="2"/>
      <c r="G8793" s="59">
        <v>147</v>
      </c>
      <c r="H8793" s="71" t="str">
        <f t="shared" si="192"/>
        <v xml:space="preserve"> </v>
      </c>
      <c r="I8793" s="11">
        <v>23.809523809523998</v>
      </c>
      <c r="J8793" s="3">
        <v>39.455782312925002</v>
      </c>
      <c r="K8793" s="3">
        <v>14.965986394558</v>
      </c>
      <c r="L8793" s="3">
        <v>4.7619047619049999</v>
      </c>
      <c r="M8793" s="8">
        <v>17.006802721088</v>
      </c>
    </row>
    <row r="8794" spans="3:13" x14ac:dyDescent="0.2">
      <c r="C8794" s="91" t="s">
        <v>102</v>
      </c>
      <c r="D8794" s="86" t="s">
        <v>17</v>
      </c>
      <c r="E8794" s="6" t="s">
        <v>103</v>
      </c>
      <c r="F8794" s="5"/>
      <c r="G8794" s="58">
        <v>562</v>
      </c>
      <c r="H8794" s="70" t="str">
        <f t="shared" si="192"/>
        <v xml:space="preserve"> </v>
      </c>
      <c r="I8794" s="12">
        <v>39.857651245551999</v>
      </c>
      <c r="J8794" s="4">
        <v>52.491103202847</v>
      </c>
      <c r="K8794" s="4">
        <v>5.5160142348749996</v>
      </c>
      <c r="L8794" s="4">
        <v>0.35587188612100001</v>
      </c>
      <c r="M8794" s="13">
        <v>1.779359430605</v>
      </c>
    </row>
    <row r="8795" spans="3:13" x14ac:dyDescent="0.2">
      <c r="C8795" s="90"/>
      <c r="D8795" s="87"/>
      <c r="E8795" s="1" t="s">
        <v>104</v>
      </c>
      <c r="F8795" s="2"/>
      <c r="G8795" s="59">
        <v>1221</v>
      </c>
      <c r="H8795" s="71" t="str">
        <f t="shared" si="192"/>
        <v xml:space="preserve"> </v>
      </c>
      <c r="I8795" s="11">
        <v>20.14742014742</v>
      </c>
      <c r="J8795" s="3">
        <v>58.312858312857998</v>
      </c>
      <c r="K8795" s="3">
        <v>18.837018837018999</v>
      </c>
      <c r="L8795" s="3">
        <v>1.228501228501</v>
      </c>
      <c r="M8795" s="8">
        <v>1.4742014742009999</v>
      </c>
    </row>
    <row r="8796" spans="3:13" x14ac:dyDescent="0.2">
      <c r="C8796" s="90"/>
      <c r="D8796" s="87"/>
      <c r="E8796" s="1" t="s">
        <v>105</v>
      </c>
      <c r="F8796" s="2"/>
      <c r="G8796" s="59">
        <v>430</v>
      </c>
      <c r="H8796" s="71" t="str">
        <f t="shared" si="192"/>
        <v xml:space="preserve"> </v>
      </c>
      <c r="I8796" s="11">
        <v>10.697674418605001</v>
      </c>
      <c r="J8796" s="3">
        <v>41.395348837208999</v>
      </c>
      <c r="K8796" s="3">
        <v>36.279069767442003</v>
      </c>
      <c r="L8796" s="3">
        <v>9.7674418604650004</v>
      </c>
      <c r="M8796" s="8">
        <v>1.860465116279</v>
      </c>
    </row>
    <row r="8797" spans="3:13" x14ac:dyDescent="0.2">
      <c r="C8797" s="90"/>
      <c r="D8797" s="87"/>
      <c r="E8797" s="1" t="s">
        <v>106</v>
      </c>
      <c r="F8797" s="2"/>
      <c r="G8797" s="59">
        <v>63</v>
      </c>
      <c r="H8797" s="71" t="str">
        <f t="shared" si="192"/>
        <v xml:space="preserve"> </v>
      </c>
      <c r="I8797" s="11">
        <v>12.698412698413</v>
      </c>
      <c r="J8797" s="3">
        <v>17.460317460317</v>
      </c>
      <c r="K8797" s="3">
        <v>34.920634920635003</v>
      </c>
      <c r="L8797" s="3">
        <v>26.984126984126998</v>
      </c>
      <c r="M8797" s="8">
        <v>7.9365079365079998</v>
      </c>
    </row>
    <row r="8798" spans="3:13" x14ac:dyDescent="0.2">
      <c r="C8798" s="90"/>
      <c r="D8798" s="87"/>
      <c r="E8798" s="1" t="s">
        <v>22</v>
      </c>
      <c r="F8798" s="2"/>
      <c r="G8798" s="59">
        <v>159</v>
      </c>
      <c r="H8798" s="71" t="str">
        <f t="shared" si="192"/>
        <v xml:space="preserve"> </v>
      </c>
      <c r="I8798" s="11">
        <v>23.899371069181999</v>
      </c>
      <c r="J8798" s="3">
        <v>37.735849056604003</v>
      </c>
      <c r="K8798" s="3">
        <v>14.465408805031</v>
      </c>
      <c r="L8798" s="3">
        <v>3.7735849056599999</v>
      </c>
      <c r="M8798" s="8">
        <v>20.125786163522001</v>
      </c>
    </row>
    <row r="8799" spans="3:13" x14ac:dyDescent="0.2">
      <c r="C8799" s="90"/>
      <c r="D8799" s="87"/>
      <c r="E8799" s="1" t="s">
        <v>107</v>
      </c>
      <c r="F8799" s="2"/>
      <c r="G8799" s="59">
        <v>1783</v>
      </c>
      <c r="H8799" s="71" t="str">
        <f t="shared" si="192"/>
        <v xml:space="preserve"> </v>
      </c>
      <c r="I8799" s="11">
        <v>26.360067302299001</v>
      </c>
      <c r="J8799" s="3">
        <v>56.477846326416</v>
      </c>
      <c r="K8799" s="3">
        <v>14.638250140213</v>
      </c>
      <c r="L8799" s="3">
        <v>0.95344924284900001</v>
      </c>
      <c r="M8799" s="8">
        <v>1.5703869882220001</v>
      </c>
    </row>
    <row r="8800" spans="3:13" x14ac:dyDescent="0.2">
      <c r="C8800" s="90"/>
      <c r="D8800" s="87"/>
      <c r="E8800" s="1" t="s">
        <v>108</v>
      </c>
      <c r="F8800" s="2"/>
      <c r="G8800" s="59">
        <v>493</v>
      </c>
      <c r="H8800" s="71" t="str">
        <f t="shared" si="192"/>
        <v xml:space="preserve"> </v>
      </c>
      <c r="I8800" s="11">
        <v>10.953346855984</v>
      </c>
      <c r="J8800" s="3">
        <v>38.336713995943001</v>
      </c>
      <c r="K8800" s="3">
        <v>36.105476673428001</v>
      </c>
      <c r="L8800" s="3">
        <v>11.967545638944999</v>
      </c>
      <c r="M8800" s="8">
        <v>2.6369168357000001</v>
      </c>
    </row>
    <row r="8801" spans="3:13" x14ac:dyDescent="0.2">
      <c r="C8801" s="91" t="s">
        <v>109</v>
      </c>
      <c r="D8801" s="86" t="s">
        <v>17</v>
      </c>
      <c r="E8801" s="6" t="s">
        <v>110</v>
      </c>
      <c r="F8801" s="5"/>
      <c r="G8801" s="58">
        <v>551</v>
      </c>
      <c r="H8801" s="70" t="str">
        <f t="shared" si="192"/>
        <v xml:space="preserve"> </v>
      </c>
      <c r="I8801" s="12">
        <v>28.493647912886001</v>
      </c>
      <c r="J8801" s="4">
        <v>54.446460980036001</v>
      </c>
      <c r="K8801" s="4">
        <v>15.24500907441</v>
      </c>
      <c r="L8801" s="4">
        <v>0.36297640653399998</v>
      </c>
      <c r="M8801" s="13">
        <v>1.451905626134</v>
      </c>
    </row>
    <row r="8802" spans="3:13" ht="24" x14ac:dyDescent="0.2">
      <c r="C8802" s="90"/>
      <c r="D8802" s="87"/>
      <c r="E8802" s="1" t="s">
        <v>111</v>
      </c>
      <c r="F8802" s="2"/>
      <c r="G8802" s="59">
        <v>298</v>
      </c>
      <c r="H8802" s="71" t="str">
        <f t="shared" si="192"/>
        <v xml:space="preserve"> </v>
      </c>
      <c r="I8802" s="11">
        <v>28.523489932886001</v>
      </c>
      <c r="J8802" s="3">
        <v>56.711409395973</v>
      </c>
      <c r="K8802" s="3">
        <v>11.409395973154</v>
      </c>
      <c r="L8802" s="3">
        <v>2.3489932885910001</v>
      </c>
      <c r="M8802" s="8">
        <v>1.0067114093959999</v>
      </c>
    </row>
    <row r="8803" spans="3:13" ht="24" x14ac:dyDescent="0.2">
      <c r="C8803" s="90"/>
      <c r="D8803" s="87"/>
      <c r="E8803" s="1" t="s">
        <v>112</v>
      </c>
      <c r="F8803" s="2"/>
      <c r="G8803" s="59">
        <v>954</v>
      </c>
      <c r="H8803" s="71" t="str">
        <f t="shared" si="192"/>
        <v xml:space="preserve"> </v>
      </c>
      <c r="I8803" s="11">
        <v>25.471698113207999</v>
      </c>
      <c r="J8803" s="3">
        <v>59.224318658281</v>
      </c>
      <c r="K8803" s="3">
        <v>13.941299790356</v>
      </c>
      <c r="L8803" s="3">
        <v>0.52410901467500004</v>
      </c>
      <c r="M8803" s="8">
        <v>0.83857442348</v>
      </c>
    </row>
    <row r="8804" spans="3:13" x14ac:dyDescent="0.2">
      <c r="C8804" s="90"/>
      <c r="D8804" s="87"/>
      <c r="E8804" s="1" t="s">
        <v>113</v>
      </c>
      <c r="F8804" s="2"/>
      <c r="G8804" s="59">
        <v>616</v>
      </c>
      <c r="H8804" s="71" t="str">
        <f t="shared" si="192"/>
        <v xml:space="preserve"> </v>
      </c>
      <c r="I8804" s="11">
        <v>27.435064935065</v>
      </c>
      <c r="J8804" s="3">
        <v>60.064935064935</v>
      </c>
      <c r="K8804" s="3">
        <v>11.038961038961</v>
      </c>
      <c r="L8804" s="3">
        <v>0.32467532467499999</v>
      </c>
      <c r="M8804" s="8">
        <v>1.136363636364</v>
      </c>
    </row>
    <row r="8805" spans="3:13" x14ac:dyDescent="0.2">
      <c r="C8805" s="90"/>
      <c r="D8805" s="87"/>
      <c r="E8805" s="1" t="s">
        <v>114</v>
      </c>
      <c r="F8805" s="2"/>
      <c r="G8805" s="59">
        <v>986</v>
      </c>
      <c r="H8805" s="71" t="str">
        <f t="shared" si="192"/>
        <v xml:space="preserve"> </v>
      </c>
      <c r="I8805" s="11">
        <v>27.484787018256</v>
      </c>
      <c r="J8805" s="3">
        <v>58.316430020284002</v>
      </c>
      <c r="K8805" s="3">
        <v>12.170385395538</v>
      </c>
      <c r="L8805" s="3">
        <v>0.60851926977699999</v>
      </c>
      <c r="M8805" s="8">
        <v>1.4198782961459999</v>
      </c>
    </row>
    <row r="8806" spans="3:13" ht="24" x14ac:dyDescent="0.2">
      <c r="C8806" s="90"/>
      <c r="D8806" s="87"/>
      <c r="E8806" s="1" t="s">
        <v>115</v>
      </c>
      <c r="F8806" s="2"/>
      <c r="G8806" s="59">
        <v>938</v>
      </c>
      <c r="H8806" s="71" t="str">
        <f t="shared" si="192"/>
        <v xml:space="preserve"> </v>
      </c>
      <c r="I8806" s="11">
        <v>27.292110874199999</v>
      </c>
      <c r="J8806" s="3">
        <v>58.955223880597003</v>
      </c>
      <c r="K8806" s="3">
        <v>12.26012793177</v>
      </c>
      <c r="L8806" s="3">
        <v>0.426439232409</v>
      </c>
      <c r="M8806" s="8">
        <v>1.0660980810230001</v>
      </c>
    </row>
    <row r="8807" spans="3:13" ht="24" x14ac:dyDescent="0.2">
      <c r="C8807" s="90"/>
      <c r="D8807" s="87"/>
      <c r="E8807" s="1" t="s">
        <v>116</v>
      </c>
      <c r="F8807" s="2"/>
      <c r="G8807" s="59">
        <v>771</v>
      </c>
      <c r="H8807" s="71" t="str">
        <f t="shared" si="192"/>
        <v xml:space="preserve"> </v>
      </c>
      <c r="I8807" s="11">
        <v>27.107652399481001</v>
      </c>
      <c r="J8807" s="3">
        <v>53.566796368353003</v>
      </c>
      <c r="K8807" s="3">
        <v>16.212710765240001</v>
      </c>
      <c r="L8807" s="3">
        <v>1.2970168612190001</v>
      </c>
      <c r="M8807" s="8">
        <v>1.8158236057070001</v>
      </c>
    </row>
    <row r="8808" spans="3:13" ht="24" x14ac:dyDescent="0.2">
      <c r="C8808" s="90"/>
      <c r="D8808" s="87"/>
      <c r="E8808" s="1" t="s">
        <v>117</v>
      </c>
      <c r="F8808" s="2"/>
      <c r="G8808" s="59">
        <v>223</v>
      </c>
      <c r="H8808" s="71" t="str">
        <f t="shared" si="192"/>
        <v xml:space="preserve"> </v>
      </c>
      <c r="I8808" s="11">
        <v>33.632286995515997</v>
      </c>
      <c r="J8808" s="3">
        <v>51.569506726457</v>
      </c>
      <c r="K8808" s="3">
        <v>12.556053811659</v>
      </c>
      <c r="L8808" s="3">
        <v>0.89686098654699997</v>
      </c>
      <c r="M8808" s="8">
        <v>1.3452914798210001</v>
      </c>
    </row>
    <row r="8809" spans="3:13" x14ac:dyDescent="0.2">
      <c r="C8809" s="90"/>
      <c r="D8809" s="87"/>
      <c r="E8809" s="1" t="s">
        <v>118</v>
      </c>
      <c r="F8809" s="2"/>
      <c r="G8809" s="59">
        <v>710</v>
      </c>
      <c r="H8809" s="71" t="str">
        <f t="shared" si="192"/>
        <v xml:space="preserve"> </v>
      </c>
      <c r="I8809" s="11">
        <v>25.633802816900999</v>
      </c>
      <c r="J8809" s="3">
        <v>59.295774647887001</v>
      </c>
      <c r="K8809" s="3">
        <v>13.098591549296</v>
      </c>
      <c r="L8809" s="3">
        <v>0.56338028168999998</v>
      </c>
      <c r="M8809" s="8">
        <v>1.4084507042250001</v>
      </c>
    </row>
    <row r="8810" spans="3:13" x14ac:dyDescent="0.2">
      <c r="C8810" s="90"/>
      <c r="D8810" s="87"/>
      <c r="E8810" s="1" t="s">
        <v>119</v>
      </c>
      <c r="F8810" s="2"/>
      <c r="G8810" s="59">
        <v>565</v>
      </c>
      <c r="H8810" s="71" t="str">
        <f t="shared" si="192"/>
        <v xml:space="preserve"> </v>
      </c>
      <c r="I8810" s="11">
        <v>27.787610619469</v>
      </c>
      <c r="J8810" s="3">
        <v>56.46017699115</v>
      </c>
      <c r="K8810" s="3">
        <v>14.336283185840999</v>
      </c>
      <c r="L8810" s="3">
        <v>0.17699115044200001</v>
      </c>
      <c r="M8810" s="8">
        <v>1.238938053097</v>
      </c>
    </row>
    <row r="8811" spans="3:13" x14ac:dyDescent="0.2">
      <c r="C8811" s="90"/>
      <c r="D8811" s="87"/>
      <c r="E8811" s="1" t="s">
        <v>120</v>
      </c>
      <c r="F8811" s="2"/>
      <c r="G8811" s="59">
        <v>443</v>
      </c>
      <c r="H8811" s="71" t="str">
        <f t="shared" si="192"/>
        <v xml:space="preserve"> </v>
      </c>
      <c r="I8811" s="11">
        <v>28.668171557562001</v>
      </c>
      <c r="J8811" s="3">
        <v>51.241534988712999</v>
      </c>
      <c r="K8811" s="3">
        <v>17.832957110609001</v>
      </c>
      <c r="L8811" s="3">
        <v>0.90293453724600004</v>
      </c>
      <c r="M8811" s="8">
        <v>1.3544018058689999</v>
      </c>
    </row>
    <row r="8812" spans="3:13" x14ac:dyDescent="0.2">
      <c r="C8812" s="90"/>
      <c r="D8812" s="87"/>
      <c r="E8812" s="1" t="s">
        <v>121</v>
      </c>
      <c r="F8812" s="2"/>
      <c r="G8812" s="59">
        <v>977</v>
      </c>
      <c r="H8812" s="71" t="str">
        <f t="shared" si="192"/>
        <v xml:space="preserve"> </v>
      </c>
      <c r="I8812" s="11">
        <v>27.328556806550999</v>
      </c>
      <c r="J8812" s="3">
        <v>55.885363357216001</v>
      </c>
      <c r="K8812" s="3">
        <v>14.431934493347001</v>
      </c>
      <c r="L8812" s="3">
        <v>1.1258955987720001</v>
      </c>
      <c r="M8812" s="8">
        <v>1.228249744115</v>
      </c>
    </row>
    <row r="8813" spans="3:13" x14ac:dyDescent="0.2">
      <c r="C8813" s="90"/>
      <c r="D8813" s="87"/>
      <c r="E8813" s="1" t="s">
        <v>122</v>
      </c>
      <c r="F8813" s="2"/>
      <c r="G8813" s="59">
        <v>179</v>
      </c>
      <c r="H8813" s="71" t="str">
        <f t="shared" si="192"/>
        <v xml:space="preserve"> </v>
      </c>
      <c r="I8813" s="11">
        <v>36.871508379887999</v>
      </c>
      <c r="J8813" s="3">
        <v>46.927374301675997</v>
      </c>
      <c r="K8813" s="3">
        <v>11.731843575418999</v>
      </c>
      <c r="L8813" s="3">
        <v>1.117318435754</v>
      </c>
      <c r="M8813" s="8">
        <v>3.3519553072630002</v>
      </c>
    </row>
    <row r="8814" spans="3:13" x14ac:dyDescent="0.2">
      <c r="C8814" s="90"/>
      <c r="D8814" s="87"/>
      <c r="E8814" s="1" t="s">
        <v>32</v>
      </c>
      <c r="F8814" s="2"/>
      <c r="G8814" s="59">
        <v>22</v>
      </c>
      <c r="H8814" s="71" t="str">
        <f t="shared" si="192"/>
        <v>*</v>
      </c>
      <c r="I8814" s="11">
        <v>36.363636363635997</v>
      </c>
      <c r="J8814" s="3">
        <v>45.454545454544999</v>
      </c>
      <c r="K8814" s="3">
        <v>13.636363636364001</v>
      </c>
      <c r="L8814" s="7">
        <v>0</v>
      </c>
      <c r="M8814" s="8">
        <v>4.5454545454549997</v>
      </c>
    </row>
    <row r="8815" spans="3:13" x14ac:dyDescent="0.2">
      <c r="C8815" s="90"/>
      <c r="D8815" s="87"/>
      <c r="E8815" s="1" t="s">
        <v>22</v>
      </c>
      <c r="F8815" s="2"/>
      <c r="G8815" s="59">
        <v>13</v>
      </c>
      <c r="H8815" s="71" t="str">
        <f t="shared" si="192"/>
        <v>*</v>
      </c>
      <c r="I8815" s="11">
        <v>23.076923076922998</v>
      </c>
      <c r="J8815" s="3">
        <v>53.846153846154003</v>
      </c>
      <c r="K8815" s="3">
        <v>15.384615384615</v>
      </c>
      <c r="L8815" s="7">
        <v>0</v>
      </c>
      <c r="M8815" s="8">
        <v>7.6923076923079998</v>
      </c>
    </row>
    <row r="8816" spans="3:13" ht="24" x14ac:dyDescent="0.2">
      <c r="C8816" s="91" t="s">
        <v>123</v>
      </c>
      <c r="D8816" s="86" t="s">
        <v>17</v>
      </c>
      <c r="E8816" s="6" t="s">
        <v>124</v>
      </c>
      <c r="F8816" s="5"/>
      <c r="G8816" s="58">
        <v>55</v>
      </c>
      <c r="H8816" s="70" t="str">
        <f t="shared" si="192"/>
        <v xml:space="preserve"> </v>
      </c>
      <c r="I8816" s="12">
        <v>16.363636363636001</v>
      </c>
      <c r="J8816" s="4">
        <v>60</v>
      </c>
      <c r="K8816" s="4">
        <v>18.181818181817999</v>
      </c>
      <c r="L8816" s="4">
        <v>3.636363636364</v>
      </c>
      <c r="M8816" s="13">
        <v>1.818181818182</v>
      </c>
    </row>
    <row r="8817" spans="3:13" ht="24" x14ac:dyDescent="0.2">
      <c r="C8817" s="92"/>
      <c r="D8817" s="87"/>
      <c r="E8817" s="1" t="s">
        <v>125</v>
      </c>
      <c r="F8817" s="2"/>
      <c r="G8817" s="59">
        <v>205</v>
      </c>
      <c r="H8817" s="71" t="str">
        <f t="shared" si="192"/>
        <v xml:space="preserve"> </v>
      </c>
      <c r="I8817" s="11">
        <v>26.341463414633999</v>
      </c>
      <c r="J8817" s="3">
        <v>47.804878048779997</v>
      </c>
      <c r="K8817" s="3">
        <v>21.463414634146002</v>
      </c>
      <c r="L8817" s="3">
        <v>2.4390243902440001</v>
      </c>
      <c r="M8817" s="8">
        <v>1.951219512195</v>
      </c>
    </row>
    <row r="8818" spans="3:13" ht="24" x14ac:dyDescent="0.2">
      <c r="C8818" s="92"/>
      <c r="D8818" s="87"/>
      <c r="E8818" s="1" t="s">
        <v>126</v>
      </c>
      <c r="F8818" s="2"/>
      <c r="G8818" s="59">
        <v>114</v>
      </c>
      <c r="H8818" s="71" t="str">
        <f t="shared" si="192"/>
        <v xml:space="preserve"> </v>
      </c>
      <c r="I8818" s="11">
        <v>33.333333333333002</v>
      </c>
      <c r="J8818" s="3">
        <v>42.105263157895003</v>
      </c>
      <c r="K8818" s="3">
        <v>20.175438596490999</v>
      </c>
      <c r="L8818" s="3">
        <v>0.87719298245599997</v>
      </c>
      <c r="M8818" s="8">
        <v>3.508771929825</v>
      </c>
    </row>
    <row r="8819" spans="3:13" ht="24" x14ac:dyDescent="0.2">
      <c r="C8819" s="92"/>
      <c r="D8819" s="87"/>
      <c r="E8819" s="1" t="s">
        <v>127</v>
      </c>
      <c r="F8819" s="2"/>
      <c r="G8819" s="59">
        <v>187</v>
      </c>
      <c r="H8819" s="71" t="str">
        <f t="shared" si="192"/>
        <v xml:space="preserve"> </v>
      </c>
      <c r="I8819" s="11">
        <v>31.550802139037</v>
      </c>
      <c r="J8819" s="3">
        <v>51.336898395722002</v>
      </c>
      <c r="K8819" s="3">
        <v>13.903743315508001</v>
      </c>
      <c r="L8819" s="3">
        <v>0.53475935828900001</v>
      </c>
      <c r="M8819" s="8">
        <v>2.673796791444</v>
      </c>
    </row>
    <row r="8820" spans="3:13" ht="24" x14ac:dyDescent="0.2">
      <c r="C8820" s="92"/>
      <c r="D8820" s="87"/>
      <c r="E8820" s="1" t="s">
        <v>128</v>
      </c>
      <c r="F8820" s="2"/>
      <c r="G8820" s="59">
        <v>1599</v>
      </c>
      <c r="H8820" s="71" t="str">
        <f t="shared" si="192"/>
        <v xml:space="preserve"> </v>
      </c>
      <c r="I8820" s="11">
        <v>24.765478424015001</v>
      </c>
      <c r="J8820" s="3">
        <v>54.346466541588001</v>
      </c>
      <c r="K8820" s="3">
        <v>17.636022514071001</v>
      </c>
      <c r="L8820" s="3">
        <v>1.8136335209509999</v>
      </c>
      <c r="M8820" s="8">
        <v>1.4383989993749999</v>
      </c>
    </row>
    <row r="8821" spans="3:13" ht="24" x14ac:dyDescent="0.2">
      <c r="C8821" s="92"/>
      <c r="D8821" s="87"/>
      <c r="E8821" s="1" t="s">
        <v>129</v>
      </c>
      <c r="F8821" s="2"/>
      <c r="G8821" s="59">
        <v>1199</v>
      </c>
      <c r="H8821" s="71" t="str">
        <f t="shared" si="192"/>
        <v xml:space="preserve"> </v>
      </c>
      <c r="I8821" s="11">
        <v>22.935779816514</v>
      </c>
      <c r="J8821" s="3">
        <v>54.378648874062002</v>
      </c>
      <c r="K8821" s="3">
        <v>19.015846538782</v>
      </c>
      <c r="L8821" s="3">
        <v>2.2518765638030001</v>
      </c>
      <c r="M8821" s="8">
        <v>1.4178482068389999</v>
      </c>
    </row>
    <row r="8822" spans="3:13" ht="24" x14ac:dyDescent="0.2">
      <c r="C8822" s="92"/>
      <c r="D8822" s="87"/>
      <c r="E8822" s="1" t="s">
        <v>130</v>
      </c>
      <c r="F8822" s="2"/>
      <c r="G8822" s="59">
        <v>950</v>
      </c>
      <c r="H8822" s="71" t="str">
        <f t="shared" si="192"/>
        <v xml:space="preserve"> </v>
      </c>
      <c r="I8822" s="11">
        <v>23.263157894736999</v>
      </c>
      <c r="J8822" s="3">
        <v>54.736842105263001</v>
      </c>
      <c r="K8822" s="3">
        <v>19.157894736842</v>
      </c>
      <c r="L8822" s="3">
        <v>2.3157894736840001</v>
      </c>
      <c r="M8822" s="8">
        <v>0.52631578947400004</v>
      </c>
    </row>
    <row r="8823" spans="3:13" x14ac:dyDescent="0.2">
      <c r="C8823" s="92"/>
      <c r="D8823" s="87"/>
      <c r="E8823" s="1" t="s">
        <v>131</v>
      </c>
      <c r="F8823" s="2"/>
      <c r="G8823" s="59">
        <v>424</v>
      </c>
      <c r="H8823" s="71" t="str">
        <f t="shared" si="192"/>
        <v xml:space="preserve"> </v>
      </c>
      <c r="I8823" s="11">
        <v>24.764150943396</v>
      </c>
      <c r="J8823" s="3">
        <v>56.367924528301998</v>
      </c>
      <c r="K8823" s="3">
        <v>15.094339622642</v>
      </c>
      <c r="L8823" s="3">
        <v>1.88679245283</v>
      </c>
      <c r="M8823" s="8">
        <v>1.88679245283</v>
      </c>
    </row>
    <row r="8824" spans="3:13" ht="24" x14ac:dyDescent="0.2">
      <c r="C8824" s="92"/>
      <c r="D8824" s="87"/>
      <c r="E8824" s="1" t="s">
        <v>132</v>
      </c>
      <c r="F8824" s="2"/>
      <c r="G8824" s="59">
        <v>213</v>
      </c>
      <c r="H8824" s="71" t="str">
        <f t="shared" si="192"/>
        <v xml:space="preserve"> </v>
      </c>
      <c r="I8824" s="11">
        <v>21.596244131454998</v>
      </c>
      <c r="J8824" s="3">
        <v>52.582159624413002</v>
      </c>
      <c r="K8824" s="3">
        <v>21.12676056338</v>
      </c>
      <c r="L8824" s="3">
        <v>3.7558685446009998</v>
      </c>
      <c r="M8824" s="8">
        <v>0.93896713615000005</v>
      </c>
    </row>
    <row r="8825" spans="3:13" ht="24" x14ac:dyDescent="0.2">
      <c r="C8825" s="92"/>
      <c r="D8825" s="87"/>
      <c r="E8825" s="1" t="s">
        <v>133</v>
      </c>
      <c r="F8825" s="2"/>
      <c r="G8825" s="59">
        <v>214</v>
      </c>
      <c r="H8825" s="71" t="str">
        <f t="shared" si="192"/>
        <v xml:space="preserve"> </v>
      </c>
      <c r="I8825" s="11">
        <v>21.028037383177999</v>
      </c>
      <c r="J8825" s="3">
        <v>43.92523364486</v>
      </c>
      <c r="K8825" s="3">
        <v>28.03738317757</v>
      </c>
      <c r="L8825" s="3">
        <v>6.0747663551400004</v>
      </c>
      <c r="M8825" s="8">
        <v>0.93457943925200004</v>
      </c>
    </row>
    <row r="8826" spans="3:13" ht="24" x14ac:dyDescent="0.2">
      <c r="C8826" s="92"/>
      <c r="D8826" s="87"/>
      <c r="E8826" s="1" t="s">
        <v>134</v>
      </c>
      <c r="F8826" s="2"/>
      <c r="G8826" s="59">
        <v>15</v>
      </c>
      <c r="H8826" s="71" t="str">
        <f t="shared" si="192"/>
        <v>*</v>
      </c>
      <c r="I8826" s="11">
        <v>13.333333333333</v>
      </c>
      <c r="J8826" s="3">
        <v>33.333333333333002</v>
      </c>
      <c r="K8826" s="3">
        <v>33.333333333333002</v>
      </c>
      <c r="L8826" s="3">
        <v>6.666666666667</v>
      </c>
      <c r="M8826" s="8">
        <v>13.333333333333</v>
      </c>
    </row>
    <row r="8827" spans="3:13" ht="24" x14ac:dyDescent="0.2">
      <c r="C8827" s="92"/>
      <c r="D8827" s="87"/>
      <c r="E8827" s="1" t="s">
        <v>135</v>
      </c>
      <c r="F8827" s="2"/>
      <c r="G8827" s="59">
        <v>587</v>
      </c>
      <c r="H8827" s="71" t="str">
        <f t="shared" si="192"/>
        <v xml:space="preserve"> </v>
      </c>
      <c r="I8827" s="11">
        <v>27.427597955707</v>
      </c>
      <c r="J8827" s="3">
        <v>53.833049403747999</v>
      </c>
      <c r="K8827" s="3">
        <v>16.354344122657999</v>
      </c>
      <c r="L8827" s="3">
        <v>1.873935264055</v>
      </c>
      <c r="M8827" s="8">
        <v>0.51107325383299995</v>
      </c>
    </row>
    <row r="8828" spans="3:13" x14ac:dyDescent="0.2">
      <c r="C8828" s="92"/>
      <c r="D8828" s="87"/>
      <c r="E8828" s="1" t="s">
        <v>136</v>
      </c>
      <c r="F8828" s="2"/>
      <c r="G8828" s="59">
        <v>63</v>
      </c>
      <c r="H8828" s="71" t="str">
        <f t="shared" si="192"/>
        <v xml:space="preserve"> </v>
      </c>
      <c r="I8828" s="11">
        <v>25.396825396825001</v>
      </c>
      <c r="J8828" s="3">
        <v>36.507936507937004</v>
      </c>
      <c r="K8828" s="3">
        <v>22.222222222222001</v>
      </c>
      <c r="L8828" s="3">
        <v>9.5238095238099998</v>
      </c>
      <c r="M8828" s="8">
        <v>6.3492063492059998</v>
      </c>
    </row>
    <row r="8829" spans="3:13" x14ac:dyDescent="0.2">
      <c r="C8829" s="92"/>
      <c r="D8829" s="87"/>
      <c r="E8829" s="1" t="s">
        <v>137</v>
      </c>
      <c r="F8829" s="2"/>
      <c r="G8829" s="59">
        <v>290</v>
      </c>
      <c r="H8829" s="71" t="str">
        <f t="shared" si="192"/>
        <v xml:space="preserve"> </v>
      </c>
      <c r="I8829" s="11">
        <v>21.724137931034001</v>
      </c>
      <c r="J8829" s="3">
        <v>46.896551724138</v>
      </c>
      <c r="K8829" s="3">
        <v>20.344827586207</v>
      </c>
      <c r="L8829" s="3">
        <v>7.5862068965520004</v>
      </c>
      <c r="M8829" s="8">
        <v>3.4482758620689999</v>
      </c>
    </row>
    <row r="8830" spans="3:13" x14ac:dyDescent="0.2">
      <c r="C8830" s="92"/>
      <c r="D8830" s="87"/>
      <c r="E8830" s="1" t="s">
        <v>22</v>
      </c>
      <c r="F8830" s="2"/>
      <c r="G8830" s="59">
        <v>42</v>
      </c>
      <c r="H8830" s="71" t="str">
        <f t="shared" si="192"/>
        <v>*</v>
      </c>
      <c r="I8830" s="11">
        <v>14.285714285714</v>
      </c>
      <c r="J8830" s="3">
        <v>19.047619047619001</v>
      </c>
      <c r="K8830" s="7">
        <v>0</v>
      </c>
      <c r="L8830" s="3">
        <v>2.3809523809519999</v>
      </c>
      <c r="M8830" s="8">
        <v>64.285714285713993</v>
      </c>
    </row>
    <row r="8831" spans="3:13" ht="24" x14ac:dyDescent="0.2">
      <c r="C8831" s="92"/>
      <c r="D8831" s="87"/>
      <c r="E8831" s="1" t="s">
        <v>138</v>
      </c>
      <c r="F8831" s="2"/>
      <c r="G8831" s="59">
        <v>246</v>
      </c>
      <c r="H8831" s="71" t="str">
        <f t="shared" si="192"/>
        <v xml:space="preserve"> </v>
      </c>
      <c r="I8831" s="11">
        <v>24.390243902439</v>
      </c>
      <c r="J8831" s="3">
        <v>50</v>
      </c>
      <c r="K8831" s="3">
        <v>21.138211382114001</v>
      </c>
      <c r="L8831" s="3">
        <v>2.8455284552850002</v>
      </c>
      <c r="M8831" s="8">
        <v>1.6260162601629999</v>
      </c>
    </row>
    <row r="8832" spans="3:13" ht="24" x14ac:dyDescent="0.2">
      <c r="C8832" s="92"/>
      <c r="D8832" s="87"/>
      <c r="E8832" s="1" t="s">
        <v>139</v>
      </c>
      <c r="F8832" s="2"/>
      <c r="G8832" s="59">
        <v>248</v>
      </c>
      <c r="H8832" s="71" t="str">
        <f t="shared" ref="H8832:H8834" si="193">IF(G8832&lt;49,"*"," ")</f>
        <v xml:space="preserve"> </v>
      </c>
      <c r="I8832" s="11">
        <v>32.258064516128997</v>
      </c>
      <c r="J8832" s="3">
        <v>50</v>
      </c>
      <c r="K8832" s="3">
        <v>14.919354838709999</v>
      </c>
      <c r="L8832" s="3">
        <v>0.40322580645200001</v>
      </c>
      <c r="M8832" s="8">
        <v>2.4193548387099999</v>
      </c>
    </row>
    <row r="8833" spans="2:13" ht="24" x14ac:dyDescent="0.2">
      <c r="C8833" s="92"/>
      <c r="D8833" s="87"/>
      <c r="E8833" s="1" t="s">
        <v>140</v>
      </c>
      <c r="F8833" s="2"/>
      <c r="G8833" s="59">
        <v>1582</v>
      </c>
      <c r="H8833" s="71" t="str">
        <f t="shared" si="193"/>
        <v xml:space="preserve"> </v>
      </c>
      <c r="I8833" s="11">
        <v>23.135271807837999</v>
      </c>
      <c r="J8833" s="3">
        <v>54.298356510745997</v>
      </c>
      <c r="K8833" s="3">
        <v>19.026548672566001</v>
      </c>
      <c r="L8833" s="3">
        <v>2.3388116308470002</v>
      </c>
      <c r="M8833" s="8">
        <v>1.2010113780030001</v>
      </c>
    </row>
    <row r="8834" spans="2:13" ht="24" x14ac:dyDescent="0.2">
      <c r="C8834" s="93"/>
      <c r="D8834" s="88"/>
      <c r="E8834" s="27" t="s">
        <v>141</v>
      </c>
      <c r="F8834" s="30"/>
      <c r="G8834" s="60">
        <v>414</v>
      </c>
      <c r="H8834" s="72" t="str">
        <f t="shared" si="193"/>
        <v xml:space="preserve"> </v>
      </c>
      <c r="I8834" s="35">
        <v>21.980676328502</v>
      </c>
      <c r="J8834" s="16">
        <v>47.826086956521998</v>
      </c>
      <c r="K8834" s="16">
        <v>24.637681159420001</v>
      </c>
      <c r="L8834" s="16">
        <v>4.8309178743960004</v>
      </c>
      <c r="M8834" s="36">
        <v>0.72463768115899996</v>
      </c>
    </row>
    <row r="8835" spans="2:13" x14ac:dyDescent="0.2">
      <c r="G8835" s="61"/>
      <c r="H8835" s="73"/>
    </row>
    <row r="8836" spans="2:13" x14ac:dyDescent="0.2">
      <c r="B8836" s="22" t="str">
        <f xml:space="preserve"> HYPERLINK("#'目次'!B71", "[65]")</f>
        <v>[65]</v>
      </c>
      <c r="C8836" s="17" t="s">
        <v>630</v>
      </c>
      <c r="G8836" s="61"/>
      <c r="H8836" s="73"/>
    </row>
    <row r="8837" spans="2:13" x14ac:dyDescent="0.2">
      <c r="G8837" s="61"/>
      <c r="H8837" s="73"/>
    </row>
    <row r="8838" spans="2:13" x14ac:dyDescent="0.2">
      <c r="G8838" s="61"/>
      <c r="H8838" s="73"/>
    </row>
    <row r="8839" spans="2:13" x14ac:dyDescent="0.2">
      <c r="C8839" s="17" t="s">
        <v>12</v>
      </c>
      <c r="G8839" s="61"/>
      <c r="H8839" s="73"/>
    </row>
    <row r="8840" spans="2:13" ht="24" x14ac:dyDescent="0.2">
      <c r="C8840" s="82"/>
      <c r="D8840" s="83"/>
      <c r="E8840" s="83"/>
      <c r="F8840" s="83"/>
      <c r="G8840" s="55" t="s">
        <v>13</v>
      </c>
      <c r="H8840" s="68"/>
      <c r="I8840" s="20" t="s">
        <v>621</v>
      </c>
      <c r="J8840" s="10" t="s">
        <v>622</v>
      </c>
      <c r="K8840" s="10" t="s">
        <v>623</v>
      </c>
      <c r="L8840" s="10" t="s">
        <v>624</v>
      </c>
      <c r="M8840" s="23" t="s">
        <v>22</v>
      </c>
    </row>
    <row r="8841" spans="2:13" x14ac:dyDescent="0.2">
      <c r="C8841" s="84"/>
      <c r="D8841" s="85"/>
      <c r="E8841" s="85"/>
      <c r="F8841" s="85"/>
      <c r="G8841" s="56"/>
      <c r="H8841" s="69"/>
      <c r="I8841" s="24"/>
      <c r="J8841" s="9"/>
      <c r="K8841" s="9"/>
      <c r="L8841" s="9"/>
      <c r="M8841" s="21"/>
    </row>
    <row r="8842" spans="2:13" x14ac:dyDescent="0.2">
      <c r="C8842" s="28"/>
      <c r="D8842" s="29"/>
      <c r="E8842" s="32" t="s">
        <v>13</v>
      </c>
      <c r="F8842" s="31"/>
      <c r="G8842" s="57">
        <v>2435</v>
      </c>
      <c r="H8842" s="66" t="str">
        <f t="shared" ref="H8842:H8905" si="194">IF(G8842&lt;49,"*"," ")</f>
        <v xml:space="preserve"> </v>
      </c>
      <c r="I8842" s="15">
        <v>24.476386036960999</v>
      </c>
      <c r="J8842" s="15">
        <v>51.375770020533999</v>
      </c>
      <c r="K8842" s="15">
        <v>17.700205338808999</v>
      </c>
      <c r="L8842" s="15">
        <v>3.5318275153999998</v>
      </c>
      <c r="M8842" s="34">
        <v>2.915811088296</v>
      </c>
    </row>
    <row r="8843" spans="2:13" x14ac:dyDescent="0.2">
      <c r="C8843" s="89" t="s">
        <v>16</v>
      </c>
      <c r="D8843" s="86" t="s">
        <v>17</v>
      </c>
      <c r="E8843" s="6" t="s">
        <v>18</v>
      </c>
      <c r="F8843" s="5"/>
      <c r="G8843" s="58">
        <v>344</v>
      </c>
      <c r="H8843" s="70" t="str">
        <f t="shared" si="194"/>
        <v xml:space="preserve"> </v>
      </c>
      <c r="I8843" s="12">
        <v>44.186046511628</v>
      </c>
      <c r="J8843" s="4">
        <v>45.348837209301998</v>
      </c>
      <c r="K8843" s="4">
        <v>7.2674418604650004</v>
      </c>
      <c r="L8843" s="4">
        <v>0.87209302325600002</v>
      </c>
      <c r="M8843" s="13">
        <v>2.3255813953489999</v>
      </c>
    </row>
    <row r="8844" spans="2:13" x14ac:dyDescent="0.2">
      <c r="C8844" s="90"/>
      <c r="D8844" s="87"/>
      <c r="E8844" s="1" t="s">
        <v>19</v>
      </c>
      <c r="F8844" s="2"/>
      <c r="G8844" s="59">
        <v>1502</v>
      </c>
      <c r="H8844" s="71" t="str">
        <f t="shared" si="194"/>
        <v xml:space="preserve"> </v>
      </c>
      <c r="I8844" s="11">
        <v>23.701731025299999</v>
      </c>
      <c r="J8844" s="3">
        <v>56.458055925433001</v>
      </c>
      <c r="K8844" s="3">
        <v>15.179760319573999</v>
      </c>
      <c r="L8844" s="3">
        <v>1.9307589880160001</v>
      </c>
      <c r="M8844" s="8">
        <v>2.7296937416780001</v>
      </c>
    </row>
    <row r="8845" spans="2:13" x14ac:dyDescent="0.2">
      <c r="C8845" s="90"/>
      <c r="D8845" s="87"/>
      <c r="E8845" s="1" t="s">
        <v>20</v>
      </c>
      <c r="F8845" s="2"/>
      <c r="G8845" s="59">
        <v>465</v>
      </c>
      <c r="H8845" s="71" t="str">
        <f t="shared" si="194"/>
        <v xml:space="preserve"> </v>
      </c>
      <c r="I8845" s="11">
        <v>14.623655913978</v>
      </c>
      <c r="J8845" s="3">
        <v>46.021505376344003</v>
      </c>
      <c r="K8845" s="3">
        <v>30.322580645161</v>
      </c>
      <c r="L8845" s="3">
        <v>6.0215053763439998</v>
      </c>
      <c r="M8845" s="8">
        <v>3.0107526881719999</v>
      </c>
    </row>
    <row r="8846" spans="2:13" x14ac:dyDescent="0.2">
      <c r="C8846" s="90"/>
      <c r="D8846" s="87"/>
      <c r="E8846" s="1" t="s">
        <v>21</v>
      </c>
      <c r="F8846" s="2"/>
      <c r="G8846" s="59">
        <v>107</v>
      </c>
      <c r="H8846" s="71" t="str">
        <f t="shared" si="194"/>
        <v xml:space="preserve"> </v>
      </c>
      <c r="I8846" s="11">
        <v>13.084112149533</v>
      </c>
      <c r="J8846" s="3">
        <v>28.971962616822001</v>
      </c>
      <c r="K8846" s="3">
        <v>28.971962616822001</v>
      </c>
      <c r="L8846" s="3">
        <v>24.299065420561</v>
      </c>
      <c r="M8846" s="8">
        <v>4.6728971962620003</v>
      </c>
    </row>
    <row r="8847" spans="2:13" x14ac:dyDescent="0.2">
      <c r="C8847" s="90"/>
      <c r="D8847" s="87"/>
      <c r="E8847" s="1" t="s">
        <v>22</v>
      </c>
      <c r="F8847" s="2"/>
      <c r="G8847" s="59">
        <v>17</v>
      </c>
      <c r="H8847" s="71" t="str">
        <f t="shared" si="194"/>
        <v>*</v>
      </c>
      <c r="I8847" s="11">
        <v>35.294117647058997</v>
      </c>
      <c r="J8847" s="3">
        <v>11.764705882353001</v>
      </c>
      <c r="K8847" s="3">
        <v>35.294117647058997</v>
      </c>
      <c r="L8847" s="7">
        <v>0</v>
      </c>
      <c r="M8847" s="8">
        <v>17.647058823529001</v>
      </c>
    </row>
    <row r="8848" spans="2:13" x14ac:dyDescent="0.2">
      <c r="C8848" s="91" t="s">
        <v>23</v>
      </c>
      <c r="D8848" s="86" t="s">
        <v>17</v>
      </c>
      <c r="E8848" s="6" t="s">
        <v>24</v>
      </c>
      <c r="F8848" s="5"/>
      <c r="G8848" s="58">
        <v>383</v>
      </c>
      <c r="H8848" s="70" t="str">
        <f t="shared" si="194"/>
        <v xml:space="preserve"> </v>
      </c>
      <c r="I8848" s="12">
        <v>30.809399477806998</v>
      </c>
      <c r="J8848" s="4">
        <v>53.785900783290003</v>
      </c>
      <c r="K8848" s="4">
        <v>12.01044386423</v>
      </c>
      <c r="L8848" s="4">
        <v>0.26109660574400001</v>
      </c>
      <c r="M8848" s="13">
        <v>3.1331592689300001</v>
      </c>
    </row>
    <row r="8849" spans="3:13" x14ac:dyDescent="0.2">
      <c r="C8849" s="90"/>
      <c r="D8849" s="87"/>
      <c r="E8849" s="1" t="s">
        <v>25</v>
      </c>
      <c r="F8849" s="2"/>
      <c r="G8849" s="59">
        <v>333</v>
      </c>
      <c r="H8849" s="71" t="str">
        <f t="shared" si="194"/>
        <v xml:space="preserve"> </v>
      </c>
      <c r="I8849" s="11">
        <v>29.72972972973</v>
      </c>
      <c r="J8849" s="3">
        <v>58.258258258258003</v>
      </c>
      <c r="K8849" s="3">
        <v>8.7087087087090005</v>
      </c>
      <c r="L8849" s="3">
        <v>0.60060060060099996</v>
      </c>
      <c r="M8849" s="8">
        <v>2.7027027027030002</v>
      </c>
    </row>
    <row r="8850" spans="3:13" ht="24" x14ac:dyDescent="0.2">
      <c r="C8850" s="90"/>
      <c r="D8850" s="87"/>
      <c r="E8850" s="1" t="s">
        <v>26</v>
      </c>
      <c r="F8850" s="2"/>
      <c r="G8850" s="59">
        <v>464</v>
      </c>
      <c r="H8850" s="71" t="str">
        <f t="shared" si="194"/>
        <v xml:space="preserve"> </v>
      </c>
      <c r="I8850" s="11">
        <v>32.327586206897003</v>
      </c>
      <c r="J8850" s="3">
        <v>54.525862068965999</v>
      </c>
      <c r="K8850" s="3">
        <v>9.4827586206899994</v>
      </c>
      <c r="L8850" s="3">
        <v>1.0775862068969999</v>
      </c>
      <c r="M8850" s="8">
        <v>2.586206896552</v>
      </c>
    </row>
    <row r="8851" spans="3:13" ht="24" x14ac:dyDescent="0.2">
      <c r="C8851" s="90"/>
      <c r="D8851" s="87"/>
      <c r="E8851" s="1" t="s">
        <v>27</v>
      </c>
      <c r="F8851" s="2"/>
      <c r="G8851" s="59">
        <v>163</v>
      </c>
      <c r="H8851" s="71" t="str">
        <f t="shared" si="194"/>
        <v xml:space="preserve"> </v>
      </c>
      <c r="I8851" s="11">
        <v>30.674846625767</v>
      </c>
      <c r="J8851" s="3">
        <v>48.466257668711997</v>
      </c>
      <c r="K8851" s="3">
        <v>14.723926380368001</v>
      </c>
      <c r="L8851" s="3">
        <v>1.2269938650309999</v>
      </c>
      <c r="M8851" s="8">
        <v>4.9079754601229997</v>
      </c>
    </row>
    <row r="8852" spans="3:13" x14ac:dyDescent="0.2">
      <c r="C8852" s="90"/>
      <c r="D8852" s="87"/>
      <c r="E8852" s="1" t="s">
        <v>28</v>
      </c>
      <c r="F8852" s="2"/>
      <c r="G8852" s="59">
        <v>161</v>
      </c>
      <c r="H8852" s="71" t="str">
        <f t="shared" si="194"/>
        <v xml:space="preserve"> </v>
      </c>
      <c r="I8852" s="11">
        <v>30.434782608696</v>
      </c>
      <c r="J8852" s="3">
        <v>51.552795031056</v>
      </c>
      <c r="K8852" s="3">
        <v>12.422360248446999</v>
      </c>
      <c r="L8852" s="3">
        <v>1.242236024845</v>
      </c>
      <c r="M8852" s="8">
        <v>4.3478260869570002</v>
      </c>
    </row>
    <row r="8853" spans="3:13" x14ac:dyDescent="0.2">
      <c r="C8853" s="90"/>
      <c r="D8853" s="87"/>
      <c r="E8853" s="1" t="s">
        <v>29</v>
      </c>
      <c r="F8853" s="2"/>
      <c r="G8853" s="59">
        <v>1174</v>
      </c>
      <c r="H8853" s="71" t="str">
        <f t="shared" si="194"/>
        <v xml:space="preserve"> </v>
      </c>
      <c r="I8853" s="11">
        <v>27.172061328790001</v>
      </c>
      <c r="J8853" s="3">
        <v>54.940374787053003</v>
      </c>
      <c r="K8853" s="3">
        <v>13.884156729131</v>
      </c>
      <c r="L8853" s="3">
        <v>1.192504258944</v>
      </c>
      <c r="M8853" s="8">
        <v>2.8109028960820002</v>
      </c>
    </row>
    <row r="8854" spans="3:13" x14ac:dyDescent="0.2">
      <c r="C8854" s="90"/>
      <c r="D8854" s="87"/>
      <c r="E8854" s="1" t="s">
        <v>30</v>
      </c>
      <c r="F8854" s="2"/>
      <c r="G8854" s="59">
        <v>1349</v>
      </c>
      <c r="H8854" s="71" t="str">
        <f t="shared" si="194"/>
        <v xml:space="preserve"> </v>
      </c>
      <c r="I8854" s="11">
        <v>27.353595255744999</v>
      </c>
      <c r="J8854" s="3">
        <v>54.929577464788998</v>
      </c>
      <c r="K8854" s="3">
        <v>14.455151964418</v>
      </c>
      <c r="L8854" s="3">
        <v>1.037805782061</v>
      </c>
      <c r="M8854" s="8">
        <v>2.223869532987</v>
      </c>
    </row>
    <row r="8855" spans="3:13" x14ac:dyDescent="0.2">
      <c r="C8855" s="90"/>
      <c r="D8855" s="87"/>
      <c r="E8855" s="1" t="s">
        <v>31</v>
      </c>
      <c r="F8855" s="2"/>
      <c r="G8855" s="59">
        <v>2034</v>
      </c>
      <c r="H8855" s="71" t="str">
        <f t="shared" si="194"/>
        <v xml:space="preserve"> </v>
      </c>
      <c r="I8855" s="11">
        <v>24.582104228121999</v>
      </c>
      <c r="J8855" s="3">
        <v>52.359882005899998</v>
      </c>
      <c r="K8855" s="3">
        <v>17.79744346116</v>
      </c>
      <c r="L8855" s="3">
        <v>2.9498525073750002</v>
      </c>
      <c r="M8855" s="8">
        <v>2.310717797443</v>
      </c>
    </row>
    <row r="8856" spans="3:13" x14ac:dyDescent="0.2">
      <c r="C8856" s="90"/>
      <c r="D8856" s="87"/>
      <c r="E8856" s="1" t="s">
        <v>32</v>
      </c>
      <c r="F8856" s="2"/>
      <c r="G8856" s="59">
        <v>68</v>
      </c>
      <c r="H8856" s="71" t="str">
        <f t="shared" si="194"/>
        <v xml:space="preserve"> </v>
      </c>
      <c r="I8856" s="11">
        <v>14.705882352941</v>
      </c>
      <c r="J8856" s="3">
        <v>29.411764705882</v>
      </c>
      <c r="K8856" s="3">
        <v>14.705882352941</v>
      </c>
      <c r="L8856" s="3">
        <v>35.294117647058997</v>
      </c>
      <c r="M8856" s="8">
        <v>5.8823529411760003</v>
      </c>
    </row>
    <row r="8857" spans="3:13" x14ac:dyDescent="0.2">
      <c r="C8857" s="90"/>
      <c r="D8857" s="87"/>
      <c r="E8857" s="1" t="s">
        <v>22</v>
      </c>
      <c r="F8857" s="2"/>
      <c r="G8857" s="59">
        <v>17</v>
      </c>
      <c r="H8857" s="71" t="str">
        <f t="shared" si="194"/>
        <v>*</v>
      </c>
      <c r="I8857" s="11">
        <v>23.529411764706001</v>
      </c>
      <c r="J8857" s="3">
        <v>11.764705882353001</v>
      </c>
      <c r="K8857" s="3">
        <v>47.058823529412003</v>
      </c>
      <c r="L8857" s="3">
        <v>5.8823529411760003</v>
      </c>
      <c r="M8857" s="8">
        <v>11.764705882353001</v>
      </c>
    </row>
    <row r="8858" spans="3:13" x14ac:dyDescent="0.2">
      <c r="C8858" s="91" t="s">
        <v>33</v>
      </c>
      <c r="D8858" s="86" t="s">
        <v>17</v>
      </c>
      <c r="E8858" s="6" t="s">
        <v>34</v>
      </c>
      <c r="F8858" s="5"/>
      <c r="G8858" s="58">
        <v>120</v>
      </c>
      <c r="H8858" s="70" t="str">
        <f t="shared" si="194"/>
        <v xml:space="preserve"> </v>
      </c>
      <c r="I8858" s="12">
        <v>55.833333333333002</v>
      </c>
      <c r="J8858" s="4">
        <v>34.166666666666998</v>
      </c>
      <c r="K8858" s="4">
        <v>5</v>
      </c>
      <c r="L8858" s="25">
        <v>0</v>
      </c>
      <c r="M8858" s="13">
        <v>5</v>
      </c>
    </row>
    <row r="8859" spans="3:13" x14ac:dyDescent="0.2">
      <c r="C8859" s="90"/>
      <c r="D8859" s="87"/>
      <c r="E8859" s="1" t="s">
        <v>35</v>
      </c>
      <c r="F8859" s="2"/>
      <c r="G8859" s="59">
        <v>932</v>
      </c>
      <c r="H8859" s="71" t="str">
        <f t="shared" si="194"/>
        <v xml:space="preserve"> </v>
      </c>
      <c r="I8859" s="11">
        <v>33.369098712445997</v>
      </c>
      <c r="J8859" s="3">
        <v>55.472103004292002</v>
      </c>
      <c r="K8859" s="3">
        <v>8.1545064377679992</v>
      </c>
      <c r="L8859" s="3">
        <v>0.21459227467799999</v>
      </c>
      <c r="M8859" s="8">
        <v>2.7896995708149999</v>
      </c>
    </row>
    <row r="8860" spans="3:13" x14ac:dyDescent="0.2">
      <c r="C8860" s="90"/>
      <c r="D8860" s="87"/>
      <c r="E8860" s="1" t="s">
        <v>36</v>
      </c>
      <c r="F8860" s="2"/>
      <c r="G8860" s="59">
        <v>854</v>
      </c>
      <c r="H8860" s="71" t="str">
        <f t="shared" si="194"/>
        <v xml:space="preserve"> </v>
      </c>
      <c r="I8860" s="11">
        <v>19.086651053863999</v>
      </c>
      <c r="J8860" s="3">
        <v>54.918032786885</v>
      </c>
      <c r="K8860" s="3">
        <v>21.545667447307</v>
      </c>
      <c r="L8860" s="3">
        <v>2.1077283372369999</v>
      </c>
      <c r="M8860" s="8">
        <v>2.3419203747070001</v>
      </c>
    </row>
    <row r="8861" spans="3:13" ht="24" x14ac:dyDescent="0.2">
      <c r="C8861" s="90"/>
      <c r="D8861" s="87"/>
      <c r="E8861" s="1" t="s">
        <v>37</v>
      </c>
      <c r="F8861" s="2"/>
      <c r="G8861" s="59">
        <v>356</v>
      </c>
      <c r="H8861" s="71" t="str">
        <f t="shared" si="194"/>
        <v xml:space="preserve"> </v>
      </c>
      <c r="I8861" s="11">
        <v>11.23595505618</v>
      </c>
      <c r="J8861" s="3">
        <v>46.348314606742001</v>
      </c>
      <c r="K8861" s="3">
        <v>33.988764044943998</v>
      </c>
      <c r="L8861" s="3">
        <v>6.460674157303</v>
      </c>
      <c r="M8861" s="8">
        <v>1.9662921348310001</v>
      </c>
    </row>
    <row r="8862" spans="3:13" x14ac:dyDescent="0.2">
      <c r="C8862" s="90"/>
      <c r="D8862" s="87"/>
      <c r="E8862" s="1" t="s">
        <v>38</v>
      </c>
      <c r="F8862" s="2"/>
      <c r="G8862" s="59">
        <v>157</v>
      </c>
      <c r="H8862" s="71" t="str">
        <f t="shared" si="194"/>
        <v xml:space="preserve"> </v>
      </c>
      <c r="I8862" s="11">
        <v>7.0063694267520003</v>
      </c>
      <c r="J8862" s="3">
        <v>36.305732484076003</v>
      </c>
      <c r="K8862" s="3">
        <v>24.203821656051002</v>
      </c>
      <c r="L8862" s="3">
        <v>26.751592356688001</v>
      </c>
      <c r="M8862" s="8">
        <v>5.7324840764329998</v>
      </c>
    </row>
    <row r="8863" spans="3:13" x14ac:dyDescent="0.2">
      <c r="C8863" s="90"/>
      <c r="D8863" s="87"/>
      <c r="E8863" s="1" t="s">
        <v>22</v>
      </c>
      <c r="F8863" s="2"/>
      <c r="G8863" s="59">
        <v>16</v>
      </c>
      <c r="H8863" s="71" t="str">
        <f t="shared" si="194"/>
        <v>*</v>
      </c>
      <c r="I8863" s="11">
        <v>25</v>
      </c>
      <c r="J8863" s="3">
        <v>12.5</v>
      </c>
      <c r="K8863" s="3">
        <v>37.5</v>
      </c>
      <c r="L8863" s="3">
        <v>6.25</v>
      </c>
      <c r="M8863" s="8">
        <v>18.75</v>
      </c>
    </row>
    <row r="8864" spans="3:13" x14ac:dyDescent="0.2">
      <c r="C8864" s="91" t="s">
        <v>39</v>
      </c>
      <c r="D8864" s="86" t="s">
        <v>17</v>
      </c>
      <c r="E8864" s="6" t="s">
        <v>40</v>
      </c>
      <c r="F8864" s="5"/>
      <c r="G8864" s="58">
        <v>350</v>
      </c>
      <c r="H8864" s="70" t="str">
        <f t="shared" si="194"/>
        <v xml:space="preserve"> </v>
      </c>
      <c r="I8864" s="12">
        <v>39.714285714286</v>
      </c>
      <c r="J8864" s="4">
        <v>50</v>
      </c>
      <c r="K8864" s="4">
        <v>8.2857142857140005</v>
      </c>
      <c r="L8864" s="4">
        <v>0.28571428571399998</v>
      </c>
      <c r="M8864" s="13">
        <v>1.714285714286</v>
      </c>
    </row>
    <row r="8865" spans="3:13" ht="24" x14ac:dyDescent="0.2">
      <c r="C8865" s="90"/>
      <c r="D8865" s="87"/>
      <c r="E8865" s="1" t="s">
        <v>41</v>
      </c>
      <c r="F8865" s="2"/>
      <c r="G8865" s="59">
        <v>1147</v>
      </c>
      <c r="H8865" s="71" t="str">
        <f t="shared" si="194"/>
        <v xml:space="preserve"> </v>
      </c>
      <c r="I8865" s="11">
        <v>24.498692240627999</v>
      </c>
      <c r="J8865" s="3">
        <v>56.756756756756999</v>
      </c>
      <c r="K8865" s="3">
        <v>15.693112467305999</v>
      </c>
      <c r="L8865" s="3">
        <v>1.2205754141239999</v>
      </c>
      <c r="M8865" s="8">
        <v>1.830863121186</v>
      </c>
    </row>
    <row r="8866" spans="3:13" x14ac:dyDescent="0.2">
      <c r="C8866" s="90"/>
      <c r="D8866" s="87"/>
      <c r="E8866" s="1" t="s">
        <v>42</v>
      </c>
      <c r="F8866" s="2"/>
      <c r="G8866" s="59">
        <v>816</v>
      </c>
      <c r="H8866" s="71" t="str">
        <f t="shared" si="194"/>
        <v xml:space="preserve"> </v>
      </c>
      <c r="I8866" s="11">
        <v>18.137254901961001</v>
      </c>
      <c r="J8866" s="3">
        <v>46.323529411765001</v>
      </c>
      <c r="K8866" s="3">
        <v>24.019607843136999</v>
      </c>
      <c r="L8866" s="3">
        <v>7.4754901960779998</v>
      </c>
      <c r="M8866" s="8">
        <v>4.0441176470590001</v>
      </c>
    </row>
    <row r="8867" spans="3:13" x14ac:dyDescent="0.2">
      <c r="C8867" s="90"/>
      <c r="D8867" s="87"/>
      <c r="E8867" s="1" t="s">
        <v>43</v>
      </c>
      <c r="F8867" s="2"/>
      <c r="G8867" s="59">
        <v>78</v>
      </c>
      <c r="H8867" s="71" t="str">
        <f t="shared" si="194"/>
        <v xml:space="preserve"> </v>
      </c>
      <c r="I8867" s="11">
        <v>23.076923076922998</v>
      </c>
      <c r="J8867" s="3">
        <v>43.589743589744003</v>
      </c>
      <c r="K8867" s="3">
        <v>17.948717948717999</v>
      </c>
      <c r="L8867" s="3">
        <v>10.25641025641</v>
      </c>
      <c r="M8867" s="8">
        <v>5.1282051282049999</v>
      </c>
    </row>
    <row r="8868" spans="3:13" x14ac:dyDescent="0.2">
      <c r="C8868" s="90"/>
      <c r="D8868" s="87"/>
      <c r="E8868" s="1" t="s">
        <v>22</v>
      </c>
      <c r="F8868" s="2"/>
      <c r="G8868" s="59">
        <v>44</v>
      </c>
      <c r="H8868" s="71" t="str">
        <f t="shared" si="194"/>
        <v>*</v>
      </c>
      <c r="I8868" s="11">
        <v>22.727272727273</v>
      </c>
      <c r="J8868" s="3">
        <v>29.545454545455001</v>
      </c>
      <c r="K8868" s="3">
        <v>27.272727272727</v>
      </c>
      <c r="L8868" s="3">
        <v>4.5454545454549997</v>
      </c>
      <c r="M8868" s="8">
        <v>15.909090909091001</v>
      </c>
    </row>
    <row r="8869" spans="3:13" x14ac:dyDescent="0.2">
      <c r="C8869" s="91" t="s">
        <v>44</v>
      </c>
      <c r="D8869" s="86" t="s">
        <v>17</v>
      </c>
      <c r="E8869" s="6" t="s">
        <v>45</v>
      </c>
      <c r="F8869" s="5"/>
      <c r="G8869" s="58">
        <v>1358</v>
      </c>
      <c r="H8869" s="70" t="str">
        <f t="shared" si="194"/>
        <v xml:space="preserve"> </v>
      </c>
      <c r="I8869" s="12">
        <v>29.381443298969</v>
      </c>
      <c r="J8869" s="4">
        <v>54.123711340206</v>
      </c>
      <c r="K8869" s="4">
        <v>12.739322533137001</v>
      </c>
      <c r="L8869" s="4">
        <v>1.840942562592</v>
      </c>
      <c r="M8869" s="13">
        <v>1.914580265096</v>
      </c>
    </row>
    <row r="8870" spans="3:13" x14ac:dyDescent="0.2">
      <c r="C8870" s="90"/>
      <c r="D8870" s="87"/>
      <c r="E8870" s="1" t="s">
        <v>46</v>
      </c>
      <c r="F8870" s="2"/>
      <c r="G8870" s="59">
        <v>735</v>
      </c>
      <c r="H8870" s="71" t="str">
        <f t="shared" si="194"/>
        <v xml:space="preserve"> </v>
      </c>
      <c r="I8870" s="11">
        <v>19.455782312924999</v>
      </c>
      <c r="J8870" s="3">
        <v>52.517006802720999</v>
      </c>
      <c r="K8870" s="3">
        <v>21.496598639456</v>
      </c>
      <c r="L8870" s="3">
        <v>2.5850340136050001</v>
      </c>
      <c r="M8870" s="8">
        <v>3.9455782312930001</v>
      </c>
    </row>
    <row r="8871" spans="3:13" x14ac:dyDescent="0.2">
      <c r="C8871" s="90"/>
      <c r="D8871" s="87"/>
      <c r="E8871" s="1" t="s">
        <v>47</v>
      </c>
      <c r="F8871" s="2"/>
      <c r="G8871" s="59">
        <v>177</v>
      </c>
      <c r="H8871" s="71" t="str">
        <f t="shared" si="194"/>
        <v xml:space="preserve"> </v>
      </c>
      <c r="I8871" s="11">
        <v>16.384180790959999</v>
      </c>
      <c r="J8871" s="3">
        <v>43.502824858757002</v>
      </c>
      <c r="K8871" s="3">
        <v>32.768361581920999</v>
      </c>
      <c r="L8871" s="3">
        <v>6.7796610169490004</v>
      </c>
      <c r="M8871" s="8">
        <v>0.56497175141199996</v>
      </c>
    </row>
    <row r="8872" spans="3:13" x14ac:dyDescent="0.2">
      <c r="C8872" s="90"/>
      <c r="D8872" s="87"/>
      <c r="E8872" s="1" t="s">
        <v>48</v>
      </c>
      <c r="F8872" s="2"/>
      <c r="G8872" s="59">
        <v>128</v>
      </c>
      <c r="H8872" s="71" t="str">
        <f t="shared" si="194"/>
        <v xml:space="preserve"> </v>
      </c>
      <c r="I8872" s="11">
        <v>14.0625</v>
      </c>
      <c r="J8872" s="3">
        <v>26.5625</v>
      </c>
      <c r="K8872" s="3">
        <v>30.46875</v>
      </c>
      <c r="L8872" s="3">
        <v>22.65625</v>
      </c>
      <c r="M8872" s="8">
        <v>6.25</v>
      </c>
    </row>
    <row r="8873" spans="3:13" x14ac:dyDescent="0.2">
      <c r="C8873" s="90"/>
      <c r="D8873" s="87"/>
      <c r="E8873" s="1" t="s">
        <v>22</v>
      </c>
      <c r="F8873" s="2"/>
      <c r="G8873" s="59">
        <v>37</v>
      </c>
      <c r="H8873" s="71" t="str">
        <f t="shared" si="194"/>
        <v>*</v>
      </c>
      <c r="I8873" s="11">
        <v>18.918918918919001</v>
      </c>
      <c r="J8873" s="3">
        <v>51.351351351350999</v>
      </c>
      <c r="K8873" s="3">
        <v>8.1081081081080004</v>
      </c>
      <c r="L8873" s="3">
        <v>2.7027027027030002</v>
      </c>
      <c r="M8873" s="8">
        <v>18.918918918919001</v>
      </c>
    </row>
    <row r="8874" spans="3:13" ht="24" x14ac:dyDescent="0.2">
      <c r="C8874" s="91" t="s">
        <v>49</v>
      </c>
      <c r="D8874" s="86" t="s">
        <v>17</v>
      </c>
      <c r="E8874" s="6" t="s">
        <v>50</v>
      </c>
      <c r="F8874" s="5"/>
      <c r="G8874" s="58">
        <v>141</v>
      </c>
      <c r="H8874" s="70" t="str">
        <f t="shared" si="194"/>
        <v xml:space="preserve"> </v>
      </c>
      <c r="I8874" s="12">
        <v>29.078014184396999</v>
      </c>
      <c r="J8874" s="4">
        <v>51.063829787233999</v>
      </c>
      <c r="K8874" s="4">
        <v>16.312056737589</v>
      </c>
      <c r="L8874" s="4">
        <v>2.1276595744679998</v>
      </c>
      <c r="M8874" s="13">
        <v>1.4184397163119999</v>
      </c>
    </row>
    <row r="8875" spans="3:13" ht="36" x14ac:dyDescent="0.2">
      <c r="C8875" s="90"/>
      <c r="D8875" s="87"/>
      <c r="E8875" s="1" t="s">
        <v>51</v>
      </c>
      <c r="F8875" s="2"/>
      <c r="G8875" s="59">
        <v>349</v>
      </c>
      <c r="H8875" s="71" t="str">
        <f t="shared" si="194"/>
        <v xml:space="preserve"> </v>
      </c>
      <c r="I8875" s="11">
        <v>24.641833810887999</v>
      </c>
      <c r="J8875" s="3">
        <v>59.885386819483998</v>
      </c>
      <c r="K8875" s="3">
        <v>12.893982808023001</v>
      </c>
      <c r="L8875" s="3">
        <v>1.7191977077359999</v>
      </c>
      <c r="M8875" s="8">
        <v>0.85959885386799995</v>
      </c>
    </row>
    <row r="8876" spans="3:13" ht="48" x14ac:dyDescent="0.2">
      <c r="C8876" s="90"/>
      <c r="D8876" s="87"/>
      <c r="E8876" s="1" t="s">
        <v>52</v>
      </c>
      <c r="F8876" s="2"/>
      <c r="G8876" s="59">
        <v>1860</v>
      </c>
      <c r="H8876" s="71" t="str">
        <f t="shared" si="194"/>
        <v xml:space="preserve"> </v>
      </c>
      <c r="I8876" s="11">
        <v>26.075268817204002</v>
      </c>
      <c r="J8876" s="3">
        <v>54.946236559139997</v>
      </c>
      <c r="K8876" s="3">
        <v>15.430107526882001</v>
      </c>
      <c r="L8876" s="3">
        <v>1.666666666667</v>
      </c>
      <c r="M8876" s="8">
        <v>1.8817204301079999</v>
      </c>
    </row>
    <row r="8877" spans="3:13" ht="24" x14ac:dyDescent="0.2">
      <c r="C8877" s="90"/>
      <c r="D8877" s="87"/>
      <c r="E8877" s="1" t="s">
        <v>53</v>
      </c>
      <c r="F8877" s="2"/>
      <c r="G8877" s="59">
        <v>719</v>
      </c>
      <c r="H8877" s="71" t="str">
        <f t="shared" si="194"/>
        <v xml:space="preserve"> </v>
      </c>
      <c r="I8877" s="11">
        <v>28.511821974964999</v>
      </c>
      <c r="J8877" s="3">
        <v>53.824756606397997</v>
      </c>
      <c r="K8877" s="3">
        <v>15.716272600833999</v>
      </c>
      <c r="L8877" s="3">
        <v>1.25173852573</v>
      </c>
      <c r="M8877" s="8">
        <v>0.695410292072</v>
      </c>
    </row>
    <row r="8878" spans="3:13" ht="48" x14ac:dyDescent="0.2">
      <c r="C8878" s="90"/>
      <c r="D8878" s="87"/>
      <c r="E8878" s="1" t="s">
        <v>54</v>
      </c>
      <c r="F8878" s="2"/>
      <c r="G8878" s="59">
        <v>404</v>
      </c>
      <c r="H8878" s="71" t="str">
        <f t="shared" si="194"/>
        <v xml:space="preserve"> </v>
      </c>
      <c r="I8878" s="11">
        <v>28.712871287129001</v>
      </c>
      <c r="J8878" s="3">
        <v>55.693069306931001</v>
      </c>
      <c r="K8878" s="3">
        <v>13.118811881188</v>
      </c>
      <c r="L8878" s="3">
        <v>1.485148514851</v>
      </c>
      <c r="M8878" s="8">
        <v>0.99009900990099997</v>
      </c>
    </row>
    <row r="8879" spans="3:13" ht="36" x14ac:dyDescent="0.2">
      <c r="C8879" s="90"/>
      <c r="D8879" s="87"/>
      <c r="E8879" s="1" t="s">
        <v>55</v>
      </c>
      <c r="F8879" s="2"/>
      <c r="G8879" s="59">
        <v>41</v>
      </c>
      <c r="H8879" s="71" t="str">
        <f t="shared" si="194"/>
        <v>*</v>
      </c>
      <c r="I8879" s="11">
        <v>24.390243902439</v>
      </c>
      <c r="J8879" s="3">
        <v>48.780487804878</v>
      </c>
      <c r="K8879" s="3">
        <v>17.073170731706998</v>
      </c>
      <c r="L8879" s="3">
        <v>4.8780487804880002</v>
      </c>
      <c r="M8879" s="8">
        <v>4.8780487804880002</v>
      </c>
    </row>
    <row r="8880" spans="3:13" ht="36" x14ac:dyDescent="0.2">
      <c r="C8880" s="90"/>
      <c r="D8880" s="87"/>
      <c r="E8880" s="1" t="s">
        <v>56</v>
      </c>
      <c r="F8880" s="2"/>
      <c r="G8880" s="59">
        <v>168</v>
      </c>
      <c r="H8880" s="71" t="str">
        <f t="shared" si="194"/>
        <v xml:space="preserve"> </v>
      </c>
      <c r="I8880" s="11">
        <v>24.404761904762001</v>
      </c>
      <c r="J8880" s="3">
        <v>53.571428571429003</v>
      </c>
      <c r="K8880" s="3">
        <v>16.666666666666998</v>
      </c>
      <c r="L8880" s="3">
        <v>4.7619047619049999</v>
      </c>
      <c r="M8880" s="8">
        <v>0.59523809523799998</v>
      </c>
    </row>
    <row r="8881" spans="3:13" ht="36" x14ac:dyDescent="0.2">
      <c r="C8881" s="90"/>
      <c r="D8881" s="87"/>
      <c r="E8881" s="1" t="s">
        <v>57</v>
      </c>
      <c r="F8881" s="2"/>
      <c r="G8881" s="59">
        <v>146</v>
      </c>
      <c r="H8881" s="71" t="str">
        <f t="shared" si="194"/>
        <v xml:space="preserve"> </v>
      </c>
      <c r="I8881" s="11">
        <v>24.657534246575</v>
      </c>
      <c r="J8881" s="3">
        <v>56.164383561644001</v>
      </c>
      <c r="K8881" s="3">
        <v>14.383561643836</v>
      </c>
      <c r="L8881" s="3">
        <v>3.4246575342469998</v>
      </c>
      <c r="M8881" s="8">
        <v>1.369863013699</v>
      </c>
    </row>
    <row r="8882" spans="3:13" x14ac:dyDescent="0.2">
      <c r="C8882" s="90"/>
      <c r="D8882" s="87"/>
      <c r="E8882" s="1" t="s">
        <v>58</v>
      </c>
      <c r="F8882" s="2"/>
      <c r="G8882" s="59">
        <v>364</v>
      </c>
      <c r="H8882" s="71" t="str">
        <f t="shared" si="194"/>
        <v xml:space="preserve"> </v>
      </c>
      <c r="I8882" s="11">
        <v>16.483516483515999</v>
      </c>
      <c r="J8882" s="3">
        <v>40.109890109890003</v>
      </c>
      <c r="K8882" s="3">
        <v>27.472527472526998</v>
      </c>
      <c r="L8882" s="3">
        <v>11.263736263736</v>
      </c>
      <c r="M8882" s="8">
        <v>4.6703296703300001</v>
      </c>
    </row>
    <row r="8883" spans="3:13" x14ac:dyDescent="0.2">
      <c r="C8883" s="90"/>
      <c r="D8883" s="87"/>
      <c r="E8883" s="1" t="s">
        <v>22</v>
      </c>
      <c r="F8883" s="2"/>
      <c r="G8883" s="59">
        <v>134</v>
      </c>
      <c r="H8883" s="71" t="str">
        <f t="shared" si="194"/>
        <v xml:space="preserve"> </v>
      </c>
      <c r="I8883" s="11">
        <v>26.119402985074998</v>
      </c>
      <c r="J8883" s="3">
        <v>36.567164179103997</v>
      </c>
      <c r="K8883" s="3">
        <v>17.910447761194</v>
      </c>
      <c r="L8883" s="3">
        <v>5.2238805970150004</v>
      </c>
      <c r="M8883" s="8">
        <v>14.179104477612</v>
      </c>
    </row>
    <row r="8884" spans="3:13" ht="24" x14ac:dyDescent="0.2">
      <c r="C8884" s="90"/>
      <c r="D8884" s="87"/>
      <c r="E8884" s="1" t="s">
        <v>59</v>
      </c>
      <c r="F8884" s="2"/>
      <c r="G8884" s="59">
        <v>1920</v>
      </c>
      <c r="H8884" s="71" t="str">
        <f t="shared" si="194"/>
        <v xml:space="preserve"> </v>
      </c>
      <c r="I8884" s="11">
        <v>25.9375</v>
      </c>
      <c r="J8884" s="3">
        <v>54.635416666666998</v>
      </c>
      <c r="K8884" s="3">
        <v>15.729166666667</v>
      </c>
      <c r="L8884" s="3">
        <v>1.875</v>
      </c>
      <c r="M8884" s="8">
        <v>1.822916666667</v>
      </c>
    </row>
    <row r="8885" spans="3:13" ht="24" x14ac:dyDescent="0.2">
      <c r="C8885" s="90"/>
      <c r="D8885" s="87"/>
      <c r="E8885" s="1" t="s">
        <v>60</v>
      </c>
      <c r="F8885" s="2"/>
      <c r="G8885" s="59">
        <v>479</v>
      </c>
      <c r="H8885" s="71" t="str">
        <f t="shared" si="194"/>
        <v xml:space="preserve"> </v>
      </c>
      <c r="I8885" s="11">
        <v>28.810020876827</v>
      </c>
      <c r="J8885" s="3">
        <v>54.488517745303</v>
      </c>
      <c r="K8885" s="3">
        <v>13.987473903967</v>
      </c>
      <c r="L8885" s="3">
        <v>1.87891440501</v>
      </c>
      <c r="M8885" s="8">
        <v>0.83507306889400001</v>
      </c>
    </row>
    <row r="8886" spans="3:13" ht="24" x14ac:dyDescent="0.2">
      <c r="C8886" s="91" t="s">
        <v>61</v>
      </c>
      <c r="D8886" s="86" t="s">
        <v>17</v>
      </c>
      <c r="E8886" s="6" t="s">
        <v>62</v>
      </c>
      <c r="F8886" s="5"/>
      <c r="G8886" s="58">
        <v>354</v>
      </c>
      <c r="H8886" s="70" t="str">
        <f t="shared" si="194"/>
        <v xml:space="preserve"> </v>
      </c>
      <c r="I8886" s="12">
        <v>29.378531073445998</v>
      </c>
      <c r="J8886" s="4">
        <v>56.497175141242998</v>
      </c>
      <c r="K8886" s="4">
        <v>11.016949152542001</v>
      </c>
      <c r="L8886" s="4">
        <v>0.84745762711899997</v>
      </c>
      <c r="M8886" s="13">
        <v>2.25988700565</v>
      </c>
    </row>
    <row r="8887" spans="3:13" ht="24" x14ac:dyDescent="0.2">
      <c r="C8887" s="90"/>
      <c r="D8887" s="87"/>
      <c r="E8887" s="1" t="s">
        <v>63</v>
      </c>
      <c r="F8887" s="2"/>
      <c r="G8887" s="59">
        <v>645</v>
      </c>
      <c r="H8887" s="71" t="str">
        <f t="shared" si="194"/>
        <v xml:space="preserve"> </v>
      </c>
      <c r="I8887" s="11">
        <v>26.201550387596999</v>
      </c>
      <c r="J8887" s="3">
        <v>58.139534883720998</v>
      </c>
      <c r="K8887" s="3">
        <v>13.488372093023001</v>
      </c>
      <c r="L8887" s="3">
        <v>0.62015503876</v>
      </c>
      <c r="M8887" s="8">
        <v>1.550387596899</v>
      </c>
    </row>
    <row r="8888" spans="3:13" ht="36" x14ac:dyDescent="0.2">
      <c r="C8888" s="90"/>
      <c r="D8888" s="87"/>
      <c r="E8888" s="1" t="s">
        <v>64</v>
      </c>
      <c r="F8888" s="2"/>
      <c r="G8888" s="59">
        <v>166</v>
      </c>
      <c r="H8888" s="71" t="str">
        <f t="shared" si="194"/>
        <v xml:space="preserve"> </v>
      </c>
      <c r="I8888" s="11">
        <v>31.325301204818999</v>
      </c>
      <c r="J8888" s="3">
        <v>52.409638554216997</v>
      </c>
      <c r="K8888" s="3">
        <v>14.457831325300999</v>
      </c>
      <c r="L8888" s="3">
        <v>1.204819277108</v>
      </c>
      <c r="M8888" s="8">
        <v>0.60240963855399998</v>
      </c>
    </row>
    <row r="8889" spans="3:13" ht="36" x14ac:dyDescent="0.2">
      <c r="C8889" s="90"/>
      <c r="D8889" s="87"/>
      <c r="E8889" s="1" t="s">
        <v>65</v>
      </c>
      <c r="F8889" s="2"/>
      <c r="G8889" s="59">
        <v>110</v>
      </c>
      <c r="H8889" s="71" t="str">
        <f t="shared" si="194"/>
        <v xml:space="preserve"> </v>
      </c>
      <c r="I8889" s="11">
        <v>34.545454545455001</v>
      </c>
      <c r="J8889" s="3">
        <v>50.909090909090999</v>
      </c>
      <c r="K8889" s="3">
        <v>11.818181818182</v>
      </c>
      <c r="L8889" s="3">
        <v>0.90909090909099999</v>
      </c>
      <c r="M8889" s="8">
        <v>1.818181818182</v>
      </c>
    </row>
    <row r="8890" spans="3:13" ht="36" x14ac:dyDescent="0.2">
      <c r="C8890" s="90"/>
      <c r="D8890" s="87"/>
      <c r="E8890" s="1" t="s">
        <v>66</v>
      </c>
      <c r="F8890" s="2"/>
      <c r="G8890" s="59">
        <v>239</v>
      </c>
      <c r="H8890" s="71" t="str">
        <f t="shared" si="194"/>
        <v xml:space="preserve"> </v>
      </c>
      <c r="I8890" s="11">
        <v>28.451882845187999</v>
      </c>
      <c r="J8890" s="3">
        <v>54.393305439331002</v>
      </c>
      <c r="K8890" s="3">
        <v>14.225941422594</v>
      </c>
      <c r="L8890" s="3">
        <v>0.418410041841</v>
      </c>
      <c r="M8890" s="8">
        <v>2.5104602510460001</v>
      </c>
    </row>
    <row r="8891" spans="3:13" ht="24" x14ac:dyDescent="0.2">
      <c r="C8891" s="90"/>
      <c r="D8891" s="87"/>
      <c r="E8891" s="1" t="s">
        <v>67</v>
      </c>
      <c r="F8891" s="2"/>
      <c r="G8891" s="59">
        <v>143</v>
      </c>
      <c r="H8891" s="71" t="str">
        <f t="shared" si="194"/>
        <v xml:space="preserve"> </v>
      </c>
      <c r="I8891" s="11">
        <v>31.468531468531001</v>
      </c>
      <c r="J8891" s="3">
        <v>53.846153846154003</v>
      </c>
      <c r="K8891" s="3">
        <v>11.188811188811</v>
      </c>
      <c r="L8891" s="7">
        <v>0</v>
      </c>
      <c r="M8891" s="8">
        <v>3.4965034965030002</v>
      </c>
    </row>
    <row r="8892" spans="3:13" ht="24" x14ac:dyDescent="0.2">
      <c r="C8892" s="90"/>
      <c r="D8892" s="87"/>
      <c r="E8892" s="1" t="s">
        <v>68</v>
      </c>
      <c r="F8892" s="2"/>
      <c r="G8892" s="59">
        <v>56</v>
      </c>
      <c r="H8892" s="71" t="str">
        <f t="shared" si="194"/>
        <v xml:space="preserve"> </v>
      </c>
      <c r="I8892" s="11">
        <v>28.571428571428999</v>
      </c>
      <c r="J8892" s="3">
        <v>53.571428571429003</v>
      </c>
      <c r="K8892" s="3">
        <v>12.5</v>
      </c>
      <c r="L8892" s="7">
        <v>0</v>
      </c>
      <c r="M8892" s="8">
        <v>5.3571428571429998</v>
      </c>
    </row>
    <row r="8893" spans="3:13" ht="24" x14ac:dyDescent="0.2">
      <c r="C8893" s="90"/>
      <c r="D8893" s="87"/>
      <c r="E8893" s="1" t="s">
        <v>69</v>
      </c>
      <c r="F8893" s="2"/>
      <c r="G8893" s="59">
        <v>51</v>
      </c>
      <c r="H8893" s="71" t="str">
        <f t="shared" si="194"/>
        <v xml:space="preserve"> </v>
      </c>
      <c r="I8893" s="11">
        <v>33.333333333333002</v>
      </c>
      <c r="J8893" s="3">
        <v>39.215686274509999</v>
      </c>
      <c r="K8893" s="3">
        <v>23.529411764706001</v>
      </c>
      <c r="L8893" s="7">
        <v>0</v>
      </c>
      <c r="M8893" s="8">
        <v>3.9215686274510002</v>
      </c>
    </row>
    <row r="8894" spans="3:13" ht="24" x14ac:dyDescent="0.2">
      <c r="C8894" s="90"/>
      <c r="D8894" s="87"/>
      <c r="E8894" s="1" t="s">
        <v>70</v>
      </c>
      <c r="F8894" s="2"/>
      <c r="G8894" s="59">
        <v>312</v>
      </c>
      <c r="H8894" s="71" t="str">
        <f t="shared" si="194"/>
        <v xml:space="preserve"> </v>
      </c>
      <c r="I8894" s="11">
        <v>29.166666666666998</v>
      </c>
      <c r="J8894" s="3">
        <v>56.410256410255997</v>
      </c>
      <c r="K8894" s="3">
        <v>10.897435897436001</v>
      </c>
      <c r="L8894" s="3">
        <v>1.2820512820509999</v>
      </c>
      <c r="M8894" s="8">
        <v>2.2435897435899999</v>
      </c>
    </row>
    <row r="8895" spans="3:13" x14ac:dyDescent="0.2">
      <c r="C8895" s="90"/>
      <c r="D8895" s="87"/>
      <c r="E8895" s="1" t="s">
        <v>32</v>
      </c>
      <c r="F8895" s="2"/>
      <c r="G8895" s="59">
        <v>51</v>
      </c>
      <c r="H8895" s="71" t="str">
        <f t="shared" si="194"/>
        <v xml:space="preserve"> </v>
      </c>
      <c r="I8895" s="11">
        <v>27.450980392157</v>
      </c>
      <c r="J8895" s="3">
        <v>54.901960784313999</v>
      </c>
      <c r="K8895" s="3">
        <v>11.764705882353001</v>
      </c>
      <c r="L8895" s="3">
        <v>3.9215686274510002</v>
      </c>
      <c r="M8895" s="8">
        <v>1.9607843137250001</v>
      </c>
    </row>
    <row r="8896" spans="3:13" ht="24" x14ac:dyDescent="0.2">
      <c r="C8896" s="90"/>
      <c r="D8896" s="87"/>
      <c r="E8896" s="1" t="s">
        <v>71</v>
      </c>
      <c r="F8896" s="2"/>
      <c r="G8896" s="59">
        <v>1237</v>
      </c>
      <c r="H8896" s="71" t="str">
        <f t="shared" si="194"/>
        <v xml:space="preserve"> </v>
      </c>
      <c r="I8896" s="11">
        <v>27.000808407436999</v>
      </c>
      <c r="J8896" s="3">
        <v>56.345998383184998</v>
      </c>
      <c r="K8896" s="3">
        <v>13.419563459983999</v>
      </c>
      <c r="L8896" s="3">
        <v>1.2934518997569999</v>
      </c>
      <c r="M8896" s="8">
        <v>1.940177849636</v>
      </c>
    </row>
    <row r="8897" spans="3:13" ht="24" x14ac:dyDescent="0.2">
      <c r="C8897" s="90"/>
      <c r="D8897" s="87"/>
      <c r="E8897" s="1" t="s">
        <v>72</v>
      </c>
      <c r="F8897" s="2"/>
      <c r="G8897" s="59">
        <v>1015</v>
      </c>
      <c r="H8897" s="71" t="str">
        <f t="shared" si="194"/>
        <v xml:space="preserve"> </v>
      </c>
      <c r="I8897" s="11">
        <v>21.379310344827999</v>
      </c>
      <c r="J8897" s="3">
        <v>48.374384236452997</v>
      </c>
      <c r="K8897" s="3">
        <v>22.56157635468</v>
      </c>
      <c r="L8897" s="3">
        <v>5.7142857142860004</v>
      </c>
      <c r="M8897" s="8">
        <v>1.9704433497539999</v>
      </c>
    </row>
    <row r="8898" spans="3:13" x14ac:dyDescent="0.2">
      <c r="C8898" s="90"/>
      <c r="D8898" s="87"/>
      <c r="E8898" s="1" t="s">
        <v>22</v>
      </c>
      <c r="F8898" s="2"/>
      <c r="G8898" s="59">
        <v>183</v>
      </c>
      <c r="H8898" s="71" t="str">
        <f t="shared" si="194"/>
        <v xml:space="preserve"> </v>
      </c>
      <c r="I8898" s="11">
        <v>24.590163934425998</v>
      </c>
      <c r="J8898" s="3">
        <v>34.426229508196997</v>
      </c>
      <c r="K8898" s="3">
        <v>19.672131147540998</v>
      </c>
      <c r="L8898" s="3">
        <v>6.5573770491800003</v>
      </c>
      <c r="M8898" s="8">
        <v>14.754098360656</v>
      </c>
    </row>
    <row r="8899" spans="3:13" x14ac:dyDescent="0.2">
      <c r="C8899" s="91" t="s">
        <v>73</v>
      </c>
      <c r="D8899" s="86" t="s">
        <v>17</v>
      </c>
      <c r="E8899" s="6" t="s">
        <v>74</v>
      </c>
      <c r="F8899" s="5"/>
      <c r="G8899" s="58">
        <v>247</v>
      </c>
      <c r="H8899" s="70" t="str">
        <f t="shared" si="194"/>
        <v xml:space="preserve"> </v>
      </c>
      <c r="I8899" s="12">
        <v>24.291497975708999</v>
      </c>
      <c r="J8899" s="4">
        <v>57.085020242915</v>
      </c>
      <c r="K8899" s="4">
        <v>12.955465587045</v>
      </c>
      <c r="L8899" s="4">
        <v>1.214574898785</v>
      </c>
      <c r="M8899" s="13">
        <v>4.453441295547</v>
      </c>
    </row>
    <row r="8900" spans="3:13" x14ac:dyDescent="0.2">
      <c r="C8900" s="90"/>
      <c r="D8900" s="87"/>
      <c r="E8900" s="1" t="s">
        <v>75</v>
      </c>
      <c r="F8900" s="2"/>
      <c r="G8900" s="59">
        <v>531</v>
      </c>
      <c r="H8900" s="71" t="str">
        <f t="shared" si="194"/>
        <v xml:space="preserve"> </v>
      </c>
      <c r="I8900" s="11">
        <v>27.495291902072001</v>
      </c>
      <c r="J8900" s="3">
        <v>55.178907721281</v>
      </c>
      <c r="K8900" s="3">
        <v>15.442561205273</v>
      </c>
      <c r="L8900" s="3">
        <v>0.37664783427499998</v>
      </c>
      <c r="M8900" s="8">
        <v>1.5065913370999999</v>
      </c>
    </row>
    <row r="8901" spans="3:13" x14ac:dyDescent="0.2">
      <c r="C8901" s="90"/>
      <c r="D8901" s="87"/>
      <c r="E8901" s="1" t="s">
        <v>76</v>
      </c>
      <c r="F8901" s="2"/>
      <c r="G8901" s="59">
        <v>58</v>
      </c>
      <c r="H8901" s="71" t="str">
        <f t="shared" si="194"/>
        <v xml:space="preserve"> </v>
      </c>
      <c r="I8901" s="11">
        <v>20.689655172414</v>
      </c>
      <c r="J8901" s="3">
        <v>60.344827586207003</v>
      </c>
      <c r="K8901" s="3">
        <v>13.793103448276</v>
      </c>
      <c r="L8901" s="3">
        <v>1.7241379310339999</v>
      </c>
      <c r="M8901" s="8">
        <v>3.4482758620689999</v>
      </c>
    </row>
    <row r="8902" spans="3:13" x14ac:dyDescent="0.2">
      <c r="C8902" s="90"/>
      <c r="D8902" s="87"/>
      <c r="E8902" s="1" t="s">
        <v>77</v>
      </c>
      <c r="F8902" s="2"/>
      <c r="G8902" s="59">
        <v>400</v>
      </c>
      <c r="H8902" s="71" t="str">
        <f t="shared" si="194"/>
        <v xml:space="preserve"> </v>
      </c>
      <c r="I8902" s="11">
        <v>26.5</v>
      </c>
      <c r="J8902" s="3">
        <v>56.75</v>
      </c>
      <c r="K8902" s="3">
        <v>13</v>
      </c>
      <c r="L8902" s="3">
        <v>1.25</v>
      </c>
      <c r="M8902" s="8">
        <v>2.5</v>
      </c>
    </row>
    <row r="8903" spans="3:13" ht="24" x14ac:dyDescent="0.2">
      <c r="C8903" s="90"/>
      <c r="D8903" s="87"/>
      <c r="E8903" s="1" t="s">
        <v>78</v>
      </c>
      <c r="F8903" s="2"/>
      <c r="G8903" s="59">
        <v>422</v>
      </c>
      <c r="H8903" s="71" t="str">
        <f t="shared" si="194"/>
        <v xml:space="preserve"> </v>
      </c>
      <c r="I8903" s="11">
        <v>26.54028436019</v>
      </c>
      <c r="J8903" s="3">
        <v>58.056872037914999</v>
      </c>
      <c r="K8903" s="3">
        <v>12.559241706161</v>
      </c>
      <c r="L8903" s="3">
        <v>0.94786729857800001</v>
      </c>
      <c r="M8903" s="8">
        <v>1.895734597156</v>
      </c>
    </row>
    <row r="8904" spans="3:13" ht="24" x14ac:dyDescent="0.2">
      <c r="C8904" s="90"/>
      <c r="D8904" s="87"/>
      <c r="E8904" s="1" t="s">
        <v>79</v>
      </c>
      <c r="F8904" s="2"/>
      <c r="G8904" s="59">
        <v>102</v>
      </c>
      <c r="H8904" s="71" t="str">
        <f t="shared" si="194"/>
        <v xml:space="preserve"> </v>
      </c>
      <c r="I8904" s="11">
        <v>40.196078431373003</v>
      </c>
      <c r="J8904" s="3">
        <v>44.117647058823998</v>
      </c>
      <c r="K8904" s="3">
        <v>12.745098039216</v>
      </c>
      <c r="L8904" s="3">
        <v>0.98039215686299996</v>
      </c>
      <c r="M8904" s="8">
        <v>1.9607843137250001</v>
      </c>
    </row>
    <row r="8905" spans="3:13" ht="24" x14ac:dyDescent="0.2">
      <c r="C8905" s="90"/>
      <c r="D8905" s="87"/>
      <c r="E8905" s="1" t="s">
        <v>80</v>
      </c>
      <c r="F8905" s="2"/>
      <c r="G8905" s="59">
        <v>44</v>
      </c>
      <c r="H8905" s="71" t="str">
        <f t="shared" si="194"/>
        <v>*</v>
      </c>
      <c r="I8905" s="11">
        <v>34.090909090909001</v>
      </c>
      <c r="J8905" s="3">
        <v>59.090909090909001</v>
      </c>
      <c r="K8905" s="3">
        <v>4.5454545454549997</v>
      </c>
      <c r="L8905" s="7">
        <v>0</v>
      </c>
      <c r="M8905" s="8">
        <v>2.2727272727269998</v>
      </c>
    </row>
    <row r="8906" spans="3:13" ht="24" x14ac:dyDescent="0.2">
      <c r="C8906" s="90"/>
      <c r="D8906" s="87"/>
      <c r="E8906" s="1" t="s">
        <v>81</v>
      </c>
      <c r="F8906" s="2"/>
      <c r="G8906" s="59">
        <v>99</v>
      </c>
      <c r="H8906" s="71" t="str">
        <f t="shared" ref="H8906:H8969" si="195">IF(G8906&lt;49,"*"," ")</f>
        <v xml:space="preserve"> </v>
      </c>
      <c r="I8906" s="11">
        <v>33.333333333333002</v>
      </c>
      <c r="J8906" s="3">
        <v>48.484848484848001</v>
      </c>
      <c r="K8906" s="3">
        <v>13.131313131313</v>
      </c>
      <c r="L8906" s="7">
        <v>0</v>
      </c>
      <c r="M8906" s="8">
        <v>5.0505050505050004</v>
      </c>
    </row>
    <row r="8907" spans="3:13" ht="24" x14ac:dyDescent="0.2">
      <c r="C8907" s="90"/>
      <c r="D8907" s="87"/>
      <c r="E8907" s="1" t="s">
        <v>82</v>
      </c>
      <c r="F8907" s="2"/>
      <c r="G8907" s="59">
        <v>128</v>
      </c>
      <c r="H8907" s="71" t="str">
        <f t="shared" si="195"/>
        <v xml:space="preserve"> </v>
      </c>
      <c r="I8907" s="11">
        <v>31.25</v>
      </c>
      <c r="J8907" s="3">
        <v>57.8125</v>
      </c>
      <c r="K8907" s="3">
        <v>8.59375</v>
      </c>
      <c r="L8907" s="7">
        <v>0</v>
      </c>
      <c r="M8907" s="8">
        <v>2.34375</v>
      </c>
    </row>
    <row r="8908" spans="3:13" x14ac:dyDescent="0.2">
      <c r="C8908" s="90"/>
      <c r="D8908" s="87"/>
      <c r="E8908" s="1" t="s">
        <v>83</v>
      </c>
      <c r="F8908" s="2"/>
      <c r="G8908" s="59">
        <v>47</v>
      </c>
      <c r="H8908" s="71" t="str">
        <f t="shared" si="195"/>
        <v>*</v>
      </c>
      <c r="I8908" s="11">
        <v>21.276595744681</v>
      </c>
      <c r="J8908" s="3">
        <v>51.063829787233999</v>
      </c>
      <c r="K8908" s="3">
        <v>25.531914893617</v>
      </c>
      <c r="L8908" s="7">
        <v>0</v>
      </c>
      <c r="M8908" s="8">
        <v>2.1276595744679998</v>
      </c>
    </row>
    <row r="8909" spans="3:13" ht="24" x14ac:dyDescent="0.2">
      <c r="C8909" s="90"/>
      <c r="D8909" s="87"/>
      <c r="E8909" s="1" t="s">
        <v>84</v>
      </c>
      <c r="F8909" s="2"/>
      <c r="G8909" s="59">
        <v>151</v>
      </c>
      <c r="H8909" s="71" t="str">
        <f t="shared" si="195"/>
        <v xml:space="preserve"> </v>
      </c>
      <c r="I8909" s="11">
        <v>19.867549668873998</v>
      </c>
      <c r="J8909" s="3">
        <v>63.576158940397001</v>
      </c>
      <c r="K8909" s="3">
        <v>12.582781456954001</v>
      </c>
      <c r="L8909" s="3">
        <v>1.324503311258</v>
      </c>
      <c r="M8909" s="8">
        <v>2.6490066225170001</v>
      </c>
    </row>
    <row r="8910" spans="3:13" ht="24" x14ac:dyDescent="0.2">
      <c r="C8910" s="90"/>
      <c r="D8910" s="87"/>
      <c r="E8910" s="1" t="s">
        <v>85</v>
      </c>
      <c r="F8910" s="2"/>
      <c r="G8910" s="59">
        <v>60</v>
      </c>
      <c r="H8910" s="71" t="str">
        <f t="shared" si="195"/>
        <v xml:space="preserve"> </v>
      </c>
      <c r="I8910" s="11">
        <v>21.666666666666998</v>
      </c>
      <c r="J8910" s="3">
        <v>55</v>
      </c>
      <c r="K8910" s="3">
        <v>16.666666666666998</v>
      </c>
      <c r="L8910" s="3">
        <v>3.333333333333</v>
      </c>
      <c r="M8910" s="8">
        <v>3.333333333333</v>
      </c>
    </row>
    <row r="8911" spans="3:13" x14ac:dyDescent="0.2">
      <c r="C8911" s="90"/>
      <c r="D8911" s="87"/>
      <c r="E8911" s="1" t="s">
        <v>32</v>
      </c>
      <c r="F8911" s="2"/>
      <c r="G8911" s="59">
        <v>49</v>
      </c>
      <c r="H8911" s="71" t="s">
        <v>674</v>
      </c>
      <c r="I8911" s="11">
        <v>22.448979591836999</v>
      </c>
      <c r="J8911" s="3">
        <v>46.938775510204003</v>
      </c>
      <c r="K8911" s="3">
        <v>18.367346938775999</v>
      </c>
      <c r="L8911" s="3">
        <v>6.1224489795919999</v>
      </c>
      <c r="M8911" s="8">
        <v>6.1224489795919999</v>
      </c>
    </row>
    <row r="8912" spans="3:13" ht="24" x14ac:dyDescent="0.2">
      <c r="C8912" s="90"/>
      <c r="D8912" s="87"/>
      <c r="E8912" s="1" t="s">
        <v>86</v>
      </c>
      <c r="F8912" s="2"/>
      <c r="G8912" s="59">
        <v>1336</v>
      </c>
      <c r="H8912" s="71" t="str">
        <f t="shared" si="195"/>
        <v xml:space="preserve"> </v>
      </c>
      <c r="I8912" s="11">
        <v>25.823353293413</v>
      </c>
      <c r="J8912" s="3">
        <v>55.838323353292999</v>
      </c>
      <c r="K8912" s="3">
        <v>14.595808383234001</v>
      </c>
      <c r="L8912" s="3">
        <v>1.3473053892219999</v>
      </c>
      <c r="M8912" s="8">
        <v>2.3952095808379998</v>
      </c>
    </row>
    <row r="8913" spans="3:13" ht="24" x14ac:dyDescent="0.2">
      <c r="C8913" s="90"/>
      <c r="D8913" s="87"/>
      <c r="E8913" s="1" t="s">
        <v>87</v>
      </c>
      <c r="F8913" s="2"/>
      <c r="G8913" s="59">
        <v>311</v>
      </c>
      <c r="H8913" s="71" t="str">
        <f t="shared" si="195"/>
        <v xml:space="preserve"> </v>
      </c>
      <c r="I8913" s="11">
        <v>19.292604501608</v>
      </c>
      <c r="J8913" s="3">
        <v>54.662379421221999</v>
      </c>
      <c r="K8913" s="3">
        <v>22.508038585209</v>
      </c>
      <c r="L8913" s="3">
        <v>3.215434083601</v>
      </c>
      <c r="M8913" s="8">
        <v>0.32154340836</v>
      </c>
    </row>
    <row r="8914" spans="3:13" ht="24" x14ac:dyDescent="0.2">
      <c r="C8914" s="90"/>
      <c r="D8914" s="87"/>
      <c r="E8914" s="1" t="s">
        <v>88</v>
      </c>
      <c r="F8914" s="2"/>
      <c r="G8914" s="59">
        <v>620</v>
      </c>
      <c r="H8914" s="71" t="str">
        <f t="shared" si="195"/>
        <v xml:space="preserve"> </v>
      </c>
      <c r="I8914" s="11">
        <v>23.548387096774</v>
      </c>
      <c r="J8914" s="3">
        <v>44.838709677418997</v>
      </c>
      <c r="K8914" s="3">
        <v>21.612903225806001</v>
      </c>
      <c r="L8914" s="3">
        <v>7.5806451612899997</v>
      </c>
      <c r="M8914" s="8">
        <v>2.4193548387099999</v>
      </c>
    </row>
    <row r="8915" spans="3:13" x14ac:dyDescent="0.2">
      <c r="C8915" s="90"/>
      <c r="D8915" s="87"/>
      <c r="E8915" s="1" t="s">
        <v>22</v>
      </c>
      <c r="F8915" s="2"/>
      <c r="G8915" s="59">
        <v>168</v>
      </c>
      <c r="H8915" s="71" t="str">
        <f t="shared" si="195"/>
        <v xml:space="preserve"> </v>
      </c>
      <c r="I8915" s="11">
        <v>26.785714285714</v>
      </c>
      <c r="J8915" s="3">
        <v>33.928571428570997</v>
      </c>
      <c r="K8915" s="3">
        <v>19.047619047619001</v>
      </c>
      <c r="L8915" s="3">
        <v>6.5476190476190004</v>
      </c>
      <c r="M8915" s="8">
        <v>13.690476190476</v>
      </c>
    </row>
    <row r="8916" spans="3:13" ht="24" x14ac:dyDescent="0.2">
      <c r="C8916" s="91" t="s">
        <v>89</v>
      </c>
      <c r="D8916" s="86" t="s">
        <v>17</v>
      </c>
      <c r="E8916" s="6" t="s">
        <v>90</v>
      </c>
      <c r="F8916" s="5"/>
      <c r="G8916" s="58">
        <v>166</v>
      </c>
      <c r="H8916" s="70" t="str">
        <f t="shared" si="195"/>
        <v xml:space="preserve"> </v>
      </c>
      <c r="I8916" s="12">
        <v>30.722891566265002</v>
      </c>
      <c r="J8916" s="4">
        <v>56.024096385542002</v>
      </c>
      <c r="K8916" s="4">
        <v>12.048192771084</v>
      </c>
      <c r="L8916" s="25">
        <v>0</v>
      </c>
      <c r="M8916" s="13">
        <v>1.204819277108</v>
      </c>
    </row>
    <row r="8917" spans="3:13" ht="48" x14ac:dyDescent="0.2">
      <c r="C8917" s="90"/>
      <c r="D8917" s="87"/>
      <c r="E8917" s="1" t="s">
        <v>91</v>
      </c>
      <c r="F8917" s="2"/>
      <c r="G8917" s="59">
        <v>97</v>
      </c>
      <c r="H8917" s="71" t="str">
        <f t="shared" si="195"/>
        <v xml:space="preserve"> </v>
      </c>
      <c r="I8917" s="11">
        <v>35.051546391753</v>
      </c>
      <c r="J8917" s="3">
        <v>48.453608247422999</v>
      </c>
      <c r="K8917" s="3">
        <v>11.340206185567</v>
      </c>
      <c r="L8917" s="3">
        <v>1.0309278350519999</v>
      </c>
      <c r="M8917" s="8">
        <v>4.1237113402060004</v>
      </c>
    </row>
    <row r="8918" spans="3:13" ht="36" x14ac:dyDescent="0.2">
      <c r="C8918" s="90"/>
      <c r="D8918" s="87"/>
      <c r="E8918" s="1" t="s">
        <v>92</v>
      </c>
      <c r="F8918" s="2"/>
      <c r="G8918" s="59">
        <v>88</v>
      </c>
      <c r="H8918" s="71" t="str">
        <f t="shared" si="195"/>
        <v xml:space="preserve"> </v>
      </c>
      <c r="I8918" s="11">
        <v>29.545454545455001</v>
      </c>
      <c r="J8918" s="3">
        <v>55.681818181818002</v>
      </c>
      <c r="K8918" s="3">
        <v>11.363636363635999</v>
      </c>
      <c r="L8918" s="3">
        <v>1.136363636364</v>
      </c>
      <c r="M8918" s="8">
        <v>2.2727272727269998</v>
      </c>
    </row>
    <row r="8919" spans="3:13" ht="48" x14ac:dyDescent="0.2">
      <c r="C8919" s="90"/>
      <c r="D8919" s="87"/>
      <c r="E8919" s="1" t="s">
        <v>93</v>
      </c>
      <c r="F8919" s="2"/>
      <c r="G8919" s="59">
        <v>157</v>
      </c>
      <c r="H8919" s="71" t="str">
        <f t="shared" si="195"/>
        <v xml:space="preserve"> </v>
      </c>
      <c r="I8919" s="11">
        <v>16.560509554140001</v>
      </c>
      <c r="J8919" s="3">
        <v>61.146496815287001</v>
      </c>
      <c r="K8919" s="3">
        <v>16.560509554140001</v>
      </c>
      <c r="L8919" s="3">
        <v>3.8216560509550002</v>
      </c>
      <c r="M8919" s="8">
        <v>1.9108280254779999</v>
      </c>
    </row>
    <row r="8920" spans="3:13" x14ac:dyDescent="0.2">
      <c r="C8920" s="90"/>
      <c r="D8920" s="87"/>
      <c r="E8920" s="1" t="s">
        <v>94</v>
      </c>
      <c r="F8920" s="2"/>
      <c r="G8920" s="59">
        <v>9</v>
      </c>
      <c r="H8920" s="71" t="str">
        <f t="shared" si="195"/>
        <v>*</v>
      </c>
      <c r="I8920" s="11">
        <v>22.222222222222001</v>
      </c>
      <c r="J8920" s="3">
        <v>44.444444444444002</v>
      </c>
      <c r="K8920" s="7">
        <v>0</v>
      </c>
      <c r="L8920" s="3">
        <v>22.222222222222001</v>
      </c>
      <c r="M8920" s="8">
        <v>11.111111111111001</v>
      </c>
    </row>
    <row r="8921" spans="3:13" x14ac:dyDescent="0.2">
      <c r="C8921" s="90"/>
      <c r="D8921" s="87"/>
      <c r="E8921" s="1" t="s">
        <v>95</v>
      </c>
      <c r="F8921" s="2"/>
      <c r="G8921" s="59">
        <v>5</v>
      </c>
      <c r="H8921" s="71" t="str">
        <f t="shared" si="195"/>
        <v>*</v>
      </c>
      <c r="I8921" s="26">
        <v>0</v>
      </c>
      <c r="J8921" s="3">
        <v>60</v>
      </c>
      <c r="K8921" s="3">
        <v>20</v>
      </c>
      <c r="L8921" s="7">
        <v>0</v>
      </c>
      <c r="M8921" s="8">
        <v>20</v>
      </c>
    </row>
    <row r="8922" spans="3:13" x14ac:dyDescent="0.2">
      <c r="C8922" s="90"/>
      <c r="D8922" s="87"/>
      <c r="E8922" s="1" t="s">
        <v>32</v>
      </c>
      <c r="F8922" s="2"/>
      <c r="G8922" s="59">
        <v>41</v>
      </c>
      <c r="H8922" s="71" t="str">
        <f t="shared" si="195"/>
        <v>*</v>
      </c>
      <c r="I8922" s="11">
        <v>34.146341463414998</v>
      </c>
      <c r="J8922" s="3">
        <v>53.658536585366001</v>
      </c>
      <c r="K8922" s="3">
        <v>7.3170731707319998</v>
      </c>
      <c r="L8922" s="3">
        <v>2.4390243902440001</v>
      </c>
      <c r="M8922" s="8">
        <v>2.4390243902440001</v>
      </c>
    </row>
    <row r="8923" spans="3:13" ht="24" x14ac:dyDescent="0.2">
      <c r="C8923" s="90"/>
      <c r="D8923" s="87"/>
      <c r="E8923" s="1" t="s">
        <v>96</v>
      </c>
      <c r="F8923" s="2"/>
      <c r="G8923" s="59">
        <v>455</v>
      </c>
      <c r="H8923" s="71" t="str">
        <f t="shared" si="195"/>
        <v xml:space="preserve"> </v>
      </c>
      <c r="I8923" s="11">
        <v>27.252747252747</v>
      </c>
      <c r="J8923" s="3">
        <v>55.824175824176002</v>
      </c>
      <c r="K8923" s="3">
        <v>12.967032967032999</v>
      </c>
      <c r="L8923" s="3">
        <v>2.417582417582</v>
      </c>
      <c r="M8923" s="8">
        <v>1.538461538462</v>
      </c>
    </row>
    <row r="8924" spans="3:13" ht="24" x14ac:dyDescent="0.2">
      <c r="C8924" s="90"/>
      <c r="D8924" s="87"/>
      <c r="E8924" s="1" t="s">
        <v>87</v>
      </c>
      <c r="F8924" s="2"/>
      <c r="G8924" s="59">
        <v>623</v>
      </c>
      <c r="H8924" s="71" t="str">
        <f t="shared" si="195"/>
        <v xml:space="preserve"> </v>
      </c>
      <c r="I8924" s="11">
        <v>21.027287319422001</v>
      </c>
      <c r="J8924" s="3">
        <v>55.056179775281002</v>
      </c>
      <c r="K8924" s="3">
        <v>19.903691813803999</v>
      </c>
      <c r="L8924" s="3">
        <v>2.2471910112360001</v>
      </c>
      <c r="M8924" s="8">
        <v>1.7656500802570001</v>
      </c>
    </row>
    <row r="8925" spans="3:13" ht="24" x14ac:dyDescent="0.2">
      <c r="C8925" s="90"/>
      <c r="D8925" s="87"/>
      <c r="E8925" s="1" t="s">
        <v>88</v>
      </c>
      <c r="F8925" s="2"/>
      <c r="G8925" s="59">
        <v>1112</v>
      </c>
      <c r="H8925" s="71" t="str">
        <f t="shared" si="195"/>
        <v xml:space="preserve"> </v>
      </c>
      <c r="I8925" s="11">
        <v>25.089928057554001</v>
      </c>
      <c r="J8925" s="3">
        <v>49.640287769784003</v>
      </c>
      <c r="K8925" s="3">
        <v>18.525179856114999</v>
      </c>
      <c r="L8925" s="3">
        <v>4.8561151079140004</v>
      </c>
      <c r="M8925" s="8">
        <v>1.8884892086330001</v>
      </c>
    </row>
    <row r="8926" spans="3:13" x14ac:dyDescent="0.2">
      <c r="C8926" s="90"/>
      <c r="D8926" s="87"/>
      <c r="E8926" s="1" t="s">
        <v>22</v>
      </c>
      <c r="F8926" s="2"/>
      <c r="G8926" s="59">
        <v>245</v>
      </c>
      <c r="H8926" s="71" t="str">
        <f t="shared" si="195"/>
        <v xml:space="preserve"> </v>
      </c>
      <c r="I8926" s="11">
        <v>25.306122448979998</v>
      </c>
      <c r="J8926" s="3">
        <v>41.632653061223998</v>
      </c>
      <c r="K8926" s="3">
        <v>17.142857142857</v>
      </c>
      <c r="L8926" s="3">
        <v>2.8571428571430002</v>
      </c>
      <c r="M8926" s="8">
        <v>13.061224489796</v>
      </c>
    </row>
    <row r="8927" spans="3:13" x14ac:dyDescent="0.2">
      <c r="C8927" s="91" t="s">
        <v>97</v>
      </c>
      <c r="D8927" s="86" t="s">
        <v>17</v>
      </c>
      <c r="E8927" s="6" t="s">
        <v>98</v>
      </c>
      <c r="F8927" s="5"/>
      <c r="G8927" s="58">
        <v>83</v>
      </c>
      <c r="H8927" s="70" t="str">
        <f t="shared" si="195"/>
        <v xml:space="preserve"> </v>
      </c>
      <c r="I8927" s="12">
        <v>39.759036144577998</v>
      </c>
      <c r="J8927" s="4">
        <v>45.78313253012</v>
      </c>
      <c r="K8927" s="4">
        <v>7.2289156626509996</v>
      </c>
      <c r="L8927" s="4">
        <v>2.409638554217</v>
      </c>
      <c r="M8927" s="13">
        <v>4.819277108434</v>
      </c>
    </row>
    <row r="8928" spans="3:13" x14ac:dyDescent="0.2">
      <c r="C8928" s="90"/>
      <c r="D8928" s="87"/>
      <c r="E8928" s="1" t="s">
        <v>99</v>
      </c>
      <c r="F8928" s="2"/>
      <c r="G8928" s="59">
        <v>401</v>
      </c>
      <c r="H8928" s="71" t="str">
        <f t="shared" si="195"/>
        <v xml:space="preserve"> </v>
      </c>
      <c r="I8928" s="11">
        <v>33.915211970074999</v>
      </c>
      <c r="J8928" s="3">
        <v>55.361596009975003</v>
      </c>
      <c r="K8928" s="3">
        <v>8.4788029925190003</v>
      </c>
      <c r="L8928" s="3">
        <v>0.74812967581000001</v>
      </c>
      <c r="M8928" s="8">
        <v>1.4962593516210001</v>
      </c>
    </row>
    <row r="8929" spans="3:13" x14ac:dyDescent="0.2">
      <c r="C8929" s="90"/>
      <c r="D8929" s="87"/>
      <c r="E8929" s="1" t="s">
        <v>100</v>
      </c>
      <c r="F8929" s="2"/>
      <c r="G8929" s="59">
        <v>686</v>
      </c>
      <c r="H8929" s="71" t="str">
        <f t="shared" si="195"/>
        <v xml:space="preserve"> </v>
      </c>
      <c r="I8929" s="11">
        <v>22.157434402332001</v>
      </c>
      <c r="J8929" s="3">
        <v>56.413994169096</v>
      </c>
      <c r="K8929" s="3">
        <v>18.513119533527998</v>
      </c>
      <c r="L8929" s="3">
        <v>1.603498542274</v>
      </c>
      <c r="M8929" s="8">
        <v>1.31195335277</v>
      </c>
    </row>
    <row r="8930" spans="3:13" x14ac:dyDescent="0.2">
      <c r="C8930" s="90"/>
      <c r="D8930" s="87"/>
      <c r="E8930" s="1" t="s">
        <v>101</v>
      </c>
      <c r="F8930" s="2"/>
      <c r="G8930" s="59">
        <v>1118</v>
      </c>
      <c r="H8930" s="71" t="str">
        <f t="shared" si="195"/>
        <v xml:space="preserve"> </v>
      </c>
      <c r="I8930" s="11">
        <v>21.377459749553001</v>
      </c>
      <c r="J8930" s="3">
        <v>49.016100178891001</v>
      </c>
      <c r="K8930" s="3">
        <v>21.28801431127</v>
      </c>
      <c r="L8930" s="3">
        <v>5.903398926655</v>
      </c>
      <c r="M8930" s="8">
        <v>2.4150268336309999</v>
      </c>
    </row>
    <row r="8931" spans="3:13" x14ac:dyDescent="0.2">
      <c r="C8931" s="90"/>
      <c r="D8931" s="87"/>
      <c r="E8931" s="1" t="s">
        <v>22</v>
      </c>
      <c r="F8931" s="2"/>
      <c r="G8931" s="59">
        <v>147</v>
      </c>
      <c r="H8931" s="71" t="str">
        <f t="shared" si="195"/>
        <v xml:space="preserve"> </v>
      </c>
      <c r="I8931" s="11">
        <v>24.489795918367001</v>
      </c>
      <c r="J8931" s="3">
        <v>38.095238095238003</v>
      </c>
      <c r="K8931" s="3">
        <v>17.687074829932001</v>
      </c>
      <c r="L8931" s="3">
        <v>2.7210884353739999</v>
      </c>
      <c r="M8931" s="8">
        <v>17.006802721088</v>
      </c>
    </row>
    <row r="8932" spans="3:13" x14ac:dyDescent="0.2">
      <c r="C8932" s="91" t="s">
        <v>102</v>
      </c>
      <c r="D8932" s="86" t="s">
        <v>17</v>
      </c>
      <c r="E8932" s="6" t="s">
        <v>103</v>
      </c>
      <c r="F8932" s="5"/>
      <c r="G8932" s="58">
        <v>562</v>
      </c>
      <c r="H8932" s="70" t="str">
        <f t="shared" si="195"/>
        <v xml:space="preserve"> </v>
      </c>
      <c r="I8932" s="12">
        <v>41.814946619216997</v>
      </c>
      <c r="J8932" s="4">
        <v>49.644128113878999</v>
      </c>
      <c r="K8932" s="4">
        <v>5.338078291815</v>
      </c>
      <c r="L8932" s="4">
        <v>0.88967971530199996</v>
      </c>
      <c r="M8932" s="13">
        <v>2.3131672597859998</v>
      </c>
    </row>
    <row r="8933" spans="3:13" x14ac:dyDescent="0.2">
      <c r="C8933" s="90"/>
      <c r="D8933" s="87"/>
      <c r="E8933" s="1" t="s">
        <v>104</v>
      </c>
      <c r="F8933" s="2"/>
      <c r="G8933" s="59">
        <v>1221</v>
      </c>
      <c r="H8933" s="71" t="str">
        <f t="shared" si="195"/>
        <v xml:space="preserve"> </v>
      </c>
      <c r="I8933" s="11">
        <v>21.621621621622001</v>
      </c>
      <c r="J8933" s="3">
        <v>58.886158886159002</v>
      </c>
      <c r="K8933" s="3">
        <v>17.035217035216998</v>
      </c>
      <c r="L8933" s="3">
        <v>1.146601146601</v>
      </c>
      <c r="M8933" s="8">
        <v>1.3104013104009999</v>
      </c>
    </row>
    <row r="8934" spans="3:13" x14ac:dyDescent="0.2">
      <c r="C8934" s="90"/>
      <c r="D8934" s="87"/>
      <c r="E8934" s="1" t="s">
        <v>105</v>
      </c>
      <c r="F8934" s="2"/>
      <c r="G8934" s="59">
        <v>430</v>
      </c>
      <c r="H8934" s="71" t="str">
        <f t="shared" si="195"/>
        <v xml:space="preserve"> </v>
      </c>
      <c r="I8934" s="11">
        <v>11.395348837208999</v>
      </c>
      <c r="J8934" s="3">
        <v>43.023255813953</v>
      </c>
      <c r="K8934" s="3">
        <v>35.581395348836999</v>
      </c>
      <c r="L8934" s="3">
        <v>8.8372093023260003</v>
      </c>
      <c r="M8934" s="8">
        <v>1.1627906976739999</v>
      </c>
    </row>
    <row r="8935" spans="3:13" x14ac:dyDescent="0.2">
      <c r="C8935" s="90"/>
      <c r="D8935" s="87"/>
      <c r="E8935" s="1" t="s">
        <v>106</v>
      </c>
      <c r="F8935" s="2"/>
      <c r="G8935" s="59">
        <v>63</v>
      </c>
      <c r="H8935" s="71" t="str">
        <f t="shared" si="195"/>
        <v xml:space="preserve"> </v>
      </c>
      <c r="I8935" s="11">
        <v>12.698412698413</v>
      </c>
      <c r="J8935" s="3">
        <v>17.460317460317</v>
      </c>
      <c r="K8935" s="3">
        <v>30.158730158729998</v>
      </c>
      <c r="L8935" s="3">
        <v>31.746031746031999</v>
      </c>
      <c r="M8935" s="8">
        <v>7.9365079365079998</v>
      </c>
    </row>
    <row r="8936" spans="3:13" x14ac:dyDescent="0.2">
      <c r="C8936" s="90"/>
      <c r="D8936" s="87"/>
      <c r="E8936" s="1" t="s">
        <v>22</v>
      </c>
      <c r="F8936" s="2"/>
      <c r="G8936" s="59">
        <v>159</v>
      </c>
      <c r="H8936" s="71" t="str">
        <f t="shared" si="195"/>
        <v xml:space="preserve"> </v>
      </c>
      <c r="I8936" s="11">
        <v>25.157232704403</v>
      </c>
      <c r="J8936" s="3">
        <v>35.849056603774002</v>
      </c>
      <c r="K8936" s="3">
        <v>13.207547169811001</v>
      </c>
      <c r="L8936" s="3">
        <v>5.660377358491</v>
      </c>
      <c r="M8936" s="8">
        <v>20.125786163522001</v>
      </c>
    </row>
    <row r="8937" spans="3:13" x14ac:dyDescent="0.2">
      <c r="C8937" s="90"/>
      <c r="D8937" s="87"/>
      <c r="E8937" s="1" t="s">
        <v>107</v>
      </c>
      <c r="F8937" s="2"/>
      <c r="G8937" s="59">
        <v>1783</v>
      </c>
      <c r="H8937" s="71" t="str">
        <f t="shared" si="195"/>
        <v xml:space="preserve"> </v>
      </c>
      <c r="I8937" s="11">
        <v>27.986539540100999</v>
      </c>
      <c r="J8937" s="3">
        <v>55.973079080201998</v>
      </c>
      <c r="K8937" s="3">
        <v>13.348289399887999</v>
      </c>
      <c r="L8937" s="3">
        <v>1.065619742008</v>
      </c>
      <c r="M8937" s="8">
        <v>1.6264722378009999</v>
      </c>
    </row>
    <row r="8938" spans="3:13" x14ac:dyDescent="0.2">
      <c r="C8938" s="90"/>
      <c r="D8938" s="87"/>
      <c r="E8938" s="1" t="s">
        <v>108</v>
      </c>
      <c r="F8938" s="2"/>
      <c r="G8938" s="59">
        <v>493</v>
      </c>
      <c r="H8938" s="71" t="str">
        <f t="shared" si="195"/>
        <v xml:space="preserve"> </v>
      </c>
      <c r="I8938" s="11">
        <v>11.561866125761</v>
      </c>
      <c r="J8938" s="3">
        <v>39.756592292089003</v>
      </c>
      <c r="K8938" s="3">
        <v>34.888438133873997</v>
      </c>
      <c r="L8938" s="3">
        <v>11.764705882353001</v>
      </c>
      <c r="M8938" s="8">
        <v>2.028397565923</v>
      </c>
    </row>
    <row r="8939" spans="3:13" x14ac:dyDescent="0.2">
      <c r="C8939" s="91" t="s">
        <v>109</v>
      </c>
      <c r="D8939" s="86" t="s">
        <v>17</v>
      </c>
      <c r="E8939" s="6" t="s">
        <v>110</v>
      </c>
      <c r="F8939" s="5"/>
      <c r="G8939" s="58">
        <v>551</v>
      </c>
      <c r="H8939" s="70" t="str">
        <f t="shared" si="195"/>
        <v xml:space="preserve"> </v>
      </c>
      <c r="I8939" s="12">
        <v>31.215970961886999</v>
      </c>
      <c r="J8939" s="4">
        <v>54.446460980036001</v>
      </c>
      <c r="K8939" s="4">
        <v>12.522686025407999</v>
      </c>
      <c r="L8939" s="4">
        <v>0.5444646098</v>
      </c>
      <c r="M8939" s="13">
        <v>1.2704174228680001</v>
      </c>
    </row>
    <row r="8940" spans="3:13" ht="24" x14ac:dyDescent="0.2">
      <c r="C8940" s="90"/>
      <c r="D8940" s="87"/>
      <c r="E8940" s="1" t="s">
        <v>111</v>
      </c>
      <c r="F8940" s="2"/>
      <c r="G8940" s="59">
        <v>298</v>
      </c>
      <c r="H8940" s="71" t="str">
        <f t="shared" si="195"/>
        <v xml:space="preserve"> </v>
      </c>
      <c r="I8940" s="11">
        <v>30.201342281879</v>
      </c>
      <c r="J8940" s="3">
        <v>55.03355704698</v>
      </c>
      <c r="K8940" s="3">
        <v>13.087248322148</v>
      </c>
      <c r="L8940" s="3">
        <v>0.67114093959700005</v>
      </c>
      <c r="M8940" s="8">
        <v>1.0067114093959999</v>
      </c>
    </row>
    <row r="8941" spans="3:13" ht="24" x14ac:dyDescent="0.2">
      <c r="C8941" s="90"/>
      <c r="D8941" s="87"/>
      <c r="E8941" s="1" t="s">
        <v>112</v>
      </c>
      <c r="F8941" s="2"/>
      <c r="G8941" s="59">
        <v>954</v>
      </c>
      <c r="H8941" s="71" t="str">
        <f t="shared" si="195"/>
        <v xml:space="preserve"> </v>
      </c>
      <c r="I8941" s="11">
        <v>26.834381551362998</v>
      </c>
      <c r="J8941" s="3">
        <v>59.014675052411</v>
      </c>
      <c r="K8941" s="3">
        <v>12.368972746331</v>
      </c>
      <c r="L8941" s="3">
        <v>1.0482180293500001</v>
      </c>
      <c r="M8941" s="8">
        <v>0.73375262054500001</v>
      </c>
    </row>
    <row r="8942" spans="3:13" x14ac:dyDescent="0.2">
      <c r="C8942" s="90"/>
      <c r="D8942" s="87"/>
      <c r="E8942" s="1" t="s">
        <v>113</v>
      </c>
      <c r="F8942" s="2"/>
      <c r="G8942" s="59">
        <v>616</v>
      </c>
      <c r="H8942" s="71" t="str">
        <f t="shared" si="195"/>
        <v xml:space="preserve"> </v>
      </c>
      <c r="I8942" s="11">
        <v>29.058441558441999</v>
      </c>
      <c r="J8942" s="3">
        <v>58.279220779220999</v>
      </c>
      <c r="K8942" s="3">
        <v>11.038961038961</v>
      </c>
      <c r="L8942" s="3">
        <v>0.32467532467499999</v>
      </c>
      <c r="M8942" s="8">
        <v>1.298701298701</v>
      </c>
    </row>
    <row r="8943" spans="3:13" x14ac:dyDescent="0.2">
      <c r="C8943" s="90"/>
      <c r="D8943" s="87"/>
      <c r="E8943" s="1" t="s">
        <v>114</v>
      </c>
      <c r="F8943" s="2"/>
      <c r="G8943" s="59">
        <v>986</v>
      </c>
      <c r="H8943" s="71" t="str">
        <f t="shared" si="195"/>
        <v xml:space="preserve"> </v>
      </c>
      <c r="I8943" s="11">
        <v>28.600405679512999</v>
      </c>
      <c r="J8943" s="3">
        <v>57.099391480729999</v>
      </c>
      <c r="K8943" s="3">
        <v>11.866125760649</v>
      </c>
      <c r="L8943" s="3">
        <v>0.70993914807299996</v>
      </c>
      <c r="M8943" s="8">
        <v>1.7241379310339999</v>
      </c>
    </row>
    <row r="8944" spans="3:13" ht="24" x14ac:dyDescent="0.2">
      <c r="C8944" s="90"/>
      <c r="D8944" s="87"/>
      <c r="E8944" s="1" t="s">
        <v>115</v>
      </c>
      <c r="F8944" s="2"/>
      <c r="G8944" s="59">
        <v>938</v>
      </c>
      <c r="H8944" s="71" t="str">
        <f t="shared" si="195"/>
        <v xml:space="preserve"> </v>
      </c>
      <c r="I8944" s="11">
        <v>29.104477611939998</v>
      </c>
      <c r="J8944" s="3">
        <v>59.168443496801999</v>
      </c>
      <c r="K8944" s="3">
        <v>10.341151385928001</v>
      </c>
      <c r="L8944" s="3">
        <v>0.21321961620499999</v>
      </c>
      <c r="M8944" s="8">
        <v>1.1727078891260001</v>
      </c>
    </row>
    <row r="8945" spans="3:13" ht="24" x14ac:dyDescent="0.2">
      <c r="C8945" s="90"/>
      <c r="D8945" s="87"/>
      <c r="E8945" s="1" t="s">
        <v>116</v>
      </c>
      <c r="F8945" s="2"/>
      <c r="G8945" s="59">
        <v>771</v>
      </c>
      <c r="H8945" s="71" t="str">
        <f t="shared" si="195"/>
        <v xml:space="preserve"> </v>
      </c>
      <c r="I8945" s="11">
        <v>28.015564202335</v>
      </c>
      <c r="J8945" s="3">
        <v>53.696498054475001</v>
      </c>
      <c r="K8945" s="3">
        <v>15.175097276264999</v>
      </c>
      <c r="L8945" s="3">
        <v>1.0376134889749999</v>
      </c>
      <c r="M8945" s="8">
        <v>2.075226977951</v>
      </c>
    </row>
    <row r="8946" spans="3:13" ht="24" x14ac:dyDescent="0.2">
      <c r="C8946" s="90"/>
      <c r="D8946" s="87"/>
      <c r="E8946" s="1" t="s">
        <v>117</v>
      </c>
      <c r="F8946" s="2"/>
      <c r="G8946" s="59">
        <v>223</v>
      </c>
      <c r="H8946" s="71" t="str">
        <f t="shared" si="195"/>
        <v xml:space="preserve"> </v>
      </c>
      <c r="I8946" s="11">
        <v>33.183856502242001</v>
      </c>
      <c r="J8946" s="3">
        <v>57.399103139013</v>
      </c>
      <c r="K8946" s="3">
        <v>7.6233183856500002</v>
      </c>
      <c r="L8946" s="3">
        <v>0.44843049327399997</v>
      </c>
      <c r="M8946" s="8">
        <v>1.3452914798210001</v>
      </c>
    </row>
    <row r="8947" spans="3:13" x14ac:dyDescent="0.2">
      <c r="C8947" s="90"/>
      <c r="D8947" s="87"/>
      <c r="E8947" s="1" t="s">
        <v>118</v>
      </c>
      <c r="F8947" s="2"/>
      <c r="G8947" s="59">
        <v>710</v>
      </c>
      <c r="H8947" s="71" t="str">
        <f t="shared" si="195"/>
        <v xml:space="preserve"> </v>
      </c>
      <c r="I8947" s="11">
        <v>29.577464788732001</v>
      </c>
      <c r="J8947" s="3">
        <v>57.464788732393998</v>
      </c>
      <c r="K8947" s="3">
        <v>11.12676056338</v>
      </c>
      <c r="L8947" s="3">
        <v>0.42253521126799998</v>
      </c>
      <c r="M8947" s="8">
        <v>1.4084507042250001</v>
      </c>
    </row>
    <row r="8948" spans="3:13" x14ac:dyDescent="0.2">
      <c r="C8948" s="90"/>
      <c r="D8948" s="87"/>
      <c r="E8948" s="1" t="s">
        <v>119</v>
      </c>
      <c r="F8948" s="2"/>
      <c r="G8948" s="59">
        <v>565</v>
      </c>
      <c r="H8948" s="71" t="str">
        <f t="shared" si="195"/>
        <v xml:space="preserve"> </v>
      </c>
      <c r="I8948" s="11">
        <v>30.619469026549002</v>
      </c>
      <c r="J8948" s="3">
        <v>55.575221238937999</v>
      </c>
      <c r="K8948" s="3">
        <v>12.566371681415999</v>
      </c>
      <c r="L8948" s="3">
        <v>0.17699115044200001</v>
      </c>
      <c r="M8948" s="8">
        <v>1.0619469026549999</v>
      </c>
    </row>
    <row r="8949" spans="3:13" x14ac:dyDescent="0.2">
      <c r="C8949" s="90"/>
      <c r="D8949" s="87"/>
      <c r="E8949" s="1" t="s">
        <v>120</v>
      </c>
      <c r="F8949" s="2"/>
      <c r="G8949" s="59">
        <v>443</v>
      </c>
      <c r="H8949" s="71" t="str">
        <f t="shared" si="195"/>
        <v xml:space="preserve"> </v>
      </c>
      <c r="I8949" s="11">
        <v>28.668171557562001</v>
      </c>
      <c r="J8949" s="3">
        <v>53.724604966139999</v>
      </c>
      <c r="K8949" s="3">
        <v>14.672686230248001</v>
      </c>
      <c r="L8949" s="3">
        <v>1.128668171558</v>
      </c>
      <c r="M8949" s="8">
        <v>1.8058690744920001</v>
      </c>
    </row>
    <row r="8950" spans="3:13" x14ac:dyDescent="0.2">
      <c r="C8950" s="90"/>
      <c r="D8950" s="87"/>
      <c r="E8950" s="1" t="s">
        <v>121</v>
      </c>
      <c r="F8950" s="2"/>
      <c r="G8950" s="59">
        <v>977</v>
      </c>
      <c r="H8950" s="71" t="str">
        <f t="shared" si="195"/>
        <v xml:space="preserve"> </v>
      </c>
      <c r="I8950" s="11">
        <v>29.375639713407999</v>
      </c>
      <c r="J8950" s="3">
        <v>54.452405322415999</v>
      </c>
      <c r="K8950" s="3">
        <v>13.715455475947</v>
      </c>
      <c r="L8950" s="3">
        <v>0.92118730808600002</v>
      </c>
      <c r="M8950" s="8">
        <v>1.5353121801430001</v>
      </c>
    </row>
    <row r="8951" spans="3:13" x14ac:dyDescent="0.2">
      <c r="C8951" s="90"/>
      <c r="D8951" s="87"/>
      <c r="E8951" s="1" t="s">
        <v>122</v>
      </c>
      <c r="F8951" s="2"/>
      <c r="G8951" s="59">
        <v>179</v>
      </c>
      <c r="H8951" s="71" t="str">
        <f t="shared" si="195"/>
        <v xml:space="preserve"> </v>
      </c>
      <c r="I8951" s="11">
        <v>40.223463687151003</v>
      </c>
      <c r="J8951" s="3">
        <v>45.810055865922003</v>
      </c>
      <c r="K8951" s="3">
        <v>10.614525139665</v>
      </c>
      <c r="L8951" s="3">
        <v>1.117318435754</v>
      </c>
      <c r="M8951" s="8">
        <v>2.2346368715080001</v>
      </c>
    </row>
    <row r="8952" spans="3:13" x14ac:dyDescent="0.2">
      <c r="C8952" s="90"/>
      <c r="D8952" s="87"/>
      <c r="E8952" s="1" t="s">
        <v>32</v>
      </c>
      <c r="F8952" s="2"/>
      <c r="G8952" s="59">
        <v>22</v>
      </c>
      <c r="H8952" s="71" t="str">
        <f t="shared" si="195"/>
        <v>*</v>
      </c>
      <c r="I8952" s="11">
        <v>22.727272727273</v>
      </c>
      <c r="J8952" s="3">
        <v>45.454545454544999</v>
      </c>
      <c r="K8952" s="3">
        <v>22.727272727273</v>
      </c>
      <c r="L8952" s="3">
        <v>4.5454545454549997</v>
      </c>
      <c r="M8952" s="8">
        <v>4.5454545454549997</v>
      </c>
    </row>
    <row r="8953" spans="3:13" x14ac:dyDescent="0.2">
      <c r="C8953" s="90"/>
      <c r="D8953" s="87"/>
      <c r="E8953" s="1" t="s">
        <v>22</v>
      </c>
      <c r="F8953" s="2"/>
      <c r="G8953" s="59">
        <v>13</v>
      </c>
      <c r="H8953" s="71" t="str">
        <f t="shared" si="195"/>
        <v>*</v>
      </c>
      <c r="I8953" s="11">
        <v>23.076923076922998</v>
      </c>
      <c r="J8953" s="3">
        <v>53.846153846154003</v>
      </c>
      <c r="K8953" s="3">
        <v>15.384615384615</v>
      </c>
      <c r="L8953" s="7">
        <v>0</v>
      </c>
      <c r="M8953" s="8">
        <v>7.6923076923079998</v>
      </c>
    </row>
    <row r="8954" spans="3:13" ht="24" x14ac:dyDescent="0.2">
      <c r="C8954" s="91" t="s">
        <v>123</v>
      </c>
      <c r="D8954" s="86" t="s">
        <v>17</v>
      </c>
      <c r="E8954" s="6" t="s">
        <v>124</v>
      </c>
      <c r="F8954" s="5"/>
      <c r="G8954" s="58">
        <v>55</v>
      </c>
      <c r="H8954" s="70" t="str">
        <f t="shared" si="195"/>
        <v xml:space="preserve"> </v>
      </c>
      <c r="I8954" s="12">
        <v>14.545454545455</v>
      </c>
      <c r="J8954" s="4">
        <v>52.727272727272997</v>
      </c>
      <c r="K8954" s="4">
        <v>23.636363636363999</v>
      </c>
      <c r="L8954" s="4">
        <v>5.4545454545450003</v>
      </c>
      <c r="M8954" s="13">
        <v>3.636363636364</v>
      </c>
    </row>
    <row r="8955" spans="3:13" ht="24" x14ac:dyDescent="0.2">
      <c r="C8955" s="92"/>
      <c r="D8955" s="87"/>
      <c r="E8955" s="1" t="s">
        <v>125</v>
      </c>
      <c r="F8955" s="2"/>
      <c r="G8955" s="59">
        <v>205</v>
      </c>
      <c r="H8955" s="71" t="str">
        <f t="shared" si="195"/>
        <v xml:space="preserve"> </v>
      </c>
      <c r="I8955" s="11">
        <v>26.829268292683</v>
      </c>
      <c r="J8955" s="3">
        <v>48.780487804878</v>
      </c>
      <c r="K8955" s="3">
        <v>20</v>
      </c>
      <c r="L8955" s="3">
        <v>2.4390243902440001</v>
      </c>
      <c r="M8955" s="8">
        <v>1.951219512195</v>
      </c>
    </row>
    <row r="8956" spans="3:13" ht="24" x14ac:dyDescent="0.2">
      <c r="C8956" s="92"/>
      <c r="D8956" s="87"/>
      <c r="E8956" s="1" t="s">
        <v>126</v>
      </c>
      <c r="F8956" s="2"/>
      <c r="G8956" s="59">
        <v>114</v>
      </c>
      <c r="H8956" s="71" t="str">
        <f t="shared" si="195"/>
        <v xml:space="preserve"> </v>
      </c>
      <c r="I8956" s="11">
        <v>29.824561403509001</v>
      </c>
      <c r="J8956" s="3">
        <v>50</v>
      </c>
      <c r="K8956" s="3">
        <v>15.789473684211</v>
      </c>
      <c r="L8956" s="3">
        <v>0.87719298245599997</v>
      </c>
      <c r="M8956" s="8">
        <v>3.508771929825</v>
      </c>
    </row>
    <row r="8957" spans="3:13" ht="24" x14ac:dyDescent="0.2">
      <c r="C8957" s="92"/>
      <c r="D8957" s="87"/>
      <c r="E8957" s="1" t="s">
        <v>127</v>
      </c>
      <c r="F8957" s="2"/>
      <c r="G8957" s="59">
        <v>187</v>
      </c>
      <c r="H8957" s="71" t="str">
        <f t="shared" si="195"/>
        <v xml:space="preserve"> </v>
      </c>
      <c r="I8957" s="11">
        <v>32.620320855614999</v>
      </c>
      <c r="J8957" s="3">
        <v>53.475935828876999</v>
      </c>
      <c r="K8957" s="3">
        <v>10.695187165775</v>
      </c>
      <c r="L8957" s="3">
        <v>0.53475935828900001</v>
      </c>
      <c r="M8957" s="8">
        <v>2.673796791444</v>
      </c>
    </row>
    <row r="8958" spans="3:13" ht="24" x14ac:dyDescent="0.2">
      <c r="C8958" s="92"/>
      <c r="D8958" s="87"/>
      <c r="E8958" s="1" t="s">
        <v>128</v>
      </c>
      <c r="F8958" s="2"/>
      <c r="G8958" s="59">
        <v>1599</v>
      </c>
      <c r="H8958" s="71" t="str">
        <f t="shared" si="195"/>
        <v xml:space="preserve"> </v>
      </c>
      <c r="I8958" s="11">
        <v>25.828642901814</v>
      </c>
      <c r="J8958" s="3">
        <v>54.659161976234998</v>
      </c>
      <c r="K8958" s="3">
        <v>16.322701688555</v>
      </c>
      <c r="L8958" s="3">
        <v>1.6885553470920001</v>
      </c>
      <c r="M8958" s="8">
        <v>1.5009380863040001</v>
      </c>
    </row>
    <row r="8959" spans="3:13" ht="24" x14ac:dyDescent="0.2">
      <c r="C8959" s="92"/>
      <c r="D8959" s="87"/>
      <c r="E8959" s="1" t="s">
        <v>129</v>
      </c>
      <c r="F8959" s="2"/>
      <c r="G8959" s="59">
        <v>1199</v>
      </c>
      <c r="H8959" s="71" t="str">
        <f t="shared" si="195"/>
        <v xml:space="preserve"> </v>
      </c>
      <c r="I8959" s="11">
        <v>25.437864887406</v>
      </c>
      <c r="J8959" s="3">
        <v>53.461217681401003</v>
      </c>
      <c r="K8959" s="3">
        <v>17.597998331943</v>
      </c>
      <c r="L8959" s="3">
        <v>2.0016680567140002</v>
      </c>
      <c r="M8959" s="8">
        <v>1.5012510425350001</v>
      </c>
    </row>
    <row r="8960" spans="3:13" ht="24" x14ac:dyDescent="0.2">
      <c r="C8960" s="92"/>
      <c r="D8960" s="87"/>
      <c r="E8960" s="1" t="s">
        <v>130</v>
      </c>
      <c r="F8960" s="2"/>
      <c r="G8960" s="59">
        <v>950</v>
      </c>
      <c r="H8960" s="71" t="str">
        <f t="shared" si="195"/>
        <v xml:space="preserve"> </v>
      </c>
      <c r="I8960" s="11">
        <v>26.105263157894999</v>
      </c>
      <c r="J8960" s="3">
        <v>52.947368421053</v>
      </c>
      <c r="K8960" s="3">
        <v>17.684210526316001</v>
      </c>
      <c r="L8960" s="3">
        <v>2.5263157894739998</v>
      </c>
      <c r="M8960" s="8">
        <v>0.73684210526299998</v>
      </c>
    </row>
    <row r="8961" spans="2:13" x14ac:dyDescent="0.2">
      <c r="C8961" s="92"/>
      <c r="D8961" s="87"/>
      <c r="E8961" s="1" t="s">
        <v>131</v>
      </c>
      <c r="F8961" s="2"/>
      <c r="G8961" s="59">
        <v>424</v>
      </c>
      <c r="H8961" s="71" t="str">
        <f t="shared" si="195"/>
        <v xml:space="preserve"> </v>
      </c>
      <c r="I8961" s="11">
        <v>26.179245283019</v>
      </c>
      <c r="J8961" s="3">
        <v>55.896226415093999</v>
      </c>
      <c r="K8961" s="3">
        <v>13.679245283019</v>
      </c>
      <c r="L8961" s="3">
        <v>1.88679245283</v>
      </c>
      <c r="M8961" s="8">
        <v>2.3584905660379998</v>
      </c>
    </row>
    <row r="8962" spans="2:13" ht="24" x14ac:dyDescent="0.2">
      <c r="C8962" s="92"/>
      <c r="D8962" s="87"/>
      <c r="E8962" s="1" t="s">
        <v>132</v>
      </c>
      <c r="F8962" s="2"/>
      <c r="G8962" s="59">
        <v>213</v>
      </c>
      <c r="H8962" s="71" t="str">
        <f t="shared" si="195"/>
        <v xml:space="preserve"> </v>
      </c>
      <c r="I8962" s="11">
        <v>23.474178403756</v>
      </c>
      <c r="J8962" s="3">
        <v>47.417840375586998</v>
      </c>
      <c r="K8962" s="3">
        <v>24.413145539906001</v>
      </c>
      <c r="L8962" s="3">
        <v>3.286384976526</v>
      </c>
      <c r="M8962" s="8">
        <v>1.4084507042250001</v>
      </c>
    </row>
    <row r="8963" spans="2:13" ht="24" x14ac:dyDescent="0.2">
      <c r="C8963" s="92"/>
      <c r="D8963" s="87"/>
      <c r="E8963" s="1" t="s">
        <v>133</v>
      </c>
      <c r="F8963" s="2"/>
      <c r="G8963" s="59">
        <v>214</v>
      </c>
      <c r="H8963" s="71" t="str">
        <f t="shared" si="195"/>
        <v xml:space="preserve"> </v>
      </c>
      <c r="I8963" s="11">
        <v>19.626168224299001</v>
      </c>
      <c r="J8963" s="3">
        <v>47.663551401869</v>
      </c>
      <c r="K8963" s="3">
        <v>25.700934579439</v>
      </c>
      <c r="L8963" s="3">
        <v>5.6074766355139998</v>
      </c>
      <c r="M8963" s="8">
        <v>1.401869158879</v>
      </c>
    </row>
    <row r="8964" spans="2:13" ht="24" x14ac:dyDescent="0.2">
      <c r="C8964" s="92"/>
      <c r="D8964" s="87"/>
      <c r="E8964" s="1" t="s">
        <v>134</v>
      </c>
      <c r="F8964" s="2"/>
      <c r="G8964" s="59">
        <v>15</v>
      </c>
      <c r="H8964" s="71" t="str">
        <f t="shared" si="195"/>
        <v>*</v>
      </c>
      <c r="I8964" s="11">
        <v>6.666666666667</v>
      </c>
      <c r="J8964" s="3">
        <v>40</v>
      </c>
      <c r="K8964" s="3">
        <v>33.333333333333002</v>
      </c>
      <c r="L8964" s="3">
        <v>6.666666666667</v>
      </c>
      <c r="M8964" s="8">
        <v>13.333333333333</v>
      </c>
    </row>
    <row r="8965" spans="2:13" ht="24" x14ac:dyDescent="0.2">
      <c r="C8965" s="92"/>
      <c r="D8965" s="87"/>
      <c r="E8965" s="1" t="s">
        <v>135</v>
      </c>
      <c r="F8965" s="2"/>
      <c r="G8965" s="59">
        <v>587</v>
      </c>
      <c r="H8965" s="71" t="str">
        <f t="shared" si="195"/>
        <v xml:space="preserve"> </v>
      </c>
      <c r="I8965" s="11">
        <v>30.15332197615</v>
      </c>
      <c r="J8965" s="3">
        <v>53.833049403747999</v>
      </c>
      <c r="K8965" s="3">
        <v>14.480408858603001</v>
      </c>
      <c r="L8965" s="3">
        <v>1.192504258944</v>
      </c>
      <c r="M8965" s="8">
        <v>0.34071550255499999</v>
      </c>
    </row>
    <row r="8966" spans="2:13" x14ac:dyDescent="0.2">
      <c r="C8966" s="92"/>
      <c r="D8966" s="87"/>
      <c r="E8966" s="1" t="s">
        <v>136</v>
      </c>
      <c r="F8966" s="2"/>
      <c r="G8966" s="59">
        <v>63</v>
      </c>
      <c r="H8966" s="71" t="str">
        <f t="shared" si="195"/>
        <v xml:space="preserve"> </v>
      </c>
      <c r="I8966" s="11">
        <v>22.222222222222001</v>
      </c>
      <c r="J8966" s="3">
        <v>41.269841269841002</v>
      </c>
      <c r="K8966" s="3">
        <v>20.634920634920999</v>
      </c>
      <c r="L8966" s="3">
        <v>11.111111111111001</v>
      </c>
      <c r="M8966" s="8">
        <v>4.7619047619049999</v>
      </c>
    </row>
    <row r="8967" spans="2:13" x14ac:dyDescent="0.2">
      <c r="C8967" s="92"/>
      <c r="D8967" s="87"/>
      <c r="E8967" s="1" t="s">
        <v>137</v>
      </c>
      <c r="F8967" s="2"/>
      <c r="G8967" s="59">
        <v>290</v>
      </c>
      <c r="H8967" s="71" t="str">
        <f t="shared" si="195"/>
        <v xml:space="preserve"> </v>
      </c>
      <c r="I8967" s="11">
        <v>22.758620689655</v>
      </c>
      <c r="J8967" s="3">
        <v>46.551724137930997</v>
      </c>
      <c r="K8967" s="3">
        <v>20.344827586207</v>
      </c>
      <c r="L8967" s="3">
        <v>7.2413793103449997</v>
      </c>
      <c r="M8967" s="8">
        <v>3.1034482758620001</v>
      </c>
    </row>
    <row r="8968" spans="2:13" x14ac:dyDescent="0.2">
      <c r="C8968" s="92"/>
      <c r="D8968" s="87"/>
      <c r="E8968" s="1" t="s">
        <v>22</v>
      </c>
      <c r="F8968" s="2"/>
      <c r="G8968" s="59">
        <v>42</v>
      </c>
      <c r="H8968" s="71" t="str">
        <f t="shared" si="195"/>
        <v>*</v>
      </c>
      <c r="I8968" s="11">
        <v>14.285714285714</v>
      </c>
      <c r="J8968" s="3">
        <v>16.666666666666998</v>
      </c>
      <c r="K8968" s="3">
        <v>4.7619047619049999</v>
      </c>
      <c r="L8968" s="3">
        <v>2.3809523809519999</v>
      </c>
      <c r="M8968" s="8">
        <v>61.904761904761997</v>
      </c>
    </row>
    <row r="8969" spans="2:13" ht="24" x14ac:dyDescent="0.2">
      <c r="C8969" s="92"/>
      <c r="D8969" s="87"/>
      <c r="E8969" s="1" t="s">
        <v>138</v>
      </c>
      <c r="F8969" s="2"/>
      <c r="G8969" s="59">
        <v>246</v>
      </c>
      <c r="H8969" s="71" t="str">
        <f t="shared" si="195"/>
        <v xml:space="preserve"> </v>
      </c>
      <c r="I8969" s="11">
        <v>24.796747967480002</v>
      </c>
      <c r="J8969" s="3">
        <v>49.186991869918998</v>
      </c>
      <c r="K8969" s="3">
        <v>20.731707317072999</v>
      </c>
      <c r="L8969" s="3">
        <v>3.2520325203249998</v>
      </c>
      <c r="M8969" s="8">
        <v>2.032520325203</v>
      </c>
    </row>
    <row r="8970" spans="2:13" ht="24" x14ac:dyDescent="0.2">
      <c r="C8970" s="92"/>
      <c r="D8970" s="87"/>
      <c r="E8970" s="1" t="s">
        <v>139</v>
      </c>
      <c r="F8970" s="2"/>
      <c r="G8970" s="59">
        <v>248</v>
      </c>
      <c r="H8970" s="71" t="str">
        <f t="shared" ref="H8970:H8972" si="196">IF(G8970&lt;49,"*"," ")</f>
        <v xml:space="preserve"> </v>
      </c>
      <c r="I8970" s="11">
        <v>31.854838709677001</v>
      </c>
      <c r="J8970" s="3">
        <v>52.822580645160997</v>
      </c>
      <c r="K8970" s="3">
        <v>12.5</v>
      </c>
      <c r="L8970" s="3">
        <v>0.40322580645200001</v>
      </c>
      <c r="M8970" s="8">
        <v>2.4193548387099999</v>
      </c>
    </row>
    <row r="8971" spans="2:13" ht="24" x14ac:dyDescent="0.2">
      <c r="C8971" s="92"/>
      <c r="D8971" s="87"/>
      <c r="E8971" s="1" t="s">
        <v>140</v>
      </c>
      <c r="F8971" s="2"/>
      <c r="G8971" s="59">
        <v>1582</v>
      </c>
      <c r="H8971" s="71" t="str">
        <f t="shared" si="196"/>
        <v xml:space="preserve"> </v>
      </c>
      <c r="I8971" s="11">
        <v>25.410872313527001</v>
      </c>
      <c r="J8971" s="3">
        <v>53.223767383058998</v>
      </c>
      <c r="K8971" s="3">
        <v>17.635903919090001</v>
      </c>
      <c r="L8971" s="3">
        <v>2.3388116308470002</v>
      </c>
      <c r="M8971" s="8">
        <v>1.3906447534769999</v>
      </c>
    </row>
    <row r="8972" spans="2:13" ht="24" x14ac:dyDescent="0.2">
      <c r="C8972" s="93"/>
      <c r="D8972" s="88"/>
      <c r="E8972" s="27" t="s">
        <v>141</v>
      </c>
      <c r="F8972" s="30"/>
      <c r="G8972" s="60">
        <v>414</v>
      </c>
      <c r="H8972" s="72" t="str">
        <f t="shared" si="196"/>
        <v xml:space="preserve"> </v>
      </c>
      <c r="I8972" s="35">
        <v>22.222222222222001</v>
      </c>
      <c r="J8972" s="16">
        <v>47.342995169082002</v>
      </c>
      <c r="K8972" s="16">
        <v>24.3961352657</v>
      </c>
      <c r="L8972" s="16">
        <v>4.8309178743960004</v>
      </c>
      <c r="M8972" s="36">
        <v>1.2077294685990001</v>
      </c>
    </row>
    <row r="8973" spans="2:13" x14ac:dyDescent="0.2">
      <c r="G8973" s="61"/>
      <c r="H8973" s="73"/>
    </row>
    <row r="8974" spans="2:13" x14ac:dyDescent="0.2">
      <c r="B8974" s="22" t="str">
        <f xml:space="preserve"> HYPERLINK("#'目次'!B72", "[66]")</f>
        <v>[66]</v>
      </c>
      <c r="C8974" s="17" t="s">
        <v>633</v>
      </c>
      <c r="G8974" s="61"/>
      <c r="H8974" s="73"/>
    </row>
    <row r="8975" spans="2:13" x14ac:dyDescent="0.2">
      <c r="C8975" s="46" t="s">
        <v>634</v>
      </c>
      <c r="G8975" s="61"/>
      <c r="H8975" s="73"/>
    </row>
    <row r="8976" spans="2:13" x14ac:dyDescent="0.2">
      <c r="G8976" s="61"/>
      <c r="H8976" s="73"/>
    </row>
    <row r="8977" spans="3:19" x14ac:dyDescent="0.2">
      <c r="C8977" s="17" t="s">
        <v>12</v>
      </c>
      <c r="G8977" s="61"/>
      <c r="H8977" s="73"/>
    </row>
    <row r="8978" spans="3:19" ht="24" x14ac:dyDescent="0.2">
      <c r="C8978" s="82"/>
      <c r="D8978" s="83"/>
      <c r="E8978" s="83"/>
      <c r="F8978" s="83"/>
      <c r="G8978" s="55" t="s">
        <v>13</v>
      </c>
      <c r="H8978" s="68"/>
      <c r="I8978" s="20" t="s">
        <v>635</v>
      </c>
      <c r="J8978" s="10" t="s">
        <v>636</v>
      </c>
      <c r="K8978" s="10" t="s">
        <v>637</v>
      </c>
      <c r="L8978" s="10" t="s">
        <v>638</v>
      </c>
      <c r="M8978" s="10" t="s">
        <v>639</v>
      </c>
      <c r="N8978" s="10" t="s">
        <v>640</v>
      </c>
      <c r="O8978" s="10" t="s">
        <v>641</v>
      </c>
      <c r="P8978" s="10" t="s">
        <v>642</v>
      </c>
      <c r="Q8978" s="10" t="s">
        <v>643</v>
      </c>
      <c r="R8978" s="10" t="s">
        <v>644</v>
      </c>
      <c r="S8978" s="23" t="s">
        <v>161</v>
      </c>
    </row>
    <row r="8979" spans="3:19" x14ac:dyDescent="0.2">
      <c r="C8979" s="84"/>
      <c r="D8979" s="85"/>
      <c r="E8979" s="85"/>
      <c r="F8979" s="85"/>
      <c r="G8979" s="56"/>
      <c r="H8979" s="69"/>
      <c r="I8979" s="24"/>
      <c r="J8979" s="9"/>
      <c r="K8979" s="9"/>
      <c r="L8979" s="9"/>
      <c r="M8979" s="9"/>
      <c r="N8979" s="9"/>
      <c r="O8979" s="9"/>
      <c r="P8979" s="9"/>
      <c r="Q8979" s="9"/>
      <c r="R8979" s="9"/>
      <c r="S8979" s="21"/>
    </row>
    <row r="8980" spans="3:19" x14ac:dyDescent="0.2">
      <c r="C8980" s="28"/>
      <c r="D8980" s="29"/>
      <c r="E8980" s="32" t="s">
        <v>13</v>
      </c>
      <c r="F8980" s="31"/>
      <c r="G8980" s="57">
        <v>2352</v>
      </c>
      <c r="H8980" s="66" t="str">
        <f t="shared" ref="H8980:H9043" si="197">IF(G8980&lt;49,"*"," ")</f>
        <v xml:space="preserve"> </v>
      </c>
      <c r="I8980" s="15">
        <v>13.775510204082</v>
      </c>
      <c r="J8980" s="15">
        <v>5.9523809523809996</v>
      </c>
      <c r="K8980" s="15">
        <v>7.9931972789119996</v>
      </c>
      <c r="L8980" s="15">
        <v>31.930272108844001</v>
      </c>
      <c r="M8980" s="15">
        <v>14.625850340135999</v>
      </c>
      <c r="N8980" s="15">
        <v>8.0782312925169997</v>
      </c>
      <c r="O8980" s="15">
        <v>10.459183673468999</v>
      </c>
      <c r="P8980" s="15">
        <v>4.2517006802720001</v>
      </c>
      <c r="Q8980" s="15">
        <v>1.0204081632649999</v>
      </c>
      <c r="R8980" s="15">
        <v>1.913265306122</v>
      </c>
      <c r="S8980" s="34">
        <v>6.3452380952379999</v>
      </c>
    </row>
    <row r="8981" spans="3:19" x14ac:dyDescent="0.2">
      <c r="C8981" s="89" t="s">
        <v>16</v>
      </c>
      <c r="D8981" s="86" t="s">
        <v>17</v>
      </c>
      <c r="E8981" s="6" t="s">
        <v>18</v>
      </c>
      <c r="F8981" s="5"/>
      <c r="G8981" s="58">
        <v>334</v>
      </c>
      <c r="H8981" s="70" t="str">
        <f t="shared" si="197"/>
        <v xml:space="preserve"> </v>
      </c>
      <c r="I8981" s="12">
        <v>28.443113772455</v>
      </c>
      <c r="J8981" s="4">
        <v>9.8802395209579998</v>
      </c>
      <c r="K8981" s="4">
        <v>9.8802395209579998</v>
      </c>
      <c r="L8981" s="4">
        <v>33.832335329340999</v>
      </c>
      <c r="M8981" s="4">
        <v>8.6826347305390001</v>
      </c>
      <c r="N8981" s="4">
        <v>3.8922155688619999</v>
      </c>
      <c r="O8981" s="4">
        <v>4.1916167664669999</v>
      </c>
      <c r="P8981" s="4">
        <v>1.1976047904189999</v>
      </c>
      <c r="Q8981" s="25">
        <v>0</v>
      </c>
      <c r="R8981" s="25">
        <v>0</v>
      </c>
      <c r="S8981" s="13">
        <v>5.188622754491</v>
      </c>
    </row>
    <row r="8982" spans="3:19" x14ac:dyDescent="0.2">
      <c r="C8982" s="90"/>
      <c r="D8982" s="87"/>
      <c r="E8982" s="1" t="s">
        <v>19</v>
      </c>
      <c r="F8982" s="2"/>
      <c r="G8982" s="59">
        <v>1454</v>
      </c>
      <c r="H8982" s="71" t="str">
        <f t="shared" si="197"/>
        <v xml:space="preserve"> </v>
      </c>
      <c r="I8982" s="11">
        <v>12.92984869326</v>
      </c>
      <c r="J8982" s="3">
        <v>6.1898211829439997</v>
      </c>
      <c r="K8982" s="3">
        <v>8.2530949105910008</v>
      </c>
      <c r="L8982" s="3">
        <v>34.525447042640998</v>
      </c>
      <c r="M8982" s="3">
        <v>15.887207702889</v>
      </c>
      <c r="N8982" s="3">
        <v>8.5969738651990006</v>
      </c>
      <c r="O8982" s="3">
        <v>8.8720770288860002</v>
      </c>
      <c r="P8982" s="3">
        <v>3.0949105914719999</v>
      </c>
      <c r="Q8982" s="3">
        <v>0.55020632737300001</v>
      </c>
      <c r="R8982" s="3">
        <v>1.100412654746</v>
      </c>
      <c r="S8982" s="8">
        <v>6.220082530949</v>
      </c>
    </row>
    <row r="8983" spans="3:19" x14ac:dyDescent="0.2">
      <c r="C8983" s="90"/>
      <c r="D8983" s="87"/>
      <c r="E8983" s="1" t="s">
        <v>20</v>
      </c>
      <c r="F8983" s="2"/>
      <c r="G8983" s="59">
        <v>450</v>
      </c>
      <c r="H8983" s="71" t="str">
        <f t="shared" si="197"/>
        <v xml:space="preserve"> </v>
      </c>
      <c r="I8983" s="11">
        <v>6.666666666667</v>
      </c>
      <c r="J8983" s="3">
        <v>3.5555555555559999</v>
      </c>
      <c r="K8983" s="3">
        <v>5.7777777777779997</v>
      </c>
      <c r="L8983" s="3">
        <v>26.666666666666998</v>
      </c>
      <c r="M8983" s="3">
        <v>16.444444444443999</v>
      </c>
      <c r="N8983" s="3">
        <v>9.7777777777780006</v>
      </c>
      <c r="O8983" s="3">
        <v>17.777777777777999</v>
      </c>
      <c r="P8983" s="3">
        <v>8</v>
      </c>
      <c r="Q8983" s="3">
        <v>1.7777777777779999</v>
      </c>
      <c r="R8983" s="3">
        <v>3.5555555555559999</v>
      </c>
      <c r="S8983" s="8">
        <v>7.1866666666669996</v>
      </c>
    </row>
    <row r="8984" spans="3:19" x14ac:dyDescent="0.2">
      <c r="C8984" s="90"/>
      <c r="D8984" s="87"/>
      <c r="E8984" s="1" t="s">
        <v>21</v>
      </c>
      <c r="F8984" s="2"/>
      <c r="G8984" s="59">
        <v>100</v>
      </c>
      <c r="H8984" s="71" t="str">
        <f t="shared" si="197"/>
        <v xml:space="preserve"> </v>
      </c>
      <c r="I8984" s="11">
        <v>8</v>
      </c>
      <c r="J8984" s="7">
        <v>0</v>
      </c>
      <c r="K8984" s="3">
        <v>7</v>
      </c>
      <c r="L8984" s="3">
        <v>15</v>
      </c>
      <c r="M8984" s="3">
        <v>10</v>
      </c>
      <c r="N8984" s="3">
        <v>7</v>
      </c>
      <c r="O8984" s="3">
        <v>20</v>
      </c>
      <c r="P8984" s="3">
        <v>13</v>
      </c>
      <c r="Q8984" s="3">
        <v>7</v>
      </c>
      <c r="R8984" s="3">
        <v>13</v>
      </c>
      <c r="S8984" s="8">
        <v>8.18</v>
      </c>
    </row>
    <row r="8985" spans="3:19" x14ac:dyDescent="0.2">
      <c r="C8985" s="90"/>
      <c r="D8985" s="87"/>
      <c r="E8985" s="1" t="s">
        <v>22</v>
      </c>
      <c r="F8985" s="2"/>
      <c r="G8985" s="59">
        <v>14</v>
      </c>
      <c r="H8985" s="71" t="str">
        <f t="shared" si="197"/>
        <v>*</v>
      </c>
      <c r="I8985" s="11">
        <v>21.428571428571001</v>
      </c>
      <c r="J8985" s="3">
        <v>7.1428571428570002</v>
      </c>
      <c r="K8985" s="3">
        <v>14.285714285714</v>
      </c>
      <c r="L8985" s="3">
        <v>7.1428571428570002</v>
      </c>
      <c r="M8985" s="7">
        <v>0</v>
      </c>
      <c r="N8985" s="3">
        <v>7.1428571428570002</v>
      </c>
      <c r="O8985" s="3">
        <v>21.428571428571001</v>
      </c>
      <c r="P8985" s="3">
        <v>14.285714285714</v>
      </c>
      <c r="Q8985" s="3">
        <v>7.1428571428570002</v>
      </c>
      <c r="R8985" s="7">
        <v>0</v>
      </c>
      <c r="S8985" s="8">
        <v>6.7857142857139996</v>
      </c>
    </row>
    <row r="8986" spans="3:19" x14ac:dyDescent="0.2">
      <c r="C8986" s="91" t="s">
        <v>23</v>
      </c>
      <c r="D8986" s="86" t="s">
        <v>17</v>
      </c>
      <c r="E8986" s="6" t="s">
        <v>24</v>
      </c>
      <c r="F8986" s="5"/>
      <c r="G8986" s="58">
        <v>371</v>
      </c>
      <c r="H8986" s="70" t="str">
        <f t="shared" si="197"/>
        <v xml:space="preserve"> </v>
      </c>
      <c r="I8986" s="12">
        <v>22.102425876011001</v>
      </c>
      <c r="J8986" s="4">
        <v>7.008086253369</v>
      </c>
      <c r="K8986" s="4">
        <v>7.547169811321</v>
      </c>
      <c r="L8986" s="4">
        <v>39.892183288410003</v>
      </c>
      <c r="M8986" s="4">
        <v>9.9730458221019997</v>
      </c>
      <c r="N8986" s="4">
        <v>5.660377358491</v>
      </c>
      <c r="O8986" s="4">
        <v>7.008086253369</v>
      </c>
      <c r="P8986" s="4">
        <v>0.808625336927</v>
      </c>
      <c r="Q8986" s="25">
        <v>0</v>
      </c>
      <c r="R8986" s="25">
        <v>0</v>
      </c>
      <c r="S8986" s="13">
        <v>5.5768194070080002</v>
      </c>
    </row>
    <row r="8987" spans="3:19" x14ac:dyDescent="0.2">
      <c r="C8987" s="90"/>
      <c r="D8987" s="87"/>
      <c r="E8987" s="1" t="s">
        <v>25</v>
      </c>
      <c r="F8987" s="2"/>
      <c r="G8987" s="59">
        <v>323</v>
      </c>
      <c r="H8987" s="71" t="str">
        <f t="shared" si="197"/>
        <v xml:space="preserve"> </v>
      </c>
      <c r="I8987" s="11">
        <v>19.814241486067999</v>
      </c>
      <c r="J8987" s="3">
        <v>7.1207430340559998</v>
      </c>
      <c r="K8987" s="3">
        <v>8.6687306501550001</v>
      </c>
      <c r="L8987" s="3">
        <v>44.582043343652998</v>
      </c>
      <c r="M8987" s="3">
        <v>9.2879256965939998</v>
      </c>
      <c r="N8987" s="3">
        <v>4.6439628482969999</v>
      </c>
      <c r="O8987" s="3">
        <v>4.334365325077</v>
      </c>
      <c r="P8987" s="3">
        <v>1.2383900928789999</v>
      </c>
      <c r="Q8987" s="7">
        <v>0</v>
      </c>
      <c r="R8987" s="3">
        <v>0.30959752322</v>
      </c>
      <c r="S8987" s="8">
        <v>5.5603715170279999</v>
      </c>
    </row>
    <row r="8988" spans="3:19" ht="24" x14ac:dyDescent="0.2">
      <c r="C8988" s="90"/>
      <c r="D8988" s="87"/>
      <c r="E8988" s="1" t="s">
        <v>26</v>
      </c>
      <c r="F8988" s="2"/>
      <c r="G8988" s="59">
        <v>451</v>
      </c>
      <c r="H8988" s="71" t="str">
        <f t="shared" si="197"/>
        <v xml:space="preserve"> </v>
      </c>
      <c r="I8988" s="11">
        <v>21.729490022173</v>
      </c>
      <c r="J8988" s="3">
        <v>8.6474501108649999</v>
      </c>
      <c r="K8988" s="3">
        <v>8.4257206208430002</v>
      </c>
      <c r="L8988" s="3">
        <v>40.576496674057999</v>
      </c>
      <c r="M8988" s="3">
        <v>8.4257206208430002</v>
      </c>
      <c r="N8988" s="3">
        <v>4.6563192904659996</v>
      </c>
      <c r="O8988" s="3">
        <v>5.3215077605319996</v>
      </c>
      <c r="P8988" s="3">
        <v>1.773835920177</v>
      </c>
      <c r="Q8988" s="7">
        <v>0</v>
      </c>
      <c r="R8988" s="3">
        <v>0.44345898004399997</v>
      </c>
      <c r="S8988" s="8">
        <v>5.5254988913530001</v>
      </c>
    </row>
    <row r="8989" spans="3:19" ht="24" x14ac:dyDescent="0.2">
      <c r="C8989" s="90"/>
      <c r="D8989" s="87"/>
      <c r="E8989" s="1" t="s">
        <v>27</v>
      </c>
      <c r="F8989" s="2"/>
      <c r="G8989" s="59">
        <v>155</v>
      </c>
      <c r="H8989" s="71" t="str">
        <f t="shared" si="197"/>
        <v xml:space="preserve"> </v>
      </c>
      <c r="I8989" s="11">
        <v>23.870967741935001</v>
      </c>
      <c r="J8989" s="3">
        <v>7.0967741935479998</v>
      </c>
      <c r="K8989" s="3">
        <v>5.8064516129030004</v>
      </c>
      <c r="L8989" s="3">
        <v>36.129032258065003</v>
      </c>
      <c r="M8989" s="3">
        <v>11.612903225806001</v>
      </c>
      <c r="N8989" s="3">
        <v>7.7419354838709999</v>
      </c>
      <c r="O8989" s="3">
        <v>5.1612903225810003</v>
      </c>
      <c r="P8989" s="3">
        <v>1.2903225806450001</v>
      </c>
      <c r="Q8989" s="7">
        <v>0</v>
      </c>
      <c r="R8989" s="3">
        <v>1.2903225806450001</v>
      </c>
      <c r="S8989" s="8">
        <v>5.6387096774190004</v>
      </c>
    </row>
    <row r="8990" spans="3:19" x14ac:dyDescent="0.2">
      <c r="C8990" s="90"/>
      <c r="D8990" s="87"/>
      <c r="E8990" s="1" t="s">
        <v>28</v>
      </c>
      <c r="F8990" s="2"/>
      <c r="G8990" s="59">
        <v>153</v>
      </c>
      <c r="H8990" s="71" t="str">
        <f t="shared" si="197"/>
        <v xml:space="preserve"> </v>
      </c>
      <c r="I8990" s="11">
        <v>22.222222222222001</v>
      </c>
      <c r="J8990" s="3">
        <v>8.4967320261440005</v>
      </c>
      <c r="K8990" s="3">
        <v>5.2287581699350003</v>
      </c>
      <c r="L8990" s="3">
        <v>38.562091503268</v>
      </c>
      <c r="M8990" s="3">
        <v>7.8431372549020004</v>
      </c>
      <c r="N8990" s="3">
        <v>7.8431372549020004</v>
      </c>
      <c r="O8990" s="3">
        <v>8.4967320261440005</v>
      </c>
      <c r="P8990" s="3">
        <v>0.65359477124200005</v>
      </c>
      <c r="Q8990" s="7">
        <v>0</v>
      </c>
      <c r="R8990" s="3">
        <v>0.65359477124200005</v>
      </c>
      <c r="S8990" s="8">
        <v>5.666666666667</v>
      </c>
    </row>
    <row r="8991" spans="3:19" x14ac:dyDescent="0.2">
      <c r="C8991" s="90"/>
      <c r="D8991" s="87"/>
      <c r="E8991" s="1" t="s">
        <v>29</v>
      </c>
      <c r="F8991" s="2"/>
      <c r="G8991" s="59">
        <v>1136</v>
      </c>
      <c r="H8991" s="71" t="str">
        <f t="shared" si="197"/>
        <v xml:space="preserve"> </v>
      </c>
      <c r="I8991" s="11">
        <v>16.725352112675999</v>
      </c>
      <c r="J8991" s="3">
        <v>7.1302816901410004</v>
      </c>
      <c r="K8991" s="3">
        <v>8.6267605633799995</v>
      </c>
      <c r="L8991" s="3">
        <v>36.531690140845001</v>
      </c>
      <c r="M8991" s="3">
        <v>13.116197183099001</v>
      </c>
      <c r="N8991" s="3">
        <v>6.6021126760559996</v>
      </c>
      <c r="O8991" s="3">
        <v>8.3626760563379996</v>
      </c>
      <c r="P8991" s="3">
        <v>2.112676056338</v>
      </c>
      <c r="Q8991" s="3">
        <v>0.26408450704199998</v>
      </c>
      <c r="R8991" s="3">
        <v>0.52816901408500005</v>
      </c>
      <c r="S8991" s="8">
        <v>5.9128521126760001</v>
      </c>
    </row>
    <row r="8992" spans="3:19" x14ac:dyDescent="0.2">
      <c r="C8992" s="90"/>
      <c r="D8992" s="87"/>
      <c r="E8992" s="1" t="s">
        <v>30</v>
      </c>
      <c r="F8992" s="2"/>
      <c r="G8992" s="59">
        <v>1313</v>
      </c>
      <c r="H8992" s="71" t="str">
        <f t="shared" si="197"/>
        <v xml:space="preserve"> </v>
      </c>
      <c r="I8992" s="11">
        <v>16.374714394516001</v>
      </c>
      <c r="J8992" s="3">
        <v>7.0830159939069999</v>
      </c>
      <c r="K8992" s="3">
        <v>7.8446306169079998</v>
      </c>
      <c r="L8992" s="3">
        <v>36.176694592536002</v>
      </c>
      <c r="M8992" s="3">
        <v>13.632901751714</v>
      </c>
      <c r="N8992" s="3">
        <v>6.702208682407</v>
      </c>
      <c r="O8992" s="3">
        <v>9.0632140137090005</v>
      </c>
      <c r="P8992" s="3">
        <v>2.2848438690020001</v>
      </c>
      <c r="Q8992" s="3">
        <v>0.30464584919999999</v>
      </c>
      <c r="R8992" s="3">
        <v>0.53313023610099997</v>
      </c>
      <c r="S8992" s="8">
        <v>5.9695354150800002</v>
      </c>
    </row>
    <row r="8993" spans="3:19" x14ac:dyDescent="0.2">
      <c r="C8993" s="90"/>
      <c r="D8993" s="87"/>
      <c r="E8993" s="1" t="s">
        <v>31</v>
      </c>
      <c r="F8993" s="2"/>
      <c r="G8993" s="59">
        <v>1976</v>
      </c>
      <c r="H8993" s="71" t="str">
        <f t="shared" si="197"/>
        <v xml:space="preserve"> </v>
      </c>
      <c r="I8993" s="11">
        <v>13.410931174089001</v>
      </c>
      <c r="J8993" s="3">
        <v>6.1234817813770004</v>
      </c>
      <c r="K8993" s="3">
        <v>7.7935222672059998</v>
      </c>
      <c r="L8993" s="3">
        <v>32.995951417004001</v>
      </c>
      <c r="M8993" s="3">
        <v>14.726720647773</v>
      </c>
      <c r="N8993" s="3">
        <v>7.7429149797569998</v>
      </c>
      <c r="O8993" s="3">
        <v>10.82995951417</v>
      </c>
      <c r="P8993" s="3">
        <v>4.0485829959509996</v>
      </c>
      <c r="Q8993" s="3">
        <v>0.96153846153800004</v>
      </c>
      <c r="R8993" s="3">
        <v>1.366396761134</v>
      </c>
      <c r="S8993" s="8">
        <v>6.3162955465590001</v>
      </c>
    </row>
    <row r="8994" spans="3:19" x14ac:dyDescent="0.2">
      <c r="C8994" s="90"/>
      <c r="D8994" s="87"/>
      <c r="E8994" s="1" t="s">
        <v>32</v>
      </c>
      <c r="F8994" s="2"/>
      <c r="G8994" s="59">
        <v>64</v>
      </c>
      <c r="H8994" s="71" t="str">
        <f t="shared" si="197"/>
        <v xml:space="preserve"> </v>
      </c>
      <c r="I8994" s="11">
        <v>10.9375</v>
      </c>
      <c r="J8994" s="3">
        <v>1.5625</v>
      </c>
      <c r="K8994" s="3">
        <v>9.375</v>
      </c>
      <c r="L8994" s="3">
        <v>14.0625</v>
      </c>
      <c r="M8994" s="3">
        <v>9.375</v>
      </c>
      <c r="N8994" s="3">
        <v>6.25</v>
      </c>
      <c r="O8994" s="3">
        <v>4.6875</v>
      </c>
      <c r="P8994" s="3">
        <v>10.9375</v>
      </c>
      <c r="Q8994" s="3">
        <v>10.9375</v>
      </c>
      <c r="R8994" s="3">
        <v>21.875</v>
      </c>
      <c r="S8994" s="8">
        <v>8.203125</v>
      </c>
    </row>
    <row r="8995" spans="3:19" x14ac:dyDescent="0.2">
      <c r="C8995" s="90"/>
      <c r="D8995" s="87"/>
      <c r="E8995" s="1" t="s">
        <v>22</v>
      </c>
      <c r="F8995" s="2"/>
      <c r="G8995" s="59">
        <v>15</v>
      </c>
      <c r="H8995" s="71" t="str">
        <f t="shared" si="197"/>
        <v>*</v>
      </c>
      <c r="I8995" s="11">
        <v>6.666666666667</v>
      </c>
      <c r="J8995" s="3">
        <v>6.666666666667</v>
      </c>
      <c r="K8995" s="3">
        <v>6.666666666667</v>
      </c>
      <c r="L8995" s="3">
        <v>13.333333333333</v>
      </c>
      <c r="M8995" s="3">
        <v>6.666666666667</v>
      </c>
      <c r="N8995" s="3">
        <v>13.333333333333</v>
      </c>
      <c r="O8995" s="3">
        <v>20</v>
      </c>
      <c r="P8995" s="3">
        <v>20</v>
      </c>
      <c r="Q8995" s="3">
        <v>6.666666666667</v>
      </c>
      <c r="R8995" s="7">
        <v>0</v>
      </c>
      <c r="S8995" s="8">
        <v>7.666666666667</v>
      </c>
    </row>
    <row r="8996" spans="3:19" x14ac:dyDescent="0.2">
      <c r="C8996" s="91" t="s">
        <v>33</v>
      </c>
      <c r="D8996" s="86" t="s">
        <v>17</v>
      </c>
      <c r="E8996" s="6" t="s">
        <v>34</v>
      </c>
      <c r="F8996" s="5"/>
      <c r="G8996" s="58">
        <v>114</v>
      </c>
      <c r="H8996" s="70" t="str">
        <f t="shared" si="197"/>
        <v xml:space="preserve"> </v>
      </c>
      <c r="I8996" s="12">
        <v>45.614035087719003</v>
      </c>
      <c r="J8996" s="4">
        <v>9.6491228070179993</v>
      </c>
      <c r="K8996" s="4">
        <v>9.6491228070179993</v>
      </c>
      <c r="L8996" s="4">
        <v>28.070175438595999</v>
      </c>
      <c r="M8996" s="4">
        <v>3.508771929825</v>
      </c>
      <c r="N8996" s="4">
        <v>1.7543859649119999</v>
      </c>
      <c r="O8996" s="4">
        <v>1.7543859649119999</v>
      </c>
      <c r="P8996" s="25">
        <v>0</v>
      </c>
      <c r="Q8996" s="25">
        <v>0</v>
      </c>
      <c r="R8996" s="25">
        <v>0</v>
      </c>
      <c r="S8996" s="13">
        <v>4.4649122807020003</v>
      </c>
    </row>
    <row r="8997" spans="3:19" x14ac:dyDescent="0.2">
      <c r="C8997" s="90"/>
      <c r="D8997" s="87"/>
      <c r="E8997" s="1" t="s">
        <v>35</v>
      </c>
      <c r="F8997" s="2"/>
      <c r="G8997" s="59">
        <v>903</v>
      </c>
      <c r="H8997" s="71" t="str">
        <f t="shared" si="197"/>
        <v xml:space="preserve"> </v>
      </c>
      <c r="I8997" s="11">
        <v>22.03765227021</v>
      </c>
      <c r="J8997" s="3">
        <v>7.4197120708749997</v>
      </c>
      <c r="K8997" s="3">
        <v>10.631229235879999</v>
      </c>
      <c r="L8997" s="3">
        <v>42.857142857143003</v>
      </c>
      <c r="M8997" s="3">
        <v>7.4197120708749997</v>
      </c>
      <c r="N8997" s="3">
        <v>4.0974529346619999</v>
      </c>
      <c r="O8997" s="3">
        <v>4.9833887043190002</v>
      </c>
      <c r="P8997" s="3">
        <v>0.44296788482799998</v>
      </c>
      <c r="Q8997" s="7">
        <v>0</v>
      </c>
      <c r="R8997" s="3">
        <v>0.110741971207</v>
      </c>
      <c r="S8997" s="8">
        <v>5.4141749723150001</v>
      </c>
    </row>
    <row r="8998" spans="3:19" x14ac:dyDescent="0.2">
      <c r="C8998" s="90"/>
      <c r="D8998" s="87"/>
      <c r="E8998" s="1" t="s">
        <v>36</v>
      </c>
      <c r="F8998" s="2"/>
      <c r="G8998" s="59">
        <v>832</v>
      </c>
      <c r="H8998" s="71" t="str">
        <f t="shared" si="197"/>
        <v xml:space="preserve"> </v>
      </c>
      <c r="I8998" s="11">
        <v>7.0913461538459996</v>
      </c>
      <c r="J8998" s="3">
        <v>6.1298076923079998</v>
      </c>
      <c r="K8998" s="3">
        <v>6.8509615384620002</v>
      </c>
      <c r="L8998" s="3">
        <v>31.971153846153999</v>
      </c>
      <c r="M8998" s="3">
        <v>19.951923076922998</v>
      </c>
      <c r="N8998" s="3">
        <v>9.7355769230769997</v>
      </c>
      <c r="O8998" s="3">
        <v>14.0625</v>
      </c>
      <c r="P8998" s="3">
        <v>2.6442307692310001</v>
      </c>
      <c r="Q8998" s="3">
        <v>0.48076923076900002</v>
      </c>
      <c r="R8998" s="3">
        <v>1.0817307692310001</v>
      </c>
      <c r="S8998" s="8">
        <v>6.6069711538459996</v>
      </c>
    </row>
    <row r="8999" spans="3:19" ht="24" x14ac:dyDescent="0.2">
      <c r="C8999" s="90"/>
      <c r="D8999" s="87"/>
      <c r="E8999" s="1" t="s">
        <v>37</v>
      </c>
      <c r="F8999" s="2"/>
      <c r="G8999" s="59">
        <v>345</v>
      </c>
      <c r="H8999" s="71" t="str">
        <f t="shared" si="197"/>
        <v xml:space="preserve"> </v>
      </c>
      <c r="I8999" s="11">
        <v>3.1884057971009998</v>
      </c>
      <c r="J8999" s="3">
        <v>2.0289855072459999</v>
      </c>
      <c r="K8999" s="3">
        <v>4.3478260869570002</v>
      </c>
      <c r="L8999" s="3">
        <v>14.202898550724999</v>
      </c>
      <c r="M8999" s="3">
        <v>24.347826086956999</v>
      </c>
      <c r="N8999" s="3">
        <v>14.782608695652</v>
      </c>
      <c r="O8999" s="3">
        <v>17.101449275362</v>
      </c>
      <c r="P8999" s="3">
        <v>14.492753623187999</v>
      </c>
      <c r="Q8999" s="3">
        <v>2.3188405797099998</v>
      </c>
      <c r="R8999" s="3">
        <v>3.1884057971009998</v>
      </c>
      <c r="S8999" s="8">
        <v>7.759420289855</v>
      </c>
    </row>
    <row r="9000" spans="3:19" x14ac:dyDescent="0.2">
      <c r="C9000" s="90"/>
      <c r="D9000" s="87"/>
      <c r="E9000" s="1" t="s">
        <v>38</v>
      </c>
      <c r="F9000" s="2"/>
      <c r="G9000" s="59">
        <v>145</v>
      </c>
      <c r="H9000" s="71" t="str">
        <f t="shared" si="197"/>
        <v xml:space="preserve"> </v>
      </c>
      <c r="I9000" s="11">
        <v>0.68965517241399998</v>
      </c>
      <c r="J9000" s="3">
        <v>2.0689655172410002</v>
      </c>
      <c r="K9000" s="3">
        <v>4.8275862068970001</v>
      </c>
      <c r="L9000" s="3">
        <v>11.034482758620999</v>
      </c>
      <c r="M9000" s="3">
        <v>15.862068965517</v>
      </c>
      <c r="N9000" s="3">
        <v>12.413793103448</v>
      </c>
      <c r="O9000" s="3">
        <v>14.482758620689999</v>
      </c>
      <c r="P9000" s="3">
        <v>14.482758620689999</v>
      </c>
      <c r="Q9000" s="3">
        <v>7.5862068965520004</v>
      </c>
      <c r="R9000" s="3">
        <v>16.551724137931</v>
      </c>
      <c r="S9000" s="8">
        <v>8.6827586206900005</v>
      </c>
    </row>
    <row r="9001" spans="3:19" x14ac:dyDescent="0.2">
      <c r="C9001" s="90"/>
      <c r="D9001" s="87"/>
      <c r="E9001" s="1" t="s">
        <v>22</v>
      </c>
      <c r="F9001" s="2"/>
      <c r="G9001" s="59">
        <v>13</v>
      </c>
      <c r="H9001" s="71" t="str">
        <f t="shared" si="197"/>
        <v>*</v>
      </c>
      <c r="I9001" s="11">
        <v>15.384615384615</v>
      </c>
      <c r="J9001" s="3">
        <v>7.6923076923079998</v>
      </c>
      <c r="K9001" s="3">
        <v>15.384615384615</v>
      </c>
      <c r="L9001" s="3">
        <v>7.6923076923079998</v>
      </c>
      <c r="M9001" s="7">
        <v>0</v>
      </c>
      <c r="N9001" s="3">
        <v>7.6923076923079998</v>
      </c>
      <c r="O9001" s="3">
        <v>15.384615384615</v>
      </c>
      <c r="P9001" s="3">
        <v>23.076923076922998</v>
      </c>
      <c r="Q9001" s="3">
        <v>7.6923076923079998</v>
      </c>
      <c r="R9001" s="7">
        <v>0</v>
      </c>
      <c r="S9001" s="8">
        <v>7.1538461538459996</v>
      </c>
    </row>
    <row r="9002" spans="3:19" x14ac:dyDescent="0.2">
      <c r="C9002" s="91" t="s">
        <v>39</v>
      </c>
      <c r="D9002" s="86" t="s">
        <v>17</v>
      </c>
      <c r="E9002" s="6" t="s">
        <v>40</v>
      </c>
      <c r="F9002" s="5"/>
      <c r="G9002" s="58">
        <v>344</v>
      </c>
      <c r="H9002" s="70" t="str">
        <f t="shared" si="197"/>
        <v xml:space="preserve"> </v>
      </c>
      <c r="I9002" s="12">
        <v>28.779069767442</v>
      </c>
      <c r="J9002" s="4">
        <v>8.1395348837209998</v>
      </c>
      <c r="K9002" s="4">
        <v>9.5930232558139998</v>
      </c>
      <c r="L9002" s="4">
        <v>36.337209302326002</v>
      </c>
      <c r="M9002" s="4">
        <v>8.4302325581400002</v>
      </c>
      <c r="N9002" s="4">
        <v>4.0697674418599998</v>
      </c>
      <c r="O9002" s="4">
        <v>4.0697674418599998</v>
      </c>
      <c r="P9002" s="4">
        <v>0.29069767441900002</v>
      </c>
      <c r="Q9002" s="4">
        <v>0.29069767441900002</v>
      </c>
      <c r="R9002" s="25">
        <v>0</v>
      </c>
      <c r="S9002" s="13">
        <v>5.1918604651160001</v>
      </c>
    </row>
    <row r="9003" spans="3:19" ht="24" x14ac:dyDescent="0.2">
      <c r="C9003" s="90"/>
      <c r="D9003" s="87"/>
      <c r="E9003" s="1" t="s">
        <v>41</v>
      </c>
      <c r="F9003" s="2"/>
      <c r="G9003" s="59">
        <v>1121</v>
      </c>
      <c r="H9003" s="71" t="str">
        <f t="shared" si="197"/>
        <v xml:space="preserve"> </v>
      </c>
      <c r="I9003" s="11">
        <v>13.648528099910999</v>
      </c>
      <c r="J9003" s="3">
        <v>6.5120428189119997</v>
      </c>
      <c r="K9003" s="3">
        <v>7.3148974130240001</v>
      </c>
      <c r="L9003" s="3">
        <v>35.771632471007997</v>
      </c>
      <c r="M9003" s="3">
        <v>16.235504014273001</v>
      </c>
      <c r="N9003" s="3">
        <v>8.0285459411239994</v>
      </c>
      <c r="O9003" s="3">
        <v>9.9910793933989996</v>
      </c>
      <c r="P9003" s="3">
        <v>1.6949152542370001</v>
      </c>
      <c r="Q9003" s="3">
        <v>0.35682426405000001</v>
      </c>
      <c r="R9003" s="3">
        <v>0.44603033006199999</v>
      </c>
      <c r="S9003" s="8">
        <v>6.1222123104369999</v>
      </c>
    </row>
    <row r="9004" spans="3:19" x14ac:dyDescent="0.2">
      <c r="C9004" s="90"/>
      <c r="D9004" s="87"/>
      <c r="E9004" s="1" t="s">
        <v>42</v>
      </c>
      <c r="F9004" s="2"/>
      <c r="G9004" s="59">
        <v>778</v>
      </c>
      <c r="H9004" s="71" t="str">
        <f t="shared" si="197"/>
        <v xml:space="preserve"> </v>
      </c>
      <c r="I9004" s="11">
        <v>7.9691516709509997</v>
      </c>
      <c r="J9004" s="3">
        <v>3.9845758354759999</v>
      </c>
      <c r="K9004" s="3">
        <v>7.9691516709509997</v>
      </c>
      <c r="L9004" s="3">
        <v>24.807197943445001</v>
      </c>
      <c r="M9004" s="3">
        <v>15.681233933162</v>
      </c>
      <c r="N9004" s="3">
        <v>10.539845758355</v>
      </c>
      <c r="O9004" s="3">
        <v>13.239074550129001</v>
      </c>
      <c r="P9004" s="3">
        <v>9.5115681233929994</v>
      </c>
      <c r="Q9004" s="3">
        <v>2.0565552699229999</v>
      </c>
      <c r="R9004" s="3">
        <v>4.2416452442160004</v>
      </c>
      <c r="S9004" s="8">
        <v>7.1041131105400002</v>
      </c>
    </row>
    <row r="9005" spans="3:19" x14ac:dyDescent="0.2">
      <c r="C9005" s="90"/>
      <c r="D9005" s="87"/>
      <c r="E9005" s="1" t="s">
        <v>43</v>
      </c>
      <c r="F9005" s="2"/>
      <c r="G9005" s="59">
        <v>73</v>
      </c>
      <c r="H9005" s="71" t="str">
        <f t="shared" si="197"/>
        <v xml:space="preserve"> </v>
      </c>
      <c r="I9005" s="11">
        <v>6.8493150684930004</v>
      </c>
      <c r="J9005" s="3">
        <v>9.5890410958899999</v>
      </c>
      <c r="K9005" s="3">
        <v>6.8493150684930004</v>
      </c>
      <c r="L9005" s="3">
        <v>34.246575342466002</v>
      </c>
      <c r="M9005" s="3">
        <v>10.958904109589</v>
      </c>
      <c r="N9005" s="3">
        <v>1.369863013699</v>
      </c>
      <c r="O9005" s="3">
        <v>16.438356164384</v>
      </c>
      <c r="P9005" s="3">
        <v>4.1095890410960001</v>
      </c>
      <c r="Q9005" s="3">
        <v>1.369863013699</v>
      </c>
      <c r="R9005" s="3">
        <v>8.2191780821920002</v>
      </c>
      <c r="S9005" s="8">
        <v>6.8904109589039999</v>
      </c>
    </row>
    <row r="9006" spans="3:19" x14ac:dyDescent="0.2">
      <c r="C9006" s="90"/>
      <c r="D9006" s="87"/>
      <c r="E9006" s="1" t="s">
        <v>22</v>
      </c>
      <c r="F9006" s="2"/>
      <c r="G9006" s="59">
        <v>36</v>
      </c>
      <c r="H9006" s="71" t="str">
        <f t="shared" si="197"/>
        <v>*</v>
      </c>
      <c r="I9006" s="11">
        <v>13.888888888888999</v>
      </c>
      <c r="J9006" s="3">
        <v>2.7777777777780002</v>
      </c>
      <c r="K9006" s="3">
        <v>16.666666666666998</v>
      </c>
      <c r="L9006" s="3">
        <v>19.444444444443999</v>
      </c>
      <c r="M9006" s="3">
        <v>8.333333333333</v>
      </c>
      <c r="N9006" s="3">
        <v>8.333333333333</v>
      </c>
      <c r="O9006" s="3">
        <v>13.888888888888999</v>
      </c>
      <c r="P9006" s="3">
        <v>8.333333333333</v>
      </c>
      <c r="Q9006" s="3">
        <v>5.5555555555560003</v>
      </c>
      <c r="R9006" s="3">
        <v>2.7777777777780002</v>
      </c>
      <c r="S9006" s="8">
        <v>6.8055555555560003</v>
      </c>
    </row>
    <row r="9007" spans="3:19" x14ac:dyDescent="0.2">
      <c r="C9007" s="91" t="s">
        <v>44</v>
      </c>
      <c r="D9007" s="86" t="s">
        <v>17</v>
      </c>
      <c r="E9007" s="6" t="s">
        <v>45</v>
      </c>
      <c r="F9007" s="5"/>
      <c r="G9007" s="58">
        <v>1326</v>
      </c>
      <c r="H9007" s="70" t="str">
        <f t="shared" si="197"/>
        <v xml:space="preserve"> </v>
      </c>
      <c r="I9007" s="12">
        <v>18.250377073906002</v>
      </c>
      <c r="J9007" s="4">
        <v>6.6365007541479999</v>
      </c>
      <c r="K9007" s="4">
        <v>7.9939668174960001</v>
      </c>
      <c r="L9007" s="4">
        <v>35.822021116138998</v>
      </c>
      <c r="M9007" s="4">
        <v>13.348416289593001</v>
      </c>
      <c r="N9007" s="4">
        <v>6.1840120663649998</v>
      </c>
      <c r="O9007" s="4">
        <v>7.4660633484160002</v>
      </c>
      <c r="P9007" s="4">
        <v>2.8657616892909998</v>
      </c>
      <c r="Q9007" s="4">
        <v>0.75414781297099998</v>
      </c>
      <c r="R9007" s="4">
        <v>0.67873303167400001</v>
      </c>
      <c r="S9007" s="13">
        <v>5.9140271493209999</v>
      </c>
    </row>
    <row r="9008" spans="3:19" x14ac:dyDescent="0.2">
      <c r="C9008" s="90"/>
      <c r="D9008" s="87"/>
      <c r="E9008" s="1" t="s">
        <v>46</v>
      </c>
      <c r="F9008" s="2"/>
      <c r="G9008" s="59">
        <v>703</v>
      </c>
      <c r="H9008" s="71" t="str">
        <f t="shared" si="197"/>
        <v xml:space="preserve"> </v>
      </c>
      <c r="I9008" s="11">
        <v>9.1038406827880003</v>
      </c>
      <c r="J9008" s="3">
        <v>4.9786628734000002</v>
      </c>
      <c r="K9008" s="3">
        <v>8.3926031294449999</v>
      </c>
      <c r="L9008" s="3">
        <v>30.014224751067001</v>
      </c>
      <c r="M9008" s="3">
        <v>17.923186344238999</v>
      </c>
      <c r="N9008" s="3">
        <v>10.953058321479</v>
      </c>
      <c r="O9008" s="3">
        <v>12.944523470839</v>
      </c>
      <c r="P9008" s="3">
        <v>3.5561877667139998</v>
      </c>
      <c r="Q9008" s="3">
        <v>0.284495021337</v>
      </c>
      <c r="R9008" s="3">
        <v>1.849217638691</v>
      </c>
      <c r="S9008" s="8">
        <v>6.5974395448080001</v>
      </c>
    </row>
    <row r="9009" spans="3:19" x14ac:dyDescent="0.2">
      <c r="C9009" s="90"/>
      <c r="D9009" s="87"/>
      <c r="E9009" s="1" t="s">
        <v>47</v>
      </c>
      <c r="F9009" s="2"/>
      <c r="G9009" s="59">
        <v>174</v>
      </c>
      <c r="H9009" s="71" t="str">
        <f t="shared" si="197"/>
        <v xml:space="preserve"> </v>
      </c>
      <c r="I9009" s="11">
        <v>5.1724137931029999</v>
      </c>
      <c r="J9009" s="3">
        <v>5.7471264367819996</v>
      </c>
      <c r="K9009" s="3">
        <v>7.4712643678159996</v>
      </c>
      <c r="L9009" s="3">
        <v>20.689655172414</v>
      </c>
      <c r="M9009" s="3">
        <v>13.793103448276</v>
      </c>
      <c r="N9009" s="3">
        <v>12.068965517241001</v>
      </c>
      <c r="O9009" s="3">
        <v>20.689655172414</v>
      </c>
      <c r="P9009" s="3">
        <v>9.1954022988510005</v>
      </c>
      <c r="Q9009" s="3">
        <v>2.8735632183909998</v>
      </c>
      <c r="R9009" s="3">
        <v>2.2988505747130001</v>
      </c>
      <c r="S9009" s="8">
        <v>7.3045977011490004</v>
      </c>
    </row>
    <row r="9010" spans="3:19" x14ac:dyDescent="0.2">
      <c r="C9010" s="90"/>
      <c r="D9010" s="87"/>
      <c r="E9010" s="1" t="s">
        <v>48</v>
      </c>
      <c r="F9010" s="2"/>
      <c r="G9010" s="59">
        <v>120</v>
      </c>
      <c r="H9010" s="71" t="str">
        <f t="shared" si="197"/>
        <v xml:space="preserve"> </v>
      </c>
      <c r="I9010" s="11">
        <v>5</v>
      </c>
      <c r="J9010" s="3">
        <v>3.333333333333</v>
      </c>
      <c r="K9010" s="3">
        <v>4.166666666667</v>
      </c>
      <c r="L9010" s="3">
        <v>16.666666666666998</v>
      </c>
      <c r="M9010" s="3">
        <v>10.833333333333</v>
      </c>
      <c r="N9010" s="3">
        <v>7.5</v>
      </c>
      <c r="O9010" s="3">
        <v>15</v>
      </c>
      <c r="P9010" s="3">
        <v>16.666666666666998</v>
      </c>
      <c r="Q9010" s="3">
        <v>5.833333333333</v>
      </c>
      <c r="R9010" s="3">
        <v>15</v>
      </c>
      <c r="S9010" s="8">
        <v>8.3083333333329996</v>
      </c>
    </row>
    <row r="9011" spans="3:19" x14ac:dyDescent="0.2">
      <c r="C9011" s="90"/>
      <c r="D9011" s="87"/>
      <c r="E9011" s="1" t="s">
        <v>22</v>
      </c>
      <c r="F9011" s="2"/>
      <c r="G9011" s="59">
        <v>29</v>
      </c>
      <c r="H9011" s="71" t="str">
        <f t="shared" si="197"/>
        <v>*</v>
      </c>
      <c r="I9011" s="11">
        <v>10.344827586207</v>
      </c>
      <c r="J9011" s="3">
        <v>10.344827586207</v>
      </c>
      <c r="K9011" s="3">
        <v>17.241379310345</v>
      </c>
      <c r="L9011" s="3">
        <v>31.034482758620999</v>
      </c>
      <c r="M9011" s="3">
        <v>13.793103448276</v>
      </c>
      <c r="N9011" s="3">
        <v>3.4482758620689999</v>
      </c>
      <c r="O9011" s="3">
        <v>6.8965517241379999</v>
      </c>
      <c r="P9011" s="3">
        <v>3.4482758620689999</v>
      </c>
      <c r="Q9011" s="7">
        <v>0</v>
      </c>
      <c r="R9011" s="3">
        <v>3.4482758620689999</v>
      </c>
      <c r="S9011" s="8">
        <v>6.0689655172409998</v>
      </c>
    </row>
    <row r="9012" spans="3:19" ht="24" x14ac:dyDescent="0.2">
      <c r="C9012" s="91" t="s">
        <v>49</v>
      </c>
      <c r="D9012" s="86" t="s">
        <v>17</v>
      </c>
      <c r="E9012" s="6" t="s">
        <v>50</v>
      </c>
      <c r="F9012" s="5"/>
      <c r="G9012" s="58">
        <v>139</v>
      </c>
      <c r="H9012" s="70" t="str">
        <f t="shared" si="197"/>
        <v xml:space="preserve"> </v>
      </c>
      <c r="I9012" s="12">
        <v>17.985611510790999</v>
      </c>
      <c r="J9012" s="4">
        <v>5.035971223022</v>
      </c>
      <c r="K9012" s="4">
        <v>10.791366906475</v>
      </c>
      <c r="L9012" s="4">
        <v>37.410071942446002</v>
      </c>
      <c r="M9012" s="4">
        <v>10.791366906475</v>
      </c>
      <c r="N9012" s="4">
        <v>7.1942446043170003</v>
      </c>
      <c r="O9012" s="4">
        <v>7.9136690647480004</v>
      </c>
      <c r="P9012" s="4">
        <v>1.438848920863</v>
      </c>
      <c r="Q9012" s="25">
        <v>0</v>
      </c>
      <c r="R9012" s="4">
        <v>1.438848920863</v>
      </c>
      <c r="S9012" s="13">
        <v>5.8848920863309999</v>
      </c>
    </row>
    <row r="9013" spans="3:19" ht="36" x14ac:dyDescent="0.2">
      <c r="C9013" s="90"/>
      <c r="D9013" s="87"/>
      <c r="E9013" s="1" t="s">
        <v>51</v>
      </c>
      <c r="F9013" s="2"/>
      <c r="G9013" s="59">
        <v>345</v>
      </c>
      <c r="H9013" s="71" t="str">
        <f t="shared" si="197"/>
        <v xml:space="preserve"> </v>
      </c>
      <c r="I9013" s="11">
        <v>14.782608695652</v>
      </c>
      <c r="J9013" s="3">
        <v>4.0579710144929999</v>
      </c>
      <c r="K9013" s="3">
        <v>8.9855072463770007</v>
      </c>
      <c r="L9013" s="3">
        <v>36.521739130435002</v>
      </c>
      <c r="M9013" s="3">
        <v>16.811594202898998</v>
      </c>
      <c r="N9013" s="3">
        <v>7.8260869565220004</v>
      </c>
      <c r="O9013" s="3">
        <v>7.8260869565220004</v>
      </c>
      <c r="P9013" s="3">
        <v>1.7391304347829999</v>
      </c>
      <c r="Q9013" s="3">
        <v>0.86956521739100001</v>
      </c>
      <c r="R9013" s="3">
        <v>0.57971014492799999</v>
      </c>
      <c r="S9013" s="8">
        <v>6.092753623188</v>
      </c>
    </row>
    <row r="9014" spans="3:19" ht="48" x14ac:dyDescent="0.2">
      <c r="C9014" s="90"/>
      <c r="D9014" s="87"/>
      <c r="E9014" s="1" t="s">
        <v>52</v>
      </c>
      <c r="F9014" s="2"/>
      <c r="G9014" s="59">
        <v>1819</v>
      </c>
      <c r="H9014" s="71" t="str">
        <f t="shared" si="197"/>
        <v xml:space="preserve"> </v>
      </c>
      <c r="I9014" s="11">
        <v>14.78834524464</v>
      </c>
      <c r="J9014" s="3">
        <v>6.1022539857059996</v>
      </c>
      <c r="K9014" s="3">
        <v>8.3562396921390008</v>
      </c>
      <c r="L9014" s="3">
        <v>34.579439252336002</v>
      </c>
      <c r="M9014" s="3">
        <v>15.173172072567001</v>
      </c>
      <c r="N9014" s="3">
        <v>7.8614623419459999</v>
      </c>
      <c r="O9014" s="3">
        <v>8.9609675645960003</v>
      </c>
      <c r="P9014" s="3">
        <v>2.913688840022</v>
      </c>
      <c r="Q9014" s="3">
        <v>0.54975261132499997</v>
      </c>
      <c r="R9014" s="3">
        <v>0.71467839472200001</v>
      </c>
      <c r="S9014" s="8">
        <v>6.115448048378</v>
      </c>
    </row>
    <row r="9015" spans="3:19" ht="24" x14ac:dyDescent="0.2">
      <c r="C9015" s="90"/>
      <c r="D9015" s="87"/>
      <c r="E9015" s="1" t="s">
        <v>53</v>
      </c>
      <c r="F9015" s="2"/>
      <c r="G9015" s="59">
        <v>714</v>
      </c>
      <c r="H9015" s="71" t="str">
        <f t="shared" si="197"/>
        <v xml:space="preserve"> </v>
      </c>
      <c r="I9015" s="11">
        <v>15.546218487395</v>
      </c>
      <c r="J9015" s="3">
        <v>6.5826330532209996</v>
      </c>
      <c r="K9015" s="3">
        <v>8.5434173669470006</v>
      </c>
      <c r="L9015" s="3">
        <v>33.473389355742</v>
      </c>
      <c r="M9015" s="3">
        <v>15.126050420167999</v>
      </c>
      <c r="N9015" s="3">
        <v>7.1428571428570002</v>
      </c>
      <c r="O9015" s="3">
        <v>9.2436974789920008</v>
      </c>
      <c r="P9015" s="3">
        <v>3.0812324929970001</v>
      </c>
      <c r="Q9015" s="3">
        <v>0.56022408963600001</v>
      </c>
      <c r="R9015" s="3">
        <v>0.70028011204499996</v>
      </c>
      <c r="S9015" s="8">
        <v>6.0812324929969996</v>
      </c>
    </row>
    <row r="9016" spans="3:19" ht="48" x14ac:dyDescent="0.2">
      <c r="C9016" s="90"/>
      <c r="D9016" s="87"/>
      <c r="E9016" s="1" t="s">
        <v>54</v>
      </c>
      <c r="F9016" s="2"/>
      <c r="G9016" s="59">
        <v>399</v>
      </c>
      <c r="H9016" s="71" t="str">
        <f t="shared" si="197"/>
        <v xml:space="preserve"> </v>
      </c>
      <c r="I9016" s="11">
        <v>15.288220551378</v>
      </c>
      <c r="J9016" s="3">
        <v>5.7644110275690004</v>
      </c>
      <c r="K9016" s="3">
        <v>9.2731829573930007</v>
      </c>
      <c r="L9016" s="3">
        <v>37.092731829573999</v>
      </c>
      <c r="M9016" s="3">
        <v>13.784461152882001</v>
      </c>
      <c r="N9016" s="3">
        <v>7.7694235588970004</v>
      </c>
      <c r="O9016" s="3">
        <v>7.2681704260649997</v>
      </c>
      <c r="P9016" s="3">
        <v>2.7568922305760002</v>
      </c>
      <c r="Q9016" s="3">
        <v>0.50125313283200001</v>
      </c>
      <c r="R9016" s="3">
        <v>0.50125313283200001</v>
      </c>
      <c r="S9016" s="8">
        <v>6.0100250626570002</v>
      </c>
    </row>
    <row r="9017" spans="3:19" ht="36" x14ac:dyDescent="0.2">
      <c r="C9017" s="90"/>
      <c r="D9017" s="87"/>
      <c r="E9017" s="1" t="s">
        <v>55</v>
      </c>
      <c r="F9017" s="2"/>
      <c r="G9017" s="59">
        <v>39</v>
      </c>
      <c r="H9017" s="71" t="str">
        <f t="shared" si="197"/>
        <v>*</v>
      </c>
      <c r="I9017" s="11">
        <v>15.384615384615</v>
      </c>
      <c r="J9017" s="3">
        <v>2.564102564103</v>
      </c>
      <c r="K9017" s="3">
        <v>10.25641025641</v>
      </c>
      <c r="L9017" s="3">
        <v>38.461538461537998</v>
      </c>
      <c r="M9017" s="3">
        <v>5.1282051282049999</v>
      </c>
      <c r="N9017" s="3">
        <v>10.25641025641</v>
      </c>
      <c r="O9017" s="3">
        <v>15.384615384615</v>
      </c>
      <c r="P9017" s="7">
        <v>0</v>
      </c>
      <c r="Q9017" s="7">
        <v>0</v>
      </c>
      <c r="R9017" s="3">
        <v>2.564102564103</v>
      </c>
      <c r="S9017" s="8">
        <v>6.2564102564099997</v>
      </c>
    </row>
    <row r="9018" spans="3:19" ht="36" x14ac:dyDescent="0.2">
      <c r="C9018" s="90"/>
      <c r="D9018" s="87"/>
      <c r="E9018" s="1" t="s">
        <v>56</v>
      </c>
      <c r="F9018" s="2"/>
      <c r="G9018" s="59">
        <v>167</v>
      </c>
      <c r="H9018" s="71" t="str">
        <f t="shared" si="197"/>
        <v xml:space="preserve"> </v>
      </c>
      <c r="I9018" s="11">
        <v>10.179640718563</v>
      </c>
      <c r="J9018" s="3">
        <v>5.9880239520960004</v>
      </c>
      <c r="K9018" s="3">
        <v>7.1856287425150001</v>
      </c>
      <c r="L9018" s="3">
        <v>35.329341317364999</v>
      </c>
      <c r="M9018" s="3">
        <v>17.365269461078</v>
      </c>
      <c r="N9018" s="3">
        <v>8.3832335329339998</v>
      </c>
      <c r="O9018" s="3">
        <v>10.179640718563</v>
      </c>
      <c r="P9018" s="3">
        <v>1.1976047904189999</v>
      </c>
      <c r="Q9018" s="3">
        <v>1.796407185629</v>
      </c>
      <c r="R9018" s="3">
        <v>2.3952095808379998</v>
      </c>
      <c r="S9018" s="8">
        <v>6.4311377245510002</v>
      </c>
    </row>
    <row r="9019" spans="3:19" ht="36" x14ac:dyDescent="0.2">
      <c r="C9019" s="90"/>
      <c r="D9019" s="87"/>
      <c r="E9019" s="1" t="s">
        <v>57</v>
      </c>
      <c r="F9019" s="2"/>
      <c r="G9019" s="59">
        <v>144</v>
      </c>
      <c r="H9019" s="71" t="str">
        <f t="shared" si="197"/>
        <v xml:space="preserve"> </v>
      </c>
      <c r="I9019" s="11">
        <v>14.583333333333</v>
      </c>
      <c r="J9019" s="3">
        <v>2.7777777777780002</v>
      </c>
      <c r="K9019" s="3">
        <v>9.7222222222219994</v>
      </c>
      <c r="L9019" s="3">
        <v>36.805555555555998</v>
      </c>
      <c r="M9019" s="3">
        <v>14.583333333333</v>
      </c>
      <c r="N9019" s="3">
        <v>9.7222222222219994</v>
      </c>
      <c r="O9019" s="3">
        <v>9.0277777777780006</v>
      </c>
      <c r="P9019" s="3">
        <v>0.694444444444</v>
      </c>
      <c r="Q9019" s="3">
        <v>0.694444444444</v>
      </c>
      <c r="R9019" s="3">
        <v>1.3888888888890001</v>
      </c>
      <c r="S9019" s="8">
        <v>6.166666666667</v>
      </c>
    </row>
    <row r="9020" spans="3:19" x14ac:dyDescent="0.2">
      <c r="C9020" s="90"/>
      <c r="D9020" s="87"/>
      <c r="E9020" s="1" t="s">
        <v>58</v>
      </c>
      <c r="F9020" s="2"/>
      <c r="G9020" s="59">
        <v>343</v>
      </c>
      <c r="H9020" s="71" t="str">
        <f t="shared" si="197"/>
        <v xml:space="preserve"> </v>
      </c>
      <c r="I9020" s="11">
        <v>8.7463556851310003</v>
      </c>
      <c r="J9020" s="3">
        <v>4.9562682215739997</v>
      </c>
      <c r="K9020" s="3">
        <v>5.247813411079</v>
      </c>
      <c r="L9020" s="3">
        <v>22.157434402332001</v>
      </c>
      <c r="M9020" s="3">
        <v>13.411078717201001</v>
      </c>
      <c r="N9020" s="3">
        <v>9.6209912536440001</v>
      </c>
      <c r="O9020" s="3">
        <v>14.868804664722999</v>
      </c>
      <c r="P9020" s="3">
        <v>10.495626822157</v>
      </c>
      <c r="Q9020" s="3">
        <v>2.623906705539</v>
      </c>
      <c r="R9020" s="3">
        <v>7.8717201166180004</v>
      </c>
      <c r="S9020" s="8">
        <v>7.3819241982510002</v>
      </c>
    </row>
    <row r="9021" spans="3:19" x14ac:dyDescent="0.2">
      <c r="C9021" s="90"/>
      <c r="D9021" s="87"/>
      <c r="E9021" s="1" t="s">
        <v>22</v>
      </c>
      <c r="F9021" s="2"/>
      <c r="G9021" s="59">
        <v>113</v>
      </c>
      <c r="H9021" s="71" t="str">
        <f t="shared" si="197"/>
        <v xml:space="preserve"> </v>
      </c>
      <c r="I9021" s="11">
        <v>15.929203539823</v>
      </c>
      <c r="J9021" s="3">
        <v>8.8495575221239999</v>
      </c>
      <c r="K9021" s="3">
        <v>8.8495575221239999</v>
      </c>
      <c r="L9021" s="3">
        <v>23.008849557522002</v>
      </c>
      <c r="M9021" s="3">
        <v>11.504424778761001</v>
      </c>
      <c r="N9021" s="3">
        <v>7.964601769912</v>
      </c>
      <c r="O9021" s="3">
        <v>15.929203539823</v>
      </c>
      <c r="P9021" s="3">
        <v>3.53982300885</v>
      </c>
      <c r="Q9021" s="3">
        <v>2.654867256637</v>
      </c>
      <c r="R9021" s="3">
        <v>1.769911504425</v>
      </c>
      <c r="S9021" s="8">
        <v>6.3893805309729998</v>
      </c>
    </row>
    <row r="9022" spans="3:19" ht="24" x14ac:dyDescent="0.2">
      <c r="C9022" s="90"/>
      <c r="D9022" s="87"/>
      <c r="E9022" s="1" t="s">
        <v>59</v>
      </c>
      <c r="F9022" s="2"/>
      <c r="G9022" s="59">
        <v>1879</v>
      </c>
      <c r="H9022" s="71" t="str">
        <f t="shared" si="197"/>
        <v xml:space="preserve"> </v>
      </c>
      <c r="I9022" s="11">
        <v>14.688664183076</v>
      </c>
      <c r="J9022" s="3">
        <v>6.0138371474190002</v>
      </c>
      <c r="K9022" s="3">
        <v>8.3555082490690005</v>
      </c>
      <c r="L9022" s="3">
        <v>34.220329962746</v>
      </c>
      <c r="M9022" s="3">
        <v>15.114422565193999</v>
      </c>
      <c r="N9022" s="3">
        <v>7.8233102714209997</v>
      </c>
      <c r="O9022" s="3">
        <v>9.1538052155400003</v>
      </c>
      <c r="P9022" s="3">
        <v>3.1931878658859998</v>
      </c>
      <c r="Q9022" s="3">
        <v>0.63863757317699998</v>
      </c>
      <c r="R9022" s="3">
        <v>0.79829696647199999</v>
      </c>
      <c r="S9022" s="8">
        <v>6.1452900478980004</v>
      </c>
    </row>
    <row r="9023" spans="3:19" ht="24" x14ac:dyDescent="0.2">
      <c r="C9023" s="90"/>
      <c r="D9023" s="87"/>
      <c r="E9023" s="1" t="s">
        <v>60</v>
      </c>
      <c r="F9023" s="2"/>
      <c r="G9023" s="59">
        <v>474</v>
      </c>
      <c r="H9023" s="71" t="str">
        <f t="shared" si="197"/>
        <v xml:space="preserve"> </v>
      </c>
      <c r="I9023" s="11">
        <v>14.767932489451001</v>
      </c>
      <c r="J9023" s="3">
        <v>5.4852320675110002</v>
      </c>
      <c r="K9023" s="3">
        <v>9.2827004219409996</v>
      </c>
      <c r="L9023" s="3">
        <v>36.075949367089002</v>
      </c>
      <c r="M9023" s="3">
        <v>14.556962025316</v>
      </c>
      <c r="N9023" s="3">
        <v>7.8059071729960001</v>
      </c>
      <c r="O9023" s="3">
        <v>7.8059071729960001</v>
      </c>
      <c r="P9023" s="3">
        <v>2.7426160337550001</v>
      </c>
      <c r="Q9023" s="3">
        <v>0.63291139240500005</v>
      </c>
      <c r="R9023" s="3">
        <v>0.84388185654000003</v>
      </c>
      <c r="S9023" s="8">
        <v>6.0822784810129997</v>
      </c>
    </row>
    <row r="9024" spans="3:19" ht="24" x14ac:dyDescent="0.2">
      <c r="C9024" s="91" t="s">
        <v>61</v>
      </c>
      <c r="D9024" s="86" t="s">
        <v>17</v>
      </c>
      <c r="E9024" s="6" t="s">
        <v>62</v>
      </c>
      <c r="F9024" s="5"/>
      <c r="G9024" s="58">
        <v>345</v>
      </c>
      <c r="H9024" s="70" t="str">
        <f t="shared" si="197"/>
        <v xml:space="preserve"> </v>
      </c>
      <c r="I9024" s="12">
        <v>17.971014492754001</v>
      </c>
      <c r="J9024" s="4">
        <v>6.3768115942029997</v>
      </c>
      <c r="K9024" s="4">
        <v>8.1159420289859998</v>
      </c>
      <c r="L9024" s="4">
        <v>40.869565217390999</v>
      </c>
      <c r="M9024" s="4">
        <v>13.04347826087</v>
      </c>
      <c r="N9024" s="4">
        <v>6.3768115942029997</v>
      </c>
      <c r="O9024" s="4">
        <v>6.0869565217390003</v>
      </c>
      <c r="P9024" s="4">
        <v>0.57971014492799999</v>
      </c>
      <c r="Q9024" s="25">
        <v>0</v>
      </c>
      <c r="R9024" s="4">
        <v>0.57971014492799999</v>
      </c>
      <c r="S9024" s="13">
        <v>5.7507246376810004</v>
      </c>
    </row>
    <row r="9025" spans="3:19" ht="24" x14ac:dyDescent="0.2">
      <c r="C9025" s="90"/>
      <c r="D9025" s="87"/>
      <c r="E9025" s="1" t="s">
        <v>63</v>
      </c>
      <c r="F9025" s="2"/>
      <c r="G9025" s="59">
        <v>634</v>
      </c>
      <c r="H9025" s="71" t="str">
        <f t="shared" si="197"/>
        <v xml:space="preserve"> </v>
      </c>
      <c r="I9025" s="11">
        <v>15.615141955836</v>
      </c>
      <c r="J9025" s="3">
        <v>5.0473186119870004</v>
      </c>
      <c r="K9025" s="3">
        <v>10.094637223975001</v>
      </c>
      <c r="L9025" s="3">
        <v>41.482649842271002</v>
      </c>
      <c r="M9025" s="3">
        <v>12.145110410095</v>
      </c>
      <c r="N9025" s="3">
        <v>5.9936908517349998</v>
      </c>
      <c r="O9025" s="3">
        <v>7.7287066246059997</v>
      </c>
      <c r="P9025" s="3">
        <v>1.419558359621</v>
      </c>
      <c r="Q9025" s="3">
        <v>0.15772870662499999</v>
      </c>
      <c r="R9025" s="3">
        <v>0.31545741324900001</v>
      </c>
      <c r="S9025" s="8">
        <v>5.8864353312300004</v>
      </c>
    </row>
    <row r="9026" spans="3:19" ht="36" x14ac:dyDescent="0.2">
      <c r="C9026" s="90"/>
      <c r="D9026" s="87"/>
      <c r="E9026" s="1" t="s">
        <v>64</v>
      </c>
      <c r="F9026" s="2"/>
      <c r="G9026" s="59">
        <v>165</v>
      </c>
      <c r="H9026" s="71" t="str">
        <f t="shared" si="197"/>
        <v xml:space="preserve"> </v>
      </c>
      <c r="I9026" s="11">
        <v>16.363636363636001</v>
      </c>
      <c r="J9026" s="3">
        <v>7.2727272727269998</v>
      </c>
      <c r="K9026" s="3">
        <v>11.515151515152001</v>
      </c>
      <c r="L9026" s="3">
        <v>36.363636363635997</v>
      </c>
      <c r="M9026" s="3">
        <v>12.727272727273</v>
      </c>
      <c r="N9026" s="3">
        <v>3.636363636364</v>
      </c>
      <c r="O9026" s="3">
        <v>9.6969696969699992</v>
      </c>
      <c r="P9026" s="3">
        <v>1.818181818182</v>
      </c>
      <c r="Q9026" s="7">
        <v>0</v>
      </c>
      <c r="R9026" s="3">
        <v>0.60606060606099998</v>
      </c>
      <c r="S9026" s="8">
        <v>5.8484848484849996</v>
      </c>
    </row>
    <row r="9027" spans="3:19" ht="36" x14ac:dyDescent="0.2">
      <c r="C9027" s="90"/>
      <c r="D9027" s="87"/>
      <c r="E9027" s="1" t="s">
        <v>65</v>
      </c>
      <c r="F9027" s="2"/>
      <c r="G9027" s="59">
        <v>108</v>
      </c>
      <c r="H9027" s="71" t="str">
        <f t="shared" si="197"/>
        <v xml:space="preserve"> </v>
      </c>
      <c r="I9027" s="11">
        <v>20.370370370370001</v>
      </c>
      <c r="J9027" s="3">
        <v>6.4814814814809996</v>
      </c>
      <c r="K9027" s="3">
        <v>8.333333333333</v>
      </c>
      <c r="L9027" s="3">
        <v>38.888888888888999</v>
      </c>
      <c r="M9027" s="3">
        <v>8.333333333333</v>
      </c>
      <c r="N9027" s="3">
        <v>9.2592592592590002</v>
      </c>
      <c r="O9027" s="3">
        <v>6.4814814814809996</v>
      </c>
      <c r="P9027" s="3">
        <v>1.851851851852</v>
      </c>
      <c r="Q9027" s="7">
        <v>0</v>
      </c>
      <c r="R9027" s="7">
        <v>0</v>
      </c>
      <c r="S9027" s="8">
        <v>5.7129629629630001</v>
      </c>
    </row>
    <row r="9028" spans="3:19" ht="36" x14ac:dyDescent="0.2">
      <c r="C9028" s="90"/>
      <c r="D9028" s="87"/>
      <c r="E9028" s="1" t="s">
        <v>66</v>
      </c>
      <c r="F9028" s="2"/>
      <c r="G9028" s="59">
        <v>233</v>
      </c>
      <c r="H9028" s="71" t="str">
        <f t="shared" si="197"/>
        <v xml:space="preserve"> </v>
      </c>
      <c r="I9028" s="11">
        <v>18.884120171673999</v>
      </c>
      <c r="J9028" s="3">
        <v>5.5793991416309998</v>
      </c>
      <c r="K9028" s="3">
        <v>8.5836909871239992</v>
      </c>
      <c r="L9028" s="3">
        <v>39.914163090129001</v>
      </c>
      <c r="M9028" s="3">
        <v>11.158798283262</v>
      </c>
      <c r="N9028" s="3">
        <v>8.1545064377679992</v>
      </c>
      <c r="O9028" s="3">
        <v>6.8669527897</v>
      </c>
      <c r="P9028" s="3">
        <v>0.85836909871199996</v>
      </c>
      <c r="Q9028" s="7">
        <v>0</v>
      </c>
      <c r="R9028" s="7">
        <v>0</v>
      </c>
      <c r="S9028" s="8">
        <v>5.7510729613729996</v>
      </c>
    </row>
    <row r="9029" spans="3:19" ht="24" x14ac:dyDescent="0.2">
      <c r="C9029" s="90"/>
      <c r="D9029" s="87"/>
      <c r="E9029" s="1" t="s">
        <v>67</v>
      </c>
      <c r="F9029" s="2"/>
      <c r="G9029" s="59">
        <v>138</v>
      </c>
      <c r="H9029" s="71" t="str">
        <f t="shared" si="197"/>
        <v xml:space="preserve"> </v>
      </c>
      <c r="I9029" s="11">
        <v>23.913043478260999</v>
      </c>
      <c r="J9029" s="3">
        <v>7.9710144927539996</v>
      </c>
      <c r="K9029" s="3">
        <v>6.5217391304349999</v>
      </c>
      <c r="L9029" s="3">
        <v>38.405797101448997</v>
      </c>
      <c r="M9029" s="3">
        <v>8.6956521739130004</v>
      </c>
      <c r="N9029" s="3">
        <v>6.5217391304349999</v>
      </c>
      <c r="O9029" s="3">
        <v>6.5217391304349999</v>
      </c>
      <c r="P9029" s="3">
        <v>1.449275362319</v>
      </c>
      <c r="Q9029" s="7">
        <v>0</v>
      </c>
      <c r="R9029" s="7">
        <v>0</v>
      </c>
      <c r="S9029" s="8">
        <v>5.5289855072460004</v>
      </c>
    </row>
    <row r="9030" spans="3:19" ht="24" x14ac:dyDescent="0.2">
      <c r="C9030" s="90"/>
      <c r="D9030" s="87"/>
      <c r="E9030" s="1" t="s">
        <v>68</v>
      </c>
      <c r="F9030" s="2"/>
      <c r="G9030" s="59">
        <v>53</v>
      </c>
      <c r="H9030" s="71" t="str">
        <f t="shared" si="197"/>
        <v xml:space="preserve"> </v>
      </c>
      <c r="I9030" s="11">
        <v>15.094339622642</v>
      </c>
      <c r="J9030" s="3">
        <v>11.320754716981</v>
      </c>
      <c r="K9030" s="3">
        <v>9.4339622641510008</v>
      </c>
      <c r="L9030" s="3">
        <v>39.622641509433997</v>
      </c>
      <c r="M9030" s="3">
        <v>9.4339622641510008</v>
      </c>
      <c r="N9030" s="3">
        <v>3.7735849056599999</v>
      </c>
      <c r="O9030" s="3">
        <v>7.547169811321</v>
      </c>
      <c r="P9030" s="3">
        <v>3.7735849056599999</v>
      </c>
      <c r="Q9030" s="7">
        <v>0</v>
      </c>
      <c r="R9030" s="7">
        <v>0</v>
      </c>
      <c r="S9030" s="8">
        <v>5.7735849056599999</v>
      </c>
    </row>
    <row r="9031" spans="3:19" ht="24" x14ac:dyDescent="0.2">
      <c r="C9031" s="90"/>
      <c r="D9031" s="87"/>
      <c r="E9031" s="1" t="s">
        <v>69</v>
      </c>
      <c r="F9031" s="2"/>
      <c r="G9031" s="59">
        <v>49</v>
      </c>
      <c r="H9031" s="71" t="s">
        <v>676</v>
      </c>
      <c r="I9031" s="11">
        <v>18.367346938775999</v>
      </c>
      <c r="J9031" s="3">
        <v>6.1224489795919999</v>
      </c>
      <c r="K9031" s="3">
        <v>12.244897959184</v>
      </c>
      <c r="L9031" s="3">
        <v>26.530612244897998</v>
      </c>
      <c r="M9031" s="3">
        <v>10.204081632653001</v>
      </c>
      <c r="N9031" s="3">
        <v>14.285714285714</v>
      </c>
      <c r="O9031" s="3">
        <v>8.1632653061219997</v>
      </c>
      <c r="P9031" s="3">
        <v>4.0816326530609999</v>
      </c>
      <c r="Q9031" s="7">
        <v>0</v>
      </c>
      <c r="R9031" s="7">
        <v>0</v>
      </c>
      <c r="S9031" s="8">
        <v>6</v>
      </c>
    </row>
    <row r="9032" spans="3:19" ht="24" x14ac:dyDescent="0.2">
      <c r="C9032" s="90"/>
      <c r="D9032" s="87"/>
      <c r="E9032" s="1" t="s">
        <v>70</v>
      </c>
      <c r="F9032" s="2"/>
      <c r="G9032" s="59">
        <v>303</v>
      </c>
      <c r="H9032" s="71" t="str">
        <f t="shared" si="197"/>
        <v xml:space="preserve"> </v>
      </c>
      <c r="I9032" s="11">
        <v>17.821782178218001</v>
      </c>
      <c r="J9032" s="3">
        <v>6.6006600660070003</v>
      </c>
      <c r="K9032" s="3">
        <v>10.561056105611</v>
      </c>
      <c r="L9032" s="3">
        <v>38.283828382838003</v>
      </c>
      <c r="M9032" s="3">
        <v>11.881188118812</v>
      </c>
      <c r="N9032" s="3">
        <v>7.2607260726070004</v>
      </c>
      <c r="O9032" s="3">
        <v>5.940594059406</v>
      </c>
      <c r="P9032" s="3">
        <v>1.3201320132009999</v>
      </c>
      <c r="Q9032" s="7">
        <v>0</v>
      </c>
      <c r="R9032" s="3">
        <v>0.33003300330000002</v>
      </c>
      <c r="S9032" s="8">
        <v>5.7425742574259999</v>
      </c>
    </row>
    <row r="9033" spans="3:19" x14ac:dyDescent="0.2">
      <c r="C9033" s="90"/>
      <c r="D9033" s="87"/>
      <c r="E9033" s="1" t="s">
        <v>32</v>
      </c>
      <c r="F9033" s="2"/>
      <c r="G9033" s="59">
        <v>49</v>
      </c>
      <c r="H9033" s="71" t="s">
        <v>674</v>
      </c>
      <c r="I9033" s="11">
        <v>12.244897959184</v>
      </c>
      <c r="J9033" s="3">
        <v>4.0816326530609999</v>
      </c>
      <c r="K9033" s="3">
        <v>12.244897959184</v>
      </c>
      <c r="L9033" s="3">
        <v>40.816326530612002</v>
      </c>
      <c r="M9033" s="3">
        <v>16.326530612245001</v>
      </c>
      <c r="N9033" s="3">
        <v>6.1224489795919999</v>
      </c>
      <c r="O9033" s="3">
        <v>6.1224489795919999</v>
      </c>
      <c r="P9033" s="7">
        <v>0</v>
      </c>
      <c r="Q9033" s="7">
        <v>0</v>
      </c>
      <c r="R9033" s="3">
        <v>2.040816326531</v>
      </c>
      <c r="S9033" s="8">
        <v>6.0204081632650004</v>
      </c>
    </row>
    <row r="9034" spans="3:19" ht="24" x14ac:dyDescent="0.2">
      <c r="C9034" s="90"/>
      <c r="D9034" s="87"/>
      <c r="E9034" s="1" t="s">
        <v>71</v>
      </c>
      <c r="F9034" s="2"/>
      <c r="G9034" s="59">
        <v>1209</v>
      </c>
      <c r="H9034" s="71" t="str">
        <f t="shared" si="197"/>
        <v xml:space="preserve"> </v>
      </c>
      <c r="I9034" s="11">
        <v>16.377171215880999</v>
      </c>
      <c r="J9034" s="3">
        <v>5.7899090157149997</v>
      </c>
      <c r="K9034" s="3">
        <v>9.0157154673280004</v>
      </c>
      <c r="L9034" s="3">
        <v>38.709677419355003</v>
      </c>
      <c r="M9034" s="3">
        <v>13.068651778329</v>
      </c>
      <c r="N9034" s="3">
        <v>6.6170388751029998</v>
      </c>
      <c r="O9034" s="3">
        <v>7.6095947063690001</v>
      </c>
      <c r="P9034" s="3">
        <v>2.1505376344089999</v>
      </c>
      <c r="Q9034" s="3">
        <v>8.2712985939000006E-2</v>
      </c>
      <c r="R9034" s="3">
        <v>0.57899090157199995</v>
      </c>
      <c r="S9034" s="8">
        <v>5.9189412737799998</v>
      </c>
    </row>
    <row r="9035" spans="3:19" ht="24" x14ac:dyDescent="0.2">
      <c r="C9035" s="90"/>
      <c r="D9035" s="87"/>
      <c r="E9035" s="1" t="s">
        <v>72</v>
      </c>
      <c r="F9035" s="2"/>
      <c r="G9035" s="59">
        <v>989</v>
      </c>
      <c r="H9035" s="71" t="str">
        <f t="shared" si="197"/>
        <v xml:space="preserve"> </v>
      </c>
      <c r="I9035" s="11">
        <v>10.111223458037999</v>
      </c>
      <c r="J9035" s="3">
        <v>6.0667340748229996</v>
      </c>
      <c r="K9035" s="3">
        <v>6.7745197168860001</v>
      </c>
      <c r="L9035" s="3">
        <v>25.379170879676</v>
      </c>
      <c r="M9035" s="3">
        <v>16.481294236602999</v>
      </c>
      <c r="N9035" s="3">
        <v>10.010111223458001</v>
      </c>
      <c r="O9035" s="3">
        <v>13.346814964610999</v>
      </c>
      <c r="P9035" s="3">
        <v>6.3700707785640001</v>
      </c>
      <c r="Q9035" s="3">
        <v>2.1233569261879999</v>
      </c>
      <c r="R9035" s="3">
        <v>3.3367037411529998</v>
      </c>
      <c r="S9035" s="8">
        <v>6.834175935288</v>
      </c>
    </row>
    <row r="9036" spans="3:19" x14ac:dyDescent="0.2">
      <c r="C9036" s="90"/>
      <c r="D9036" s="87"/>
      <c r="E9036" s="1" t="s">
        <v>22</v>
      </c>
      <c r="F9036" s="2"/>
      <c r="G9036" s="59">
        <v>154</v>
      </c>
      <c r="H9036" s="71" t="str">
        <f t="shared" si="197"/>
        <v xml:space="preserve"> </v>
      </c>
      <c r="I9036" s="11">
        <v>16.883116883117001</v>
      </c>
      <c r="J9036" s="3">
        <v>6.4935064935059996</v>
      </c>
      <c r="K9036" s="3">
        <v>7.792207792208</v>
      </c>
      <c r="L9036" s="3">
        <v>20.779220779220999</v>
      </c>
      <c r="M9036" s="3">
        <v>14.935064935065</v>
      </c>
      <c r="N9036" s="3">
        <v>7.1428571428570002</v>
      </c>
      <c r="O9036" s="3">
        <v>14.285714285714</v>
      </c>
      <c r="P9036" s="3">
        <v>7.1428571428570002</v>
      </c>
      <c r="Q9036" s="3">
        <v>1.298701298701</v>
      </c>
      <c r="R9036" s="3">
        <v>3.2467532467529998</v>
      </c>
      <c r="S9036" s="8">
        <v>6.551948051948</v>
      </c>
    </row>
    <row r="9037" spans="3:19" x14ac:dyDescent="0.2">
      <c r="C9037" s="91" t="s">
        <v>73</v>
      </c>
      <c r="D9037" s="86" t="s">
        <v>17</v>
      </c>
      <c r="E9037" s="6" t="s">
        <v>74</v>
      </c>
      <c r="F9037" s="5"/>
      <c r="G9037" s="58">
        <v>236</v>
      </c>
      <c r="H9037" s="70" t="str">
        <f t="shared" si="197"/>
        <v xml:space="preserve"> </v>
      </c>
      <c r="I9037" s="12">
        <v>16.525423728814001</v>
      </c>
      <c r="J9037" s="4">
        <v>6.7796610169490004</v>
      </c>
      <c r="K9037" s="4">
        <v>7.6271186440680001</v>
      </c>
      <c r="L9037" s="4">
        <v>41.525423728813998</v>
      </c>
      <c r="M9037" s="4">
        <v>10.593220338983</v>
      </c>
      <c r="N9037" s="4">
        <v>6.3559322033900001</v>
      </c>
      <c r="O9037" s="4">
        <v>8.0508474576270004</v>
      </c>
      <c r="P9037" s="4">
        <v>2.542372881356</v>
      </c>
      <c r="Q9037" s="25">
        <v>0</v>
      </c>
      <c r="R9037" s="25">
        <v>0</v>
      </c>
      <c r="S9037" s="13">
        <v>5.8686440677969998</v>
      </c>
    </row>
    <row r="9038" spans="3:19" x14ac:dyDescent="0.2">
      <c r="C9038" s="90"/>
      <c r="D9038" s="87"/>
      <c r="E9038" s="1" t="s">
        <v>75</v>
      </c>
      <c r="F9038" s="2"/>
      <c r="G9038" s="59">
        <v>522</v>
      </c>
      <c r="H9038" s="71" t="str">
        <f t="shared" si="197"/>
        <v xml:space="preserve"> </v>
      </c>
      <c r="I9038" s="11">
        <v>16.283524904215</v>
      </c>
      <c r="J9038" s="3">
        <v>6.8965517241379999</v>
      </c>
      <c r="K9038" s="3">
        <v>8.6206896551720007</v>
      </c>
      <c r="L9038" s="3">
        <v>36.781609195401998</v>
      </c>
      <c r="M9038" s="3">
        <v>13.218390804598</v>
      </c>
      <c r="N9038" s="3">
        <v>8.0459770114939992</v>
      </c>
      <c r="O9038" s="3">
        <v>7.6628352490419998</v>
      </c>
      <c r="P9038" s="3">
        <v>1.915708812261</v>
      </c>
      <c r="Q9038" s="3">
        <v>0.38314176245199999</v>
      </c>
      <c r="R9038" s="3">
        <v>0.19157088122599999</v>
      </c>
      <c r="S9038" s="8">
        <v>5.9176245210729999</v>
      </c>
    </row>
    <row r="9039" spans="3:19" x14ac:dyDescent="0.2">
      <c r="C9039" s="90"/>
      <c r="D9039" s="87"/>
      <c r="E9039" s="1" t="s">
        <v>76</v>
      </c>
      <c r="F9039" s="2"/>
      <c r="G9039" s="59">
        <v>55</v>
      </c>
      <c r="H9039" s="71" t="str">
        <f t="shared" si="197"/>
        <v xml:space="preserve"> </v>
      </c>
      <c r="I9039" s="11">
        <v>12.727272727273</v>
      </c>
      <c r="J9039" s="3">
        <v>7.2727272727269998</v>
      </c>
      <c r="K9039" s="3">
        <v>7.2727272727269998</v>
      </c>
      <c r="L9039" s="3">
        <v>38.181818181818002</v>
      </c>
      <c r="M9039" s="3">
        <v>14.545454545455</v>
      </c>
      <c r="N9039" s="3">
        <v>5.4545454545450003</v>
      </c>
      <c r="O9039" s="3">
        <v>10.909090909091001</v>
      </c>
      <c r="P9039" s="3">
        <v>3.636363636364</v>
      </c>
      <c r="Q9039" s="7">
        <v>0</v>
      </c>
      <c r="R9039" s="7">
        <v>0</v>
      </c>
      <c r="S9039" s="8">
        <v>6.1272727272729997</v>
      </c>
    </row>
    <row r="9040" spans="3:19" x14ac:dyDescent="0.2">
      <c r="C9040" s="90"/>
      <c r="D9040" s="87"/>
      <c r="E9040" s="1" t="s">
        <v>77</v>
      </c>
      <c r="F9040" s="2"/>
      <c r="G9040" s="59">
        <v>388</v>
      </c>
      <c r="H9040" s="71" t="str">
        <f t="shared" si="197"/>
        <v xml:space="preserve"> </v>
      </c>
      <c r="I9040" s="11">
        <v>15.721649484536</v>
      </c>
      <c r="J9040" s="3">
        <v>6.1855670103089997</v>
      </c>
      <c r="K9040" s="3">
        <v>9.278350515464</v>
      </c>
      <c r="L9040" s="3">
        <v>41.752577319587999</v>
      </c>
      <c r="M9040" s="3">
        <v>11.340206185567</v>
      </c>
      <c r="N9040" s="3">
        <v>6.1855670103089997</v>
      </c>
      <c r="O9040" s="3">
        <v>7.9896907216489996</v>
      </c>
      <c r="P9040" s="3">
        <v>1.0309278350519999</v>
      </c>
      <c r="Q9040" s="3">
        <v>0.25773195876299998</v>
      </c>
      <c r="R9040" s="3">
        <v>0.25773195876299998</v>
      </c>
      <c r="S9040" s="8">
        <v>5.8582474226799999</v>
      </c>
    </row>
    <row r="9041" spans="3:19" ht="24" x14ac:dyDescent="0.2">
      <c r="C9041" s="90"/>
      <c r="D9041" s="87"/>
      <c r="E9041" s="1" t="s">
        <v>78</v>
      </c>
      <c r="F9041" s="2"/>
      <c r="G9041" s="59">
        <v>413</v>
      </c>
      <c r="H9041" s="71" t="str">
        <f t="shared" si="197"/>
        <v xml:space="preserve"> </v>
      </c>
      <c r="I9041" s="11">
        <v>16.949152542373</v>
      </c>
      <c r="J9041" s="3">
        <v>5.0847457627120001</v>
      </c>
      <c r="K9041" s="3">
        <v>8.4745762711860007</v>
      </c>
      <c r="L9041" s="3">
        <v>42.372881355932002</v>
      </c>
      <c r="M9041" s="3">
        <v>11.38014527845</v>
      </c>
      <c r="N9041" s="3">
        <v>5.8111380145279998</v>
      </c>
      <c r="O9041" s="3">
        <v>7.5060532687650001</v>
      </c>
      <c r="P9041" s="3">
        <v>1.937046004843</v>
      </c>
      <c r="Q9041" s="7">
        <v>0</v>
      </c>
      <c r="R9041" s="3">
        <v>0.48426150121099998</v>
      </c>
      <c r="S9041" s="8">
        <v>5.8668280871669998</v>
      </c>
    </row>
    <row r="9042" spans="3:19" ht="24" x14ac:dyDescent="0.2">
      <c r="C9042" s="90"/>
      <c r="D9042" s="87"/>
      <c r="E9042" s="1" t="s">
        <v>79</v>
      </c>
      <c r="F9042" s="2"/>
      <c r="G9042" s="59">
        <v>100</v>
      </c>
      <c r="H9042" s="71" t="str">
        <f t="shared" si="197"/>
        <v xml:space="preserve"> </v>
      </c>
      <c r="I9042" s="11">
        <v>23</v>
      </c>
      <c r="J9042" s="3">
        <v>12</v>
      </c>
      <c r="K9042" s="3">
        <v>8</v>
      </c>
      <c r="L9042" s="3">
        <v>33</v>
      </c>
      <c r="M9042" s="3">
        <v>7</v>
      </c>
      <c r="N9042" s="3">
        <v>8</v>
      </c>
      <c r="O9042" s="3">
        <v>8</v>
      </c>
      <c r="P9042" s="3">
        <v>1</v>
      </c>
      <c r="Q9042" s="7">
        <v>0</v>
      </c>
      <c r="R9042" s="7">
        <v>0</v>
      </c>
      <c r="S9042" s="8">
        <v>5.5</v>
      </c>
    </row>
    <row r="9043" spans="3:19" ht="24" x14ac:dyDescent="0.2">
      <c r="C9043" s="90"/>
      <c r="D9043" s="87"/>
      <c r="E9043" s="1" t="s">
        <v>80</v>
      </c>
      <c r="F9043" s="2"/>
      <c r="G9043" s="59">
        <v>43</v>
      </c>
      <c r="H9043" s="71" t="str">
        <f t="shared" si="197"/>
        <v>*</v>
      </c>
      <c r="I9043" s="11">
        <v>27.906976744186</v>
      </c>
      <c r="J9043" s="3">
        <v>2.3255813953489999</v>
      </c>
      <c r="K9043" s="3">
        <v>9.3023255813949994</v>
      </c>
      <c r="L9043" s="3">
        <v>39.534883720929997</v>
      </c>
      <c r="M9043" s="3">
        <v>13.953488372093</v>
      </c>
      <c r="N9043" s="3">
        <v>6.9767441860470001</v>
      </c>
      <c r="O9043" s="7">
        <v>0</v>
      </c>
      <c r="P9043" s="7">
        <v>0</v>
      </c>
      <c r="Q9043" s="7">
        <v>0</v>
      </c>
      <c r="R9043" s="7">
        <v>0</v>
      </c>
      <c r="S9043" s="8">
        <v>5.3023255813950003</v>
      </c>
    </row>
    <row r="9044" spans="3:19" ht="24" x14ac:dyDescent="0.2">
      <c r="C9044" s="90"/>
      <c r="D9044" s="87"/>
      <c r="E9044" s="1" t="s">
        <v>81</v>
      </c>
      <c r="F9044" s="2"/>
      <c r="G9044" s="59">
        <v>94</v>
      </c>
      <c r="H9044" s="71" t="str">
        <f t="shared" ref="H9044:H9107" si="198">IF(G9044&lt;49,"*"," ")</f>
        <v xml:space="preserve"> </v>
      </c>
      <c r="I9044" s="11">
        <v>18.085106382978999</v>
      </c>
      <c r="J9044" s="3">
        <v>11.702127659574</v>
      </c>
      <c r="K9044" s="3">
        <v>8.5106382978719992</v>
      </c>
      <c r="L9044" s="3">
        <v>27.659574468085001</v>
      </c>
      <c r="M9044" s="3">
        <v>19.148936170212998</v>
      </c>
      <c r="N9044" s="3">
        <v>6.3829787234040003</v>
      </c>
      <c r="O9044" s="3">
        <v>4.2553191489359996</v>
      </c>
      <c r="P9044" s="3">
        <v>4.2553191489359996</v>
      </c>
      <c r="Q9044" s="7">
        <v>0</v>
      </c>
      <c r="R9044" s="7">
        <v>0</v>
      </c>
      <c r="S9044" s="8">
        <v>5.7553191489359996</v>
      </c>
    </row>
    <row r="9045" spans="3:19" ht="24" x14ac:dyDescent="0.2">
      <c r="C9045" s="90"/>
      <c r="D9045" s="87"/>
      <c r="E9045" s="1" t="s">
        <v>82</v>
      </c>
      <c r="F9045" s="2"/>
      <c r="G9045" s="59">
        <v>125</v>
      </c>
      <c r="H9045" s="71" t="str">
        <f t="shared" si="198"/>
        <v xml:space="preserve"> </v>
      </c>
      <c r="I9045" s="11">
        <v>22.4</v>
      </c>
      <c r="J9045" s="3">
        <v>5.6</v>
      </c>
      <c r="K9045" s="3">
        <v>12</v>
      </c>
      <c r="L9045" s="3">
        <v>43.2</v>
      </c>
      <c r="M9045" s="3">
        <v>7.2</v>
      </c>
      <c r="N9045" s="3">
        <v>2.4</v>
      </c>
      <c r="O9045" s="3">
        <v>6.4</v>
      </c>
      <c r="P9045" s="3">
        <v>0.8</v>
      </c>
      <c r="Q9045" s="7">
        <v>0</v>
      </c>
      <c r="R9045" s="7">
        <v>0</v>
      </c>
      <c r="S9045" s="8">
        <v>5.44</v>
      </c>
    </row>
    <row r="9046" spans="3:19" x14ac:dyDescent="0.2">
      <c r="C9046" s="90"/>
      <c r="D9046" s="87"/>
      <c r="E9046" s="1" t="s">
        <v>83</v>
      </c>
      <c r="F9046" s="2"/>
      <c r="G9046" s="59">
        <v>46</v>
      </c>
      <c r="H9046" s="71" t="str">
        <f t="shared" si="198"/>
        <v>*</v>
      </c>
      <c r="I9046" s="11">
        <v>15.217391304348</v>
      </c>
      <c r="J9046" s="3">
        <v>2.1739130434780001</v>
      </c>
      <c r="K9046" s="3">
        <v>4.3478260869570002</v>
      </c>
      <c r="L9046" s="3">
        <v>41.304347826087003</v>
      </c>
      <c r="M9046" s="3">
        <v>13.04347826087</v>
      </c>
      <c r="N9046" s="3">
        <v>10.869565217390999</v>
      </c>
      <c r="O9046" s="3">
        <v>6.5217391304349999</v>
      </c>
      <c r="P9046" s="3">
        <v>6.5217391304349999</v>
      </c>
      <c r="Q9046" s="7">
        <v>0</v>
      </c>
      <c r="R9046" s="7">
        <v>0</v>
      </c>
      <c r="S9046" s="8">
        <v>6.2608695652169999</v>
      </c>
    </row>
    <row r="9047" spans="3:19" ht="24" x14ac:dyDescent="0.2">
      <c r="C9047" s="90"/>
      <c r="D9047" s="87"/>
      <c r="E9047" s="1" t="s">
        <v>84</v>
      </c>
      <c r="F9047" s="2"/>
      <c r="G9047" s="59">
        <v>146</v>
      </c>
      <c r="H9047" s="71" t="str">
        <f t="shared" si="198"/>
        <v xml:space="preserve"> </v>
      </c>
      <c r="I9047" s="11">
        <v>12.328767123287999</v>
      </c>
      <c r="J9047" s="3">
        <v>6.1643835616439997</v>
      </c>
      <c r="K9047" s="3">
        <v>7.5342465753420003</v>
      </c>
      <c r="L9047" s="3">
        <v>43.150684931507001</v>
      </c>
      <c r="M9047" s="3">
        <v>14.383561643836</v>
      </c>
      <c r="N9047" s="3">
        <v>7.5342465753420003</v>
      </c>
      <c r="O9047" s="3">
        <v>8.2191780821920002</v>
      </c>
      <c r="P9047" s="7">
        <v>0</v>
      </c>
      <c r="Q9047" s="3">
        <v>0.68493150684899995</v>
      </c>
      <c r="R9047" s="7">
        <v>0</v>
      </c>
      <c r="S9047" s="8">
        <v>6.006849315068</v>
      </c>
    </row>
    <row r="9048" spans="3:19" ht="24" x14ac:dyDescent="0.2">
      <c r="C9048" s="90"/>
      <c r="D9048" s="87"/>
      <c r="E9048" s="1" t="s">
        <v>85</v>
      </c>
      <c r="F9048" s="2"/>
      <c r="G9048" s="59">
        <v>58</v>
      </c>
      <c r="H9048" s="71" t="str">
        <f t="shared" si="198"/>
        <v xml:space="preserve"> </v>
      </c>
      <c r="I9048" s="11">
        <v>12.068965517241001</v>
      </c>
      <c r="J9048" s="3">
        <v>5.1724137931029999</v>
      </c>
      <c r="K9048" s="3">
        <v>10.344827586207</v>
      </c>
      <c r="L9048" s="3">
        <v>36.206896551724</v>
      </c>
      <c r="M9048" s="3">
        <v>17.241379310345</v>
      </c>
      <c r="N9048" s="3">
        <v>3.4482758620689999</v>
      </c>
      <c r="O9048" s="3">
        <v>10.344827586207</v>
      </c>
      <c r="P9048" s="3">
        <v>3.4482758620689999</v>
      </c>
      <c r="Q9048" s="7">
        <v>0</v>
      </c>
      <c r="R9048" s="3">
        <v>1.7241379310339999</v>
      </c>
      <c r="S9048" s="8">
        <v>6.2241379310339999</v>
      </c>
    </row>
    <row r="9049" spans="3:19" x14ac:dyDescent="0.2">
      <c r="C9049" s="90"/>
      <c r="D9049" s="87"/>
      <c r="E9049" s="1" t="s">
        <v>32</v>
      </c>
      <c r="F9049" s="2"/>
      <c r="G9049" s="59">
        <v>46</v>
      </c>
      <c r="H9049" s="71" t="str">
        <f t="shared" si="198"/>
        <v>*</v>
      </c>
      <c r="I9049" s="11">
        <v>17.391304347826001</v>
      </c>
      <c r="J9049" s="3">
        <v>4.3478260869570002</v>
      </c>
      <c r="K9049" s="3">
        <v>15.217391304348</v>
      </c>
      <c r="L9049" s="3">
        <v>32.608695652173999</v>
      </c>
      <c r="M9049" s="3">
        <v>6.5217391304349999</v>
      </c>
      <c r="N9049" s="3">
        <v>4.3478260869570002</v>
      </c>
      <c r="O9049" s="3">
        <v>6.5217391304349999</v>
      </c>
      <c r="P9049" s="3">
        <v>6.5217391304349999</v>
      </c>
      <c r="Q9049" s="7">
        <v>0</v>
      </c>
      <c r="R9049" s="3">
        <v>6.5217391304349999</v>
      </c>
      <c r="S9049" s="8">
        <v>6.2391304347830001</v>
      </c>
    </row>
    <row r="9050" spans="3:19" ht="24" x14ac:dyDescent="0.2">
      <c r="C9050" s="90"/>
      <c r="D9050" s="87"/>
      <c r="E9050" s="1" t="s">
        <v>86</v>
      </c>
      <c r="F9050" s="2"/>
      <c r="G9050" s="59">
        <v>1300</v>
      </c>
      <c r="H9050" s="71" t="str">
        <f t="shared" si="198"/>
        <v xml:space="preserve"> </v>
      </c>
      <c r="I9050" s="11">
        <v>15.615384615385</v>
      </c>
      <c r="J9050" s="3">
        <v>6</v>
      </c>
      <c r="K9050" s="3">
        <v>9.1538461538460005</v>
      </c>
      <c r="L9050" s="3">
        <v>38.153846153845997</v>
      </c>
      <c r="M9050" s="3">
        <v>12.615384615385</v>
      </c>
      <c r="N9050" s="3">
        <v>6.5384615384620002</v>
      </c>
      <c r="O9050" s="3">
        <v>8.4615384615379998</v>
      </c>
      <c r="P9050" s="3">
        <v>2.5384615384620002</v>
      </c>
      <c r="Q9050" s="3">
        <v>0.30769230769200001</v>
      </c>
      <c r="R9050" s="3">
        <v>0.615384615385</v>
      </c>
      <c r="S9050" s="8">
        <v>5.9846153846150001</v>
      </c>
    </row>
    <row r="9051" spans="3:19" ht="24" x14ac:dyDescent="0.2">
      <c r="C9051" s="90"/>
      <c r="D9051" s="87"/>
      <c r="E9051" s="1" t="s">
        <v>87</v>
      </c>
      <c r="F9051" s="2"/>
      <c r="G9051" s="59">
        <v>310</v>
      </c>
      <c r="H9051" s="71" t="str">
        <f t="shared" si="198"/>
        <v xml:space="preserve"> </v>
      </c>
      <c r="I9051" s="11">
        <v>10.322580645161</v>
      </c>
      <c r="J9051" s="3">
        <v>5.1612903225810003</v>
      </c>
      <c r="K9051" s="3">
        <v>4.8387096774189997</v>
      </c>
      <c r="L9051" s="3">
        <v>30</v>
      </c>
      <c r="M9051" s="3">
        <v>19.032258064516</v>
      </c>
      <c r="N9051" s="3">
        <v>7.7419354838709999</v>
      </c>
      <c r="O9051" s="3">
        <v>14.193548387097</v>
      </c>
      <c r="P9051" s="3">
        <v>6.4516129032259997</v>
      </c>
      <c r="Q9051" s="3">
        <v>1.2903225806450001</v>
      </c>
      <c r="R9051" s="3">
        <v>0.967741935484</v>
      </c>
      <c r="S9051" s="8">
        <v>6.6903225806449997</v>
      </c>
    </row>
    <row r="9052" spans="3:19" ht="24" x14ac:dyDescent="0.2">
      <c r="C9052" s="90"/>
      <c r="D9052" s="87"/>
      <c r="E9052" s="1" t="s">
        <v>88</v>
      </c>
      <c r="F9052" s="2"/>
      <c r="G9052" s="59">
        <v>600</v>
      </c>
      <c r="H9052" s="71" t="str">
        <f t="shared" si="198"/>
        <v xml:space="preserve"> </v>
      </c>
      <c r="I9052" s="11">
        <v>10.5</v>
      </c>
      <c r="J9052" s="3">
        <v>5.666666666667</v>
      </c>
      <c r="K9052" s="3">
        <v>7.5</v>
      </c>
      <c r="L9052" s="3">
        <v>21.666666666666998</v>
      </c>
      <c r="M9052" s="3">
        <v>17.5</v>
      </c>
      <c r="N9052" s="3">
        <v>11.166666666667</v>
      </c>
      <c r="O9052" s="3">
        <v>12.333333333333</v>
      </c>
      <c r="P9052" s="3">
        <v>6.5</v>
      </c>
      <c r="Q9052" s="3">
        <v>2.333333333333</v>
      </c>
      <c r="R9052" s="3">
        <v>4.833333333333</v>
      </c>
      <c r="S9052" s="8">
        <v>6.9316666666669997</v>
      </c>
    </row>
    <row r="9053" spans="3:19" x14ac:dyDescent="0.2">
      <c r="C9053" s="90"/>
      <c r="D9053" s="87"/>
      <c r="E9053" s="1" t="s">
        <v>22</v>
      </c>
      <c r="F9053" s="2"/>
      <c r="G9053" s="59">
        <v>142</v>
      </c>
      <c r="H9053" s="71" t="str">
        <f t="shared" si="198"/>
        <v xml:space="preserve"> </v>
      </c>
      <c r="I9053" s="11">
        <v>18.309859154929999</v>
      </c>
      <c r="J9053" s="3">
        <v>8.4507042253520002</v>
      </c>
      <c r="K9053" s="3">
        <v>6.3380281690139997</v>
      </c>
      <c r="L9053" s="3">
        <v>22.535211267606002</v>
      </c>
      <c r="M9053" s="3">
        <v>11.267605633803001</v>
      </c>
      <c r="N9053" s="3">
        <v>9.8591549295770005</v>
      </c>
      <c r="O9053" s="3">
        <v>12.676056338027999</v>
      </c>
      <c r="P9053" s="3">
        <v>5.6338028169010004</v>
      </c>
      <c r="Q9053" s="3">
        <v>1.4084507042250001</v>
      </c>
      <c r="R9053" s="3">
        <v>3.5211267605629999</v>
      </c>
      <c r="S9053" s="8">
        <v>6.4154929577460003</v>
      </c>
    </row>
    <row r="9054" spans="3:19" ht="24" x14ac:dyDescent="0.2">
      <c r="C9054" s="91" t="s">
        <v>89</v>
      </c>
      <c r="D9054" s="86" t="s">
        <v>17</v>
      </c>
      <c r="E9054" s="6" t="s">
        <v>90</v>
      </c>
      <c r="F9054" s="5"/>
      <c r="G9054" s="58">
        <v>164</v>
      </c>
      <c r="H9054" s="70" t="str">
        <f t="shared" si="198"/>
        <v xml:space="preserve"> </v>
      </c>
      <c r="I9054" s="12">
        <v>15.243902439024</v>
      </c>
      <c r="J9054" s="4">
        <v>9.7560975609760003</v>
      </c>
      <c r="K9054" s="4">
        <v>8.5365853658540001</v>
      </c>
      <c r="L9054" s="4">
        <v>35.365853658536999</v>
      </c>
      <c r="M9054" s="4">
        <v>15.243902439024</v>
      </c>
      <c r="N9054" s="4">
        <v>9.7560975609760003</v>
      </c>
      <c r="O9054" s="4">
        <v>6.0975609756100004</v>
      </c>
      <c r="P9054" s="25">
        <v>0</v>
      </c>
      <c r="Q9054" s="25">
        <v>0</v>
      </c>
      <c r="R9054" s="25">
        <v>0</v>
      </c>
      <c r="S9054" s="13">
        <v>5.7926829268290003</v>
      </c>
    </row>
    <row r="9055" spans="3:19" ht="48" x14ac:dyDescent="0.2">
      <c r="C9055" s="90"/>
      <c r="D9055" s="87"/>
      <c r="E9055" s="1" t="s">
        <v>91</v>
      </c>
      <c r="F9055" s="2"/>
      <c r="G9055" s="59">
        <v>93</v>
      </c>
      <c r="H9055" s="71" t="str">
        <f t="shared" si="198"/>
        <v xml:space="preserve"> </v>
      </c>
      <c r="I9055" s="11">
        <v>18.279569892472999</v>
      </c>
      <c r="J9055" s="3">
        <v>11.827956989246999</v>
      </c>
      <c r="K9055" s="3">
        <v>5.3763440860219998</v>
      </c>
      <c r="L9055" s="3">
        <v>43.010752688171998</v>
      </c>
      <c r="M9055" s="3">
        <v>9.6774193548389995</v>
      </c>
      <c r="N9055" s="3">
        <v>3.2258064516129998</v>
      </c>
      <c r="O9055" s="3">
        <v>6.4516129032259997</v>
      </c>
      <c r="P9055" s="7">
        <v>0</v>
      </c>
      <c r="Q9055" s="3">
        <v>1.0752688172039999</v>
      </c>
      <c r="R9055" s="3">
        <v>1.0752688172039999</v>
      </c>
      <c r="S9055" s="8">
        <v>5.6344086021509998</v>
      </c>
    </row>
    <row r="9056" spans="3:19" ht="36" x14ac:dyDescent="0.2">
      <c r="C9056" s="90"/>
      <c r="D9056" s="87"/>
      <c r="E9056" s="1" t="s">
        <v>92</v>
      </c>
      <c r="F9056" s="2"/>
      <c r="G9056" s="59">
        <v>86</v>
      </c>
      <c r="H9056" s="71" t="str">
        <f t="shared" si="198"/>
        <v xml:space="preserve"> </v>
      </c>
      <c r="I9056" s="11">
        <v>16.279069767442</v>
      </c>
      <c r="J9056" s="3">
        <v>9.3023255813949994</v>
      </c>
      <c r="K9056" s="3">
        <v>6.9767441860470001</v>
      </c>
      <c r="L9056" s="3">
        <v>41.860465116279002</v>
      </c>
      <c r="M9056" s="3">
        <v>12.790697674419</v>
      </c>
      <c r="N9056" s="3">
        <v>5.8139534883720003</v>
      </c>
      <c r="O9056" s="3">
        <v>5.8139534883720003</v>
      </c>
      <c r="P9056" s="3">
        <v>1.1627906976739999</v>
      </c>
      <c r="Q9056" s="7">
        <v>0</v>
      </c>
      <c r="R9056" s="7">
        <v>0</v>
      </c>
      <c r="S9056" s="8">
        <v>5.7209302325579996</v>
      </c>
    </row>
    <row r="9057" spans="3:19" ht="48" x14ac:dyDescent="0.2">
      <c r="C9057" s="90"/>
      <c r="D9057" s="87"/>
      <c r="E9057" s="1" t="s">
        <v>93</v>
      </c>
      <c r="F9057" s="2"/>
      <c r="G9057" s="59">
        <v>154</v>
      </c>
      <c r="H9057" s="71" t="str">
        <f t="shared" si="198"/>
        <v xml:space="preserve"> </v>
      </c>
      <c r="I9057" s="11">
        <v>7.792207792208</v>
      </c>
      <c r="J9057" s="3">
        <v>4.5454545454549997</v>
      </c>
      <c r="K9057" s="3">
        <v>6.4935064935059996</v>
      </c>
      <c r="L9057" s="3">
        <v>38.311688311688002</v>
      </c>
      <c r="M9057" s="3">
        <v>21.428571428571001</v>
      </c>
      <c r="N9057" s="3">
        <v>6.4935064935059996</v>
      </c>
      <c r="O9057" s="3">
        <v>7.792207792208</v>
      </c>
      <c r="P9057" s="3">
        <v>3.896103896104</v>
      </c>
      <c r="Q9057" s="3">
        <v>1.298701298701</v>
      </c>
      <c r="R9057" s="3">
        <v>1.948051948052</v>
      </c>
      <c r="S9057" s="8">
        <v>6.5259740259739996</v>
      </c>
    </row>
    <row r="9058" spans="3:19" x14ac:dyDescent="0.2">
      <c r="C9058" s="90"/>
      <c r="D9058" s="87"/>
      <c r="E9058" s="1" t="s">
        <v>94</v>
      </c>
      <c r="F9058" s="2"/>
      <c r="G9058" s="59">
        <v>8</v>
      </c>
      <c r="H9058" s="71" t="str">
        <f t="shared" si="198"/>
        <v>*</v>
      </c>
      <c r="I9058" s="11">
        <v>12.5</v>
      </c>
      <c r="J9058" s="7">
        <v>0</v>
      </c>
      <c r="K9058" s="3">
        <v>12.5</v>
      </c>
      <c r="L9058" s="3">
        <v>25</v>
      </c>
      <c r="M9058" s="3">
        <v>12.5</v>
      </c>
      <c r="N9058" s="3">
        <v>12.5</v>
      </c>
      <c r="O9058" s="7">
        <v>0</v>
      </c>
      <c r="P9058" s="3">
        <v>12.5</v>
      </c>
      <c r="Q9058" s="7">
        <v>0</v>
      </c>
      <c r="R9058" s="3">
        <v>12.5</v>
      </c>
      <c r="S9058" s="8">
        <v>7.125</v>
      </c>
    </row>
    <row r="9059" spans="3:19" x14ac:dyDescent="0.2">
      <c r="C9059" s="90"/>
      <c r="D9059" s="87"/>
      <c r="E9059" s="1" t="s">
        <v>95</v>
      </c>
      <c r="F9059" s="2"/>
      <c r="G9059" s="59">
        <v>4</v>
      </c>
      <c r="H9059" s="71" t="str">
        <f t="shared" si="198"/>
        <v>*</v>
      </c>
      <c r="I9059" s="26">
        <v>0</v>
      </c>
      <c r="J9059" s="7">
        <v>0</v>
      </c>
      <c r="K9059" s="7">
        <v>0</v>
      </c>
      <c r="L9059" s="3">
        <v>50</v>
      </c>
      <c r="M9059" s="7">
        <v>0</v>
      </c>
      <c r="N9059" s="3">
        <v>50</v>
      </c>
      <c r="O9059" s="7">
        <v>0</v>
      </c>
      <c r="P9059" s="7">
        <v>0</v>
      </c>
      <c r="Q9059" s="7">
        <v>0</v>
      </c>
      <c r="R9059" s="7">
        <v>0</v>
      </c>
      <c r="S9059" s="8">
        <v>7</v>
      </c>
    </row>
    <row r="9060" spans="3:19" x14ac:dyDescent="0.2">
      <c r="C9060" s="90"/>
      <c r="D9060" s="87"/>
      <c r="E9060" s="1" t="s">
        <v>32</v>
      </c>
      <c r="F9060" s="2"/>
      <c r="G9060" s="59">
        <v>40</v>
      </c>
      <c r="H9060" s="71" t="str">
        <f t="shared" si="198"/>
        <v>*</v>
      </c>
      <c r="I9060" s="11">
        <v>25</v>
      </c>
      <c r="J9060" s="3">
        <v>5</v>
      </c>
      <c r="K9060" s="3">
        <v>5</v>
      </c>
      <c r="L9060" s="3">
        <v>35</v>
      </c>
      <c r="M9060" s="3">
        <v>15</v>
      </c>
      <c r="N9060" s="3">
        <v>5</v>
      </c>
      <c r="O9060" s="3">
        <v>2.5</v>
      </c>
      <c r="P9060" s="3">
        <v>7.5</v>
      </c>
      <c r="Q9060" s="7">
        <v>0</v>
      </c>
      <c r="R9060" s="7">
        <v>0</v>
      </c>
      <c r="S9060" s="8">
        <v>5.7249999999999996</v>
      </c>
    </row>
    <row r="9061" spans="3:19" ht="24" x14ac:dyDescent="0.2">
      <c r="C9061" s="90"/>
      <c r="D9061" s="87"/>
      <c r="E9061" s="1" t="s">
        <v>96</v>
      </c>
      <c r="F9061" s="2"/>
      <c r="G9061" s="59">
        <v>448</v>
      </c>
      <c r="H9061" s="71" t="str">
        <f t="shared" si="198"/>
        <v xml:space="preserve"> </v>
      </c>
      <c r="I9061" s="11">
        <v>14.508928571428999</v>
      </c>
      <c r="J9061" s="3">
        <v>7.3660714285709998</v>
      </c>
      <c r="K9061" s="3">
        <v>7.5892857142860004</v>
      </c>
      <c r="L9061" s="3">
        <v>37.276785714286</v>
      </c>
      <c r="M9061" s="3">
        <v>15.401785714286</v>
      </c>
      <c r="N9061" s="3">
        <v>7.3660714285709998</v>
      </c>
      <c r="O9061" s="3">
        <v>6.4732142857139996</v>
      </c>
      <c r="P9061" s="3">
        <v>2.4553571428569998</v>
      </c>
      <c r="Q9061" s="3">
        <v>0.446428571429</v>
      </c>
      <c r="R9061" s="3">
        <v>1.1160714285710001</v>
      </c>
      <c r="S9061" s="8">
        <v>6.0245535714290002</v>
      </c>
    </row>
    <row r="9062" spans="3:19" ht="24" x14ac:dyDescent="0.2">
      <c r="C9062" s="90"/>
      <c r="D9062" s="87"/>
      <c r="E9062" s="1" t="s">
        <v>87</v>
      </c>
      <c r="F9062" s="2"/>
      <c r="G9062" s="59">
        <v>612</v>
      </c>
      <c r="H9062" s="71" t="str">
        <f t="shared" si="198"/>
        <v xml:space="preserve"> </v>
      </c>
      <c r="I9062" s="11">
        <v>13.562091503268</v>
      </c>
      <c r="J9062" s="3">
        <v>4.2483660130720002</v>
      </c>
      <c r="K9062" s="3">
        <v>8.1699346405229996</v>
      </c>
      <c r="L9062" s="3">
        <v>32.352941176470999</v>
      </c>
      <c r="M9062" s="3">
        <v>16.339869281045999</v>
      </c>
      <c r="N9062" s="3">
        <v>6.5359477124180003</v>
      </c>
      <c r="O9062" s="3">
        <v>13.235294117646999</v>
      </c>
      <c r="P9062" s="3">
        <v>3.7581699346409998</v>
      </c>
      <c r="Q9062" s="3">
        <v>1.143790849673</v>
      </c>
      <c r="R9062" s="3">
        <v>0.65359477124200005</v>
      </c>
      <c r="S9062" s="8">
        <v>6.3643790849670001</v>
      </c>
    </row>
    <row r="9063" spans="3:19" ht="24" x14ac:dyDescent="0.2">
      <c r="C9063" s="90"/>
      <c r="D9063" s="87"/>
      <c r="E9063" s="1" t="s">
        <v>88</v>
      </c>
      <c r="F9063" s="2"/>
      <c r="G9063" s="59">
        <v>1083</v>
      </c>
      <c r="H9063" s="71" t="str">
        <f t="shared" si="198"/>
        <v xml:space="preserve"> </v>
      </c>
      <c r="I9063" s="11">
        <v>13.481071098799999</v>
      </c>
      <c r="J9063" s="3">
        <v>5.4478301015700001</v>
      </c>
      <c r="K9063" s="3">
        <v>7.7562326869809999</v>
      </c>
      <c r="L9063" s="3">
        <v>29.732225300092001</v>
      </c>
      <c r="M9063" s="3">
        <v>14.312096029548</v>
      </c>
      <c r="N9063" s="3">
        <v>9.141274238227</v>
      </c>
      <c r="O9063" s="3">
        <v>10.526315789473999</v>
      </c>
      <c r="P9063" s="3">
        <v>5.0784856879040001</v>
      </c>
      <c r="Q9063" s="3">
        <v>1.385041551247</v>
      </c>
      <c r="R9063" s="3">
        <v>3.139427516159</v>
      </c>
      <c r="S9063" s="8">
        <v>6.5115420129270003</v>
      </c>
    </row>
    <row r="9064" spans="3:19" x14ac:dyDescent="0.2">
      <c r="C9064" s="90"/>
      <c r="D9064" s="87"/>
      <c r="E9064" s="1" t="s">
        <v>22</v>
      </c>
      <c r="F9064" s="2"/>
      <c r="G9064" s="59">
        <v>209</v>
      </c>
      <c r="H9064" s="71" t="str">
        <f t="shared" si="198"/>
        <v xml:space="preserve"> </v>
      </c>
      <c r="I9064" s="11">
        <v>14.354066985646</v>
      </c>
      <c r="J9064" s="3">
        <v>10.526315789473999</v>
      </c>
      <c r="K9064" s="3">
        <v>9.5693779904310006</v>
      </c>
      <c r="L9064" s="3">
        <v>30.622009569378001</v>
      </c>
      <c r="M9064" s="3">
        <v>9.5693779904310006</v>
      </c>
      <c r="N9064" s="3">
        <v>8.612440191388</v>
      </c>
      <c r="O9064" s="3">
        <v>10.526315789473999</v>
      </c>
      <c r="P9064" s="3">
        <v>5.2631578947369997</v>
      </c>
      <c r="Q9064" s="7">
        <v>0</v>
      </c>
      <c r="R9064" s="3">
        <v>0.95693779904300003</v>
      </c>
      <c r="S9064" s="8">
        <v>6.1148325358850002</v>
      </c>
    </row>
    <row r="9065" spans="3:19" x14ac:dyDescent="0.2">
      <c r="C9065" s="91" t="s">
        <v>97</v>
      </c>
      <c r="D9065" s="86" t="s">
        <v>17</v>
      </c>
      <c r="E9065" s="6" t="s">
        <v>98</v>
      </c>
      <c r="F9065" s="5"/>
      <c r="G9065" s="58">
        <v>78</v>
      </c>
      <c r="H9065" s="70" t="str">
        <f t="shared" si="198"/>
        <v xml:space="preserve"> </v>
      </c>
      <c r="I9065" s="12">
        <v>29.487179487178999</v>
      </c>
      <c r="J9065" s="4">
        <v>8.9743589743589993</v>
      </c>
      <c r="K9065" s="4">
        <v>10.25641025641</v>
      </c>
      <c r="L9065" s="4">
        <v>34.615384615384997</v>
      </c>
      <c r="M9065" s="4">
        <v>7.6923076923079998</v>
      </c>
      <c r="N9065" s="4">
        <v>3.8461538461539999</v>
      </c>
      <c r="O9065" s="4">
        <v>3.8461538461539999</v>
      </c>
      <c r="P9065" s="25">
        <v>0</v>
      </c>
      <c r="Q9065" s="4">
        <v>1.2820512820509999</v>
      </c>
      <c r="R9065" s="25">
        <v>0</v>
      </c>
      <c r="S9065" s="13">
        <v>5.166666666667</v>
      </c>
    </row>
    <row r="9066" spans="3:19" x14ac:dyDescent="0.2">
      <c r="C9066" s="90"/>
      <c r="D9066" s="87"/>
      <c r="E9066" s="1" t="s">
        <v>99</v>
      </c>
      <c r="F9066" s="2"/>
      <c r="G9066" s="59">
        <v>395</v>
      </c>
      <c r="H9066" s="71" t="str">
        <f t="shared" si="198"/>
        <v xml:space="preserve"> </v>
      </c>
      <c r="I9066" s="11">
        <v>23.291139240505998</v>
      </c>
      <c r="J9066" s="3">
        <v>5.3164556962029996</v>
      </c>
      <c r="K9066" s="3">
        <v>9.3670886075950008</v>
      </c>
      <c r="L9066" s="3">
        <v>40.253164556961998</v>
      </c>
      <c r="M9066" s="3">
        <v>11.898734177214999</v>
      </c>
      <c r="N9066" s="3">
        <v>3.7974683544299999</v>
      </c>
      <c r="O9066" s="3">
        <v>5.0632911392409996</v>
      </c>
      <c r="P9066" s="3">
        <v>0.25316455696200002</v>
      </c>
      <c r="Q9066" s="7">
        <v>0</v>
      </c>
      <c r="R9066" s="3">
        <v>0.75949367088599995</v>
      </c>
      <c r="S9066" s="8">
        <v>5.5037974683539996</v>
      </c>
    </row>
    <row r="9067" spans="3:19" x14ac:dyDescent="0.2">
      <c r="C9067" s="90"/>
      <c r="D9067" s="87"/>
      <c r="E9067" s="1" t="s">
        <v>100</v>
      </c>
      <c r="F9067" s="2"/>
      <c r="G9067" s="59">
        <v>675</v>
      </c>
      <c r="H9067" s="71" t="str">
        <f t="shared" si="198"/>
        <v xml:space="preserve"> </v>
      </c>
      <c r="I9067" s="11">
        <v>11.407407407407</v>
      </c>
      <c r="J9067" s="3">
        <v>5.6296296296300001</v>
      </c>
      <c r="K9067" s="3">
        <v>8.1481481481479996</v>
      </c>
      <c r="L9067" s="3">
        <v>34.962962962962997</v>
      </c>
      <c r="M9067" s="3">
        <v>17.037037037036999</v>
      </c>
      <c r="N9067" s="3">
        <v>8.2962962962959992</v>
      </c>
      <c r="O9067" s="3">
        <v>11.259259259259</v>
      </c>
      <c r="P9067" s="3">
        <v>2.0740740740739998</v>
      </c>
      <c r="Q9067" s="3">
        <v>0.74074074074100005</v>
      </c>
      <c r="R9067" s="3">
        <v>0.444444444444</v>
      </c>
      <c r="S9067" s="8">
        <v>6.2844444444440004</v>
      </c>
    </row>
    <row r="9068" spans="3:19" x14ac:dyDescent="0.2">
      <c r="C9068" s="90"/>
      <c r="D9068" s="87"/>
      <c r="E9068" s="1" t="s">
        <v>101</v>
      </c>
      <c r="F9068" s="2"/>
      <c r="G9068" s="59">
        <v>1083</v>
      </c>
      <c r="H9068" s="71" t="str">
        <f t="shared" si="198"/>
        <v xml:space="preserve"> </v>
      </c>
      <c r="I9068" s="11">
        <v>10.526315789473999</v>
      </c>
      <c r="J9068" s="3">
        <v>5.4478301015700001</v>
      </c>
      <c r="K9068" s="3">
        <v>7.294552169898</v>
      </c>
      <c r="L9068" s="3">
        <v>26.869806094183001</v>
      </c>
      <c r="M9068" s="3">
        <v>15.604801477378</v>
      </c>
      <c r="N9068" s="3">
        <v>9.8799630655590001</v>
      </c>
      <c r="O9068" s="3">
        <v>12.373037857802</v>
      </c>
      <c r="P9068" s="3">
        <v>6.9252077562330001</v>
      </c>
      <c r="Q9068" s="3">
        <v>1.662049861496</v>
      </c>
      <c r="R9068" s="3">
        <v>3.4164358264080001</v>
      </c>
      <c r="S9068" s="8">
        <v>6.7922437673129998</v>
      </c>
    </row>
    <row r="9069" spans="3:19" x14ac:dyDescent="0.2">
      <c r="C9069" s="90"/>
      <c r="D9069" s="87"/>
      <c r="E9069" s="1" t="s">
        <v>22</v>
      </c>
      <c r="F9069" s="2"/>
      <c r="G9069" s="59">
        <v>121</v>
      </c>
      <c r="H9069" s="71" t="str">
        <f t="shared" si="198"/>
        <v xml:space="preserve"> </v>
      </c>
      <c r="I9069" s="11">
        <v>14.876033057851</v>
      </c>
      <c r="J9069" s="3">
        <v>12.396694214876</v>
      </c>
      <c r="K9069" s="3">
        <v>7.4380165289260001</v>
      </c>
      <c r="L9069" s="3">
        <v>31.404958677686</v>
      </c>
      <c r="M9069" s="3">
        <v>5.7851239669419998</v>
      </c>
      <c r="N9069" s="3">
        <v>7.4380165289260001</v>
      </c>
      <c r="O9069" s="3">
        <v>10.743801652893</v>
      </c>
      <c r="P9069" s="3">
        <v>8.2644628099169992</v>
      </c>
      <c r="Q9069" s="7">
        <v>0</v>
      </c>
      <c r="R9069" s="3">
        <v>1.6528925619829999</v>
      </c>
      <c r="S9069" s="8">
        <v>6.1900826446280002</v>
      </c>
    </row>
    <row r="9070" spans="3:19" x14ac:dyDescent="0.2">
      <c r="C9070" s="91" t="s">
        <v>102</v>
      </c>
      <c r="D9070" s="86" t="s">
        <v>17</v>
      </c>
      <c r="E9070" s="6" t="s">
        <v>103</v>
      </c>
      <c r="F9070" s="5"/>
      <c r="G9070" s="58">
        <v>549</v>
      </c>
      <c r="H9070" s="70" t="str">
        <f t="shared" si="198"/>
        <v xml:space="preserve"> </v>
      </c>
      <c r="I9070" s="12">
        <v>26.047358834244001</v>
      </c>
      <c r="J9070" s="4">
        <v>10.564663023679</v>
      </c>
      <c r="K9070" s="4">
        <v>9.1074681238620006</v>
      </c>
      <c r="L9070" s="4">
        <v>38.797814207649999</v>
      </c>
      <c r="M9070" s="4">
        <v>8.0145719489980003</v>
      </c>
      <c r="N9070" s="4">
        <v>3.8251366120219998</v>
      </c>
      <c r="O9070" s="4">
        <v>2.185792349727</v>
      </c>
      <c r="P9070" s="4">
        <v>1.0928961748629999</v>
      </c>
      <c r="Q9070" s="4">
        <v>0.182149362477</v>
      </c>
      <c r="R9070" s="4">
        <v>0.182149362477</v>
      </c>
      <c r="S9070" s="13">
        <v>5.2021857923499999</v>
      </c>
    </row>
    <row r="9071" spans="3:19" x14ac:dyDescent="0.2">
      <c r="C9071" s="90"/>
      <c r="D9071" s="87"/>
      <c r="E9071" s="1" t="s">
        <v>104</v>
      </c>
      <c r="F9071" s="2"/>
      <c r="G9071" s="59">
        <v>1199</v>
      </c>
      <c r="H9071" s="71" t="str">
        <f t="shared" si="198"/>
        <v xml:space="preserve"> </v>
      </c>
      <c r="I9071" s="11">
        <v>11.592994161802</v>
      </c>
      <c r="J9071" s="3">
        <v>5.0875729774809999</v>
      </c>
      <c r="K9071" s="3">
        <v>8.3402835696410005</v>
      </c>
      <c r="L9071" s="3">
        <v>34.695579649708002</v>
      </c>
      <c r="M9071" s="3">
        <v>17.764804003336</v>
      </c>
      <c r="N9071" s="3">
        <v>8.7572977481229994</v>
      </c>
      <c r="O9071" s="3">
        <v>10.175145954962</v>
      </c>
      <c r="P9071" s="3">
        <v>2.7522935779819999</v>
      </c>
      <c r="Q9071" s="3">
        <v>0.500417014178</v>
      </c>
      <c r="R9071" s="3">
        <v>0.33361134278600002</v>
      </c>
      <c r="S9071" s="8">
        <v>6.2802335279400001</v>
      </c>
    </row>
    <row r="9072" spans="3:19" x14ac:dyDescent="0.2">
      <c r="C9072" s="90"/>
      <c r="D9072" s="87"/>
      <c r="E9072" s="1" t="s">
        <v>105</v>
      </c>
      <c r="F9072" s="2"/>
      <c r="G9072" s="59">
        <v>422</v>
      </c>
      <c r="H9072" s="71" t="str">
        <f t="shared" si="198"/>
        <v xml:space="preserve"> </v>
      </c>
      <c r="I9072" s="11">
        <v>3.7914691943130001</v>
      </c>
      <c r="J9072" s="3">
        <v>1.895734597156</v>
      </c>
      <c r="K9072" s="3">
        <v>6.398104265403</v>
      </c>
      <c r="L9072" s="3">
        <v>18.009478672985999</v>
      </c>
      <c r="M9072" s="3">
        <v>18.246445497629999</v>
      </c>
      <c r="N9072" s="3">
        <v>11.611374407583</v>
      </c>
      <c r="O9072" s="3">
        <v>22.037914691943001</v>
      </c>
      <c r="P9072" s="3">
        <v>10.42654028436</v>
      </c>
      <c r="Q9072" s="3">
        <v>2.1327014218009999</v>
      </c>
      <c r="R9072" s="3">
        <v>5.4502369668249999</v>
      </c>
      <c r="S9072" s="8">
        <v>7.7109004739340001</v>
      </c>
    </row>
    <row r="9073" spans="3:19" x14ac:dyDescent="0.2">
      <c r="C9073" s="90"/>
      <c r="D9073" s="87"/>
      <c r="E9073" s="1" t="s">
        <v>106</v>
      </c>
      <c r="F9073" s="2"/>
      <c r="G9073" s="59">
        <v>57</v>
      </c>
      <c r="H9073" s="71" t="str">
        <f t="shared" si="198"/>
        <v xml:space="preserve"> </v>
      </c>
      <c r="I9073" s="11">
        <v>7.0175438596489998</v>
      </c>
      <c r="J9073" s="3">
        <v>1.7543859649119999</v>
      </c>
      <c r="K9073" s="3">
        <v>3.508771929825</v>
      </c>
      <c r="L9073" s="3">
        <v>15.789473684211</v>
      </c>
      <c r="M9073" s="7">
        <v>0</v>
      </c>
      <c r="N9073" s="3">
        <v>8.7719298245609991</v>
      </c>
      <c r="O9073" s="3">
        <v>10.526315789473999</v>
      </c>
      <c r="P9073" s="3">
        <v>17.543859649123</v>
      </c>
      <c r="Q9073" s="3">
        <v>12.280701754386</v>
      </c>
      <c r="R9073" s="3">
        <v>22.807017543859999</v>
      </c>
      <c r="S9073" s="8">
        <v>8.8947368421050008</v>
      </c>
    </row>
    <row r="9074" spans="3:19" x14ac:dyDescent="0.2">
      <c r="C9074" s="90"/>
      <c r="D9074" s="87"/>
      <c r="E9074" s="1" t="s">
        <v>22</v>
      </c>
      <c r="F9074" s="2"/>
      <c r="G9074" s="59">
        <v>125</v>
      </c>
      <c r="H9074" s="71" t="str">
        <f t="shared" si="198"/>
        <v xml:space="preserve"> </v>
      </c>
      <c r="I9074" s="11">
        <v>17.600000000000001</v>
      </c>
      <c r="J9074" s="3">
        <v>9.6</v>
      </c>
      <c r="K9074" s="3">
        <v>7.2</v>
      </c>
      <c r="L9074" s="3">
        <v>29.6</v>
      </c>
      <c r="M9074" s="3">
        <v>8</v>
      </c>
      <c r="N9074" s="3">
        <v>8</v>
      </c>
      <c r="O9074" s="3">
        <v>10.4</v>
      </c>
      <c r="P9074" s="3">
        <v>5.6</v>
      </c>
      <c r="Q9074" s="3">
        <v>0.8</v>
      </c>
      <c r="R9074" s="3">
        <v>3.2</v>
      </c>
      <c r="S9074" s="8">
        <v>6.2160000000000002</v>
      </c>
    </row>
    <row r="9075" spans="3:19" x14ac:dyDescent="0.2">
      <c r="C9075" s="90"/>
      <c r="D9075" s="87"/>
      <c r="E9075" s="1" t="s">
        <v>107</v>
      </c>
      <c r="F9075" s="2"/>
      <c r="G9075" s="59">
        <v>1748</v>
      </c>
      <c r="H9075" s="71" t="str">
        <f t="shared" si="198"/>
        <v xml:space="preserve"> </v>
      </c>
      <c r="I9075" s="11">
        <v>16.132723112128001</v>
      </c>
      <c r="J9075" s="3">
        <v>6.8077803203659997</v>
      </c>
      <c r="K9075" s="3">
        <v>8.5812356979410005</v>
      </c>
      <c r="L9075" s="3">
        <v>35.983981693364001</v>
      </c>
      <c r="M9075" s="3">
        <v>14.702517162471</v>
      </c>
      <c r="N9075" s="3">
        <v>7.2082379862700003</v>
      </c>
      <c r="O9075" s="3">
        <v>7.6659038901600001</v>
      </c>
      <c r="P9075" s="3">
        <v>2.2311212814650001</v>
      </c>
      <c r="Q9075" s="3">
        <v>0.400457665904</v>
      </c>
      <c r="R9075" s="3">
        <v>0.28604118993099997</v>
      </c>
      <c r="S9075" s="8">
        <v>5.9416475972539997</v>
      </c>
    </row>
    <row r="9076" spans="3:19" x14ac:dyDescent="0.2">
      <c r="C9076" s="90"/>
      <c r="D9076" s="87"/>
      <c r="E9076" s="1" t="s">
        <v>108</v>
      </c>
      <c r="F9076" s="2"/>
      <c r="G9076" s="59">
        <v>479</v>
      </c>
      <c r="H9076" s="71" t="str">
        <f t="shared" si="198"/>
        <v xml:space="preserve"> </v>
      </c>
      <c r="I9076" s="11">
        <v>4.1753653444680001</v>
      </c>
      <c r="J9076" s="3">
        <v>1.87891440501</v>
      </c>
      <c r="K9076" s="3">
        <v>6.0542797494779999</v>
      </c>
      <c r="L9076" s="3">
        <v>17.745302713987002</v>
      </c>
      <c r="M9076" s="3">
        <v>16.075156576200001</v>
      </c>
      <c r="N9076" s="3">
        <v>11.273486430063</v>
      </c>
      <c r="O9076" s="3">
        <v>20.668058455114998</v>
      </c>
      <c r="P9076" s="3">
        <v>11.273486430063</v>
      </c>
      <c r="Q9076" s="3">
        <v>3.3402922755739999</v>
      </c>
      <c r="R9076" s="3">
        <v>7.515657620042</v>
      </c>
      <c r="S9076" s="8">
        <v>7.8517745302710003</v>
      </c>
    </row>
    <row r="9077" spans="3:19" x14ac:dyDescent="0.2">
      <c r="C9077" s="91" t="s">
        <v>109</v>
      </c>
      <c r="D9077" s="86" t="s">
        <v>17</v>
      </c>
      <c r="E9077" s="6" t="s">
        <v>110</v>
      </c>
      <c r="F9077" s="5"/>
      <c r="G9077" s="58">
        <v>542</v>
      </c>
      <c r="H9077" s="70" t="str">
        <f t="shared" si="198"/>
        <v xml:space="preserve"> </v>
      </c>
      <c r="I9077" s="12">
        <v>18.634686346862999</v>
      </c>
      <c r="J9077" s="4">
        <v>7.9335793357929996</v>
      </c>
      <c r="K9077" s="4">
        <v>7.3800738007379998</v>
      </c>
      <c r="L9077" s="4">
        <v>35.424354243541998</v>
      </c>
      <c r="M9077" s="4">
        <v>13.284132841328001</v>
      </c>
      <c r="N9077" s="4">
        <v>7.9335793357929996</v>
      </c>
      <c r="O9077" s="4">
        <v>7.3800738007379998</v>
      </c>
      <c r="P9077" s="4">
        <v>1.845018450185</v>
      </c>
      <c r="Q9077" s="25">
        <v>0</v>
      </c>
      <c r="R9077" s="4">
        <v>0.18450184501799999</v>
      </c>
      <c r="S9077" s="13">
        <v>5.806273062731</v>
      </c>
    </row>
    <row r="9078" spans="3:19" ht="24" x14ac:dyDescent="0.2">
      <c r="C9078" s="90"/>
      <c r="D9078" s="87"/>
      <c r="E9078" s="1" t="s">
        <v>111</v>
      </c>
      <c r="F9078" s="2"/>
      <c r="G9078" s="59">
        <v>295</v>
      </c>
      <c r="H9078" s="71" t="str">
        <f t="shared" si="198"/>
        <v xml:space="preserve"> </v>
      </c>
      <c r="I9078" s="11">
        <v>17.288135593220002</v>
      </c>
      <c r="J9078" s="3">
        <v>6.7796610169490004</v>
      </c>
      <c r="K9078" s="3">
        <v>9.1525423728809994</v>
      </c>
      <c r="L9078" s="3">
        <v>33.559322033897999</v>
      </c>
      <c r="M9078" s="3">
        <v>16.610169491524999</v>
      </c>
      <c r="N9078" s="3">
        <v>6.4406779661020002</v>
      </c>
      <c r="O9078" s="3">
        <v>7.1186440677969998</v>
      </c>
      <c r="P9078" s="3">
        <v>2.0338983050850001</v>
      </c>
      <c r="Q9078" s="3">
        <v>0.67796610169500005</v>
      </c>
      <c r="R9078" s="3">
        <v>0.33898305084699998</v>
      </c>
      <c r="S9078" s="8">
        <v>5.8983050847460001</v>
      </c>
    </row>
    <row r="9079" spans="3:19" ht="24" x14ac:dyDescent="0.2">
      <c r="C9079" s="90"/>
      <c r="D9079" s="87"/>
      <c r="E9079" s="1" t="s">
        <v>112</v>
      </c>
      <c r="F9079" s="2"/>
      <c r="G9079" s="59">
        <v>945</v>
      </c>
      <c r="H9079" s="71" t="str">
        <f t="shared" si="198"/>
        <v xml:space="preserve"> </v>
      </c>
      <c r="I9079" s="11">
        <v>16.825396825397</v>
      </c>
      <c r="J9079" s="3">
        <v>5.6084656084660001</v>
      </c>
      <c r="K9079" s="3">
        <v>8.1481481481479996</v>
      </c>
      <c r="L9079" s="3">
        <v>40.317460317459997</v>
      </c>
      <c r="M9079" s="3">
        <v>13.439153439152999</v>
      </c>
      <c r="N9079" s="3">
        <v>6.137566137566</v>
      </c>
      <c r="O9079" s="3">
        <v>7.4074074074069998</v>
      </c>
      <c r="P9079" s="3">
        <v>1.6931216931219999</v>
      </c>
      <c r="Q9079" s="3">
        <v>0.21164021163999999</v>
      </c>
      <c r="R9079" s="3">
        <v>0.21164021163999999</v>
      </c>
      <c r="S9079" s="8">
        <v>5.8719576719579996</v>
      </c>
    </row>
    <row r="9080" spans="3:19" x14ac:dyDescent="0.2">
      <c r="C9080" s="90"/>
      <c r="D9080" s="87"/>
      <c r="E9080" s="1" t="s">
        <v>113</v>
      </c>
      <c r="F9080" s="2"/>
      <c r="G9080" s="59">
        <v>607</v>
      </c>
      <c r="H9080" s="71" t="str">
        <f t="shared" si="198"/>
        <v xml:space="preserve"> </v>
      </c>
      <c r="I9080" s="11">
        <v>16.6392092257</v>
      </c>
      <c r="J9080" s="3">
        <v>6.4250411861609997</v>
      </c>
      <c r="K9080" s="3">
        <v>11.367380560132</v>
      </c>
      <c r="L9080" s="3">
        <v>36.408566721581998</v>
      </c>
      <c r="M9080" s="3">
        <v>14.827018121910999</v>
      </c>
      <c r="N9080" s="3">
        <v>7.084019769357</v>
      </c>
      <c r="O9080" s="3">
        <v>5.6013179571659997</v>
      </c>
      <c r="P9080" s="3">
        <v>1.4827018121910001</v>
      </c>
      <c r="Q9080" s="7">
        <v>0</v>
      </c>
      <c r="R9080" s="3">
        <v>0.164744645799</v>
      </c>
      <c r="S9080" s="8">
        <v>5.7858319604609996</v>
      </c>
    </row>
    <row r="9081" spans="3:19" x14ac:dyDescent="0.2">
      <c r="C9081" s="90"/>
      <c r="D9081" s="87"/>
      <c r="E9081" s="1" t="s">
        <v>114</v>
      </c>
      <c r="F9081" s="2"/>
      <c r="G9081" s="59">
        <v>968</v>
      </c>
      <c r="H9081" s="71" t="str">
        <f t="shared" si="198"/>
        <v xml:space="preserve"> </v>
      </c>
      <c r="I9081" s="11">
        <v>16.425619834711</v>
      </c>
      <c r="J9081" s="3">
        <v>7.4380165289260001</v>
      </c>
      <c r="K9081" s="3">
        <v>9.9173553719009995</v>
      </c>
      <c r="L9081" s="3">
        <v>37.5</v>
      </c>
      <c r="M9081" s="3">
        <v>13.533057851240001</v>
      </c>
      <c r="N9081" s="3">
        <v>6.7148760330580002</v>
      </c>
      <c r="O9081" s="3">
        <v>6.5082644628099997</v>
      </c>
      <c r="P9081" s="3">
        <v>1.54958677686</v>
      </c>
      <c r="Q9081" s="3">
        <v>0.206611570248</v>
      </c>
      <c r="R9081" s="3">
        <v>0.206611570248</v>
      </c>
      <c r="S9081" s="8">
        <v>5.8088842975209998</v>
      </c>
    </row>
    <row r="9082" spans="3:19" ht="24" x14ac:dyDescent="0.2">
      <c r="C9082" s="90"/>
      <c r="D9082" s="87"/>
      <c r="E9082" s="1" t="s">
        <v>115</v>
      </c>
      <c r="F9082" s="2"/>
      <c r="G9082" s="59">
        <v>925</v>
      </c>
      <c r="H9082" s="71" t="str">
        <f t="shared" si="198"/>
        <v xml:space="preserve"> </v>
      </c>
      <c r="I9082" s="11">
        <v>18.810810810810999</v>
      </c>
      <c r="J9082" s="3">
        <v>6.8108108108109997</v>
      </c>
      <c r="K9082" s="3">
        <v>8.2162162162160008</v>
      </c>
      <c r="L9082" s="3">
        <v>40.324324324324003</v>
      </c>
      <c r="M9082" s="3">
        <v>14.054054054053999</v>
      </c>
      <c r="N9082" s="3">
        <v>5.1891891891890003</v>
      </c>
      <c r="O9082" s="3">
        <v>5.9459459459459998</v>
      </c>
      <c r="P9082" s="3">
        <v>0.54054054054099998</v>
      </c>
      <c r="Q9082" s="7">
        <v>0</v>
      </c>
      <c r="R9082" s="3">
        <v>0.10810810810800001</v>
      </c>
      <c r="S9082" s="8">
        <v>5.668108108108</v>
      </c>
    </row>
    <row r="9083" spans="3:19" ht="24" x14ac:dyDescent="0.2">
      <c r="C9083" s="90"/>
      <c r="D9083" s="87"/>
      <c r="E9083" s="1" t="s">
        <v>116</v>
      </c>
      <c r="F9083" s="2"/>
      <c r="G9083" s="59">
        <v>753</v>
      </c>
      <c r="H9083" s="71" t="str">
        <f t="shared" si="198"/>
        <v xml:space="preserve"> </v>
      </c>
      <c r="I9083" s="11">
        <v>15.803452855246</v>
      </c>
      <c r="J9083" s="3">
        <v>6.6401062416999999</v>
      </c>
      <c r="K9083" s="3">
        <v>10.225763612218</v>
      </c>
      <c r="L9083" s="3">
        <v>33.333333333333002</v>
      </c>
      <c r="M9083" s="3">
        <v>14.475431606906</v>
      </c>
      <c r="N9083" s="3">
        <v>7.0385126162020004</v>
      </c>
      <c r="O9083" s="3">
        <v>9.1633466135460004</v>
      </c>
      <c r="P9083" s="3">
        <v>2.2576361221779999</v>
      </c>
      <c r="Q9083" s="3">
        <v>0.53120849933600001</v>
      </c>
      <c r="R9083" s="3">
        <v>0.53120849933600001</v>
      </c>
      <c r="S9083" s="8">
        <v>6</v>
      </c>
    </row>
    <row r="9084" spans="3:19" ht="24" x14ac:dyDescent="0.2">
      <c r="C9084" s="90"/>
      <c r="D9084" s="87"/>
      <c r="E9084" s="1" t="s">
        <v>117</v>
      </c>
      <c r="F9084" s="2"/>
      <c r="G9084" s="59">
        <v>219</v>
      </c>
      <c r="H9084" s="71" t="str">
        <f t="shared" si="198"/>
        <v xml:space="preserve"> </v>
      </c>
      <c r="I9084" s="11">
        <v>23.744292237442998</v>
      </c>
      <c r="J9084" s="3">
        <v>6.3926940639270002</v>
      </c>
      <c r="K9084" s="3">
        <v>10.958904109589</v>
      </c>
      <c r="L9084" s="3">
        <v>38.812785388127999</v>
      </c>
      <c r="M9084" s="3">
        <v>10.502283105023</v>
      </c>
      <c r="N9084" s="3">
        <v>3.6529680365299999</v>
      </c>
      <c r="O9084" s="3">
        <v>5.4794520547949999</v>
      </c>
      <c r="P9084" s="3">
        <v>0.45662100456600002</v>
      </c>
      <c r="Q9084" s="7">
        <v>0</v>
      </c>
      <c r="R9084" s="7">
        <v>0</v>
      </c>
      <c r="S9084" s="8">
        <v>5.4109589041100001</v>
      </c>
    </row>
    <row r="9085" spans="3:19" x14ac:dyDescent="0.2">
      <c r="C9085" s="90"/>
      <c r="D9085" s="87"/>
      <c r="E9085" s="1" t="s">
        <v>118</v>
      </c>
      <c r="F9085" s="2"/>
      <c r="G9085" s="59">
        <v>698</v>
      </c>
      <c r="H9085" s="71" t="str">
        <f t="shared" si="198"/>
        <v xml:space="preserve"> </v>
      </c>
      <c r="I9085" s="11">
        <v>16.475644699139998</v>
      </c>
      <c r="J9085" s="3">
        <v>6.0171919770770002</v>
      </c>
      <c r="K9085" s="3">
        <v>9.4555873925499991</v>
      </c>
      <c r="L9085" s="3">
        <v>38.252148997135002</v>
      </c>
      <c r="M9085" s="3">
        <v>15.186246418337999</v>
      </c>
      <c r="N9085" s="3">
        <v>6.0171919770770002</v>
      </c>
      <c r="O9085" s="3">
        <v>6.4469914040110003</v>
      </c>
      <c r="P9085" s="3">
        <v>1.8624641833810001</v>
      </c>
      <c r="Q9085" s="3">
        <v>0.143266475645</v>
      </c>
      <c r="R9085" s="3">
        <v>0.143266475645</v>
      </c>
      <c r="S9085" s="8">
        <v>5.84670487106</v>
      </c>
    </row>
    <row r="9086" spans="3:19" x14ac:dyDescent="0.2">
      <c r="C9086" s="90"/>
      <c r="D9086" s="87"/>
      <c r="E9086" s="1" t="s">
        <v>119</v>
      </c>
      <c r="F9086" s="2"/>
      <c r="G9086" s="59">
        <v>558</v>
      </c>
      <c r="H9086" s="71" t="str">
        <f t="shared" si="198"/>
        <v xml:space="preserve"> </v>
      </c>
      <c r="I9086" s="11">
        <v>18.279569892472999</v>
      </c>
      <c r="J9086" s="3">
        <v>7.5268817204299996</v>
      </c>
      <c r="K9086" s="3">
        <v>9.8566308243729992</v>
      </c>
      <c r="L9086" s="3">
        <v>37.813620071685001</v>
      </c>
      <c r="M9086" s="3">
        <v>12.544802867384</v>
      </c>
      <c r="N9086" s="3">
        <v>4.659498207885</v>
      </c>
      <c r="O9086" s="3">
        <v>8.2437275985660001</v>
      </c>
      <c r="P9086" s="3">
        <v>1.0752688172039999</v>
      </c>
      <c r="Q9086" s="7">
        <v>0</v>
      </c>
      <c r="R9086" s="7">
        <v>0</v>
      </c>
      <c r="S9086" s="8">
        <v>5.7114695340499999</v>
      </c>
    </row>
    <row r="9087" spans="3:19" x14ac:dyDescent="0.2">
      <c r="C9087" s="90"/>
      <c r="D9087" s="87"/>
      <c r="E9087" s="1" t="s">
        <v>120</v>
      </c>
      <c r="F9087" s="2"/>
      <c r="G9087" s="59">
        <v>434</v>
      </c>
      <c r="H9087" s="71" t="str">
        <f t="shared" si="198"/>
        <v xml:space="preserve"> </v>
      </c>
      <c r="I9087" s="11">
        <v>17.972350230415</v>
      </c>
      <c r="J9087" s="3">
        <v>5.7603686635939999</v>
      </c>
      <c r="K9087" s="3">
        <v>8.5253456221199997</v>
      </c>
      <c r="L9087" s="3">
        <v>35.023041474654001</v>
      </c>
      <c r="M9087" s="3">
        <v>14.516129032258</v>
      </c>
      <c r="N9087" s="3">
        <v>6.221198156682</v>
      </c>
      <c r="O9087" s="3">
        <v>8.9861751152070006</v>
      </c>
      <c r="P9087" s="3">
        <v>1.8433179723499999</v>
      </c>
      <c r="Q9087" s="3">
        <v>0.46082949308799998</v>
      </c>
      <c r="R9087" s="3">
        <v>0.69124423963100001</v>
      </c>
      <c r="S9087" s="8">
        <v>5.9377880184330003</v>
      </c>
    </row>
    <row r="9088" spans="3:19" x14ac:dyDescent="0.2">
      <c r="C9088" s="90"/>
      <c r="D9088" s="87"/>
      <c r="E9088" s="1" t="s">
        <v>121</v>
      </c>
      <c r="F9088" s="2"/>
      <c r="G9088" s="59">
        <v>959</v>
      </c>
      <c r="H9088" s="71" t="str">
        <f t="shared" si="198"/>
        <v xml:space="preserve"> </v>
      </c>
      <c r="I9088" s="11">
        <v>17.101147028153999</v>
      </c>
      <c r="J9088" s="3">
        <v>5.8394160583939998</v>
      </c>
      <c r="K9088" s="3">
        <v>9.4890510948909998</v>
      </c>
      <c r="L9088" s="3">
        <v>36.079249217935001</v>
      </c>
      <c r="M9088" s="3">
        <v>14.494264859228</v>
      </c>
      <c r="N9088" s="3">
        <v>6.0479666319080003</v>
      </c>
      <c r="O9088" s="3">
        <v>8.1334723670490003</v>
      </c>
      <c r="P9088" s="3">
        <v>2.085505735141</v>
      </c>
      <c r="Q9088" s="3">
        <v>0.208550573514</v>
      </c>
      <c r="R9088" s="3">
        <v>0.52137643378499998</v>
      </c>
      <c r="S9088" s="8">
        <v>5.9103232533890004</v>
      </c>
    </row>
    <row r="9089" spans="3:19" x14ac:dyDescent="0.2">
      <c r="C9089" s="90"/>
      <c r="D9089" s="87"/>
      <c r="E9089" s="1" t="s">
        <v>122</v>
      </c>
      <c r="F9089" s="2"/>
      <c r="G9089" s="59">
        <v>173</v>
      </c>
      <c r="H9089" s="71" t="str">
        <f t="shared" si="198"/>
        <v xml:space="preserve"> </v>
      </c>
      <c r="I9089" s="11">
        <v>26.589595375723</v>
      </c>
      <c r="J9089" s="3">
        <v>8.6705202312140006</v>
      </c>
      <c r="K9089" s="3">
        <v>10.404624277457</v>
      </c>
      <c r="L9089" s="3">
        <v>27.745664739883999</v>
      </c>
      <c r="M9089" s="3">
        <v>15.606936416185</v>
      </c>
      <c r="N9089" s="3">
        <v>3.4682080924859999</v>
      </c>
      <c r="O9089" s="3">
        <v>4.6242774566470004</v>
      </c>
      <c r="P9089" s="3">
        <v>2.3121387283239998</v>
      </c>
      <c r="Q9089" s="7">
        <v>0</v>
      </c>
      <c r="R9089" s="3">
        <v>0.57803468208099995</v>
      </c>
      <c r="S9089" s="8">
        <v>5.4161849710979997</v>
      </c>
    </row>
    <row r="9090" spans="3:19" x14ac:dyDescent="0.2">
      <c r="C9090" s="90"/>
      <c r="D9090" s="87"/>
      <c r="E9090" s="1" t="s">
        <v>32</v>
      </c>
      <c r="F9090" s="2"/>
      <c r="G9090" s="59">
        <v>21</v>
      </c>
      <c r="H9090" s="71" t="str">
        <f t="shared" si="198"/>
        <v>*</v>
      </c>
      <c r="I9090" s="11">
        <v>14.285714285714</v>
      </c>
      <c r="J9090" s="3">
        <v>9.5238095238099998</v>
      </c>
      <c r="K9090" s="3">
        <v>4.7619047619049999</v>
      </c>
      <c r="L9090" s="3">
        <v>19.047619047619001</v>
      </c>
      <c r="M9090" s="3">
        <v>28.571428571428999</v>
      </c>
      <c r="N9090" s="3">
        <v>14.285714285714</v>
      </c>
      <c r="O9090" s="3">
        <v>9.5238095238099998</v>
      </c>
      <c r="P9090" s="7">
        <v>0</v>
      </c>
      <c r="Q9090" s="7">
        <v>0</v>
      </c>
      <c r="R9090" s="7">
        <v>0</v>
      </c>
      <c r="S9090" s="8">
        <v>6.1904761904759997</v>
      </c>
    </row>
    <row r="9091" spans="3:19" x14ac:dyDescent="0.2">
      <c r="C9091" s="90"/>
      <c r="D9091" s="87"/>
      <c r="E9091" s="1" t="s">
        <v>22</v>
      </c>
      <c r="F9091" s="2"/>
      <c r="G9091" s="59">
        <v>12</v>
      </c>
      <c r="H9091" s="71" t="str">
        <f t="shared" si="198"/>
        <v>*</v>
      </c>
      <c r="I9091" s="11">
        <v>16.666666666666998</v>
      </c>
      <c r="J9091" s="3">
        <v>8.333333333333</v>
      </c>
      <c r="K9091" s="3">
        <v>8.333333333333</v>
      </c>
      <c r="L9091" s="3">
        <v>50</v>
      </c>
      <c r="M9091" s="7">
        <v>0</v>
      </c>
      <c r="N9091" s="7">
        <v>0</v>
      </c>
      <c r="O9091" s="3">
        <v>8.333333333333</v>
      </c>
      <c r="P9091" s="3">
        <v>8.333333333333</v>
      </c>
      <c r="Q9091" s="7">
        <v>0</v>
      </c>
      <c r="R9091" s="7">
        <v>0</v>
      </c>
      <c r="S9091" s="8">
        <v>5.833333333333</v>
      </c>
    </row>
    <row r="9092" spans="3:19" ht="24" x14ac:dyDescent="0.2">
      <c r="C9092" s="91" t="s">
        <v>123</v>
      </c>
      <c r="D9092" s="86" t="s">
        <v>17</v>
      </c>
      <c r="E9092" s="6" t="s">
        <v>124</v>
      </c>
      <c r="F9092" s="5"/>
      <c r="G9092" s="58">
        <v>53</v>
      </c>
      <c r="H9092" s="70" t="str">
        <f t="shared" si="198"/>
        <v xml:space="preserve"> </v>
      </c>
      <c r="I9092" s="12">
        <v>11.320754716981</v>
      </c>
      <c r="J9092" s="4">
        <v>3.7735849056599999</v>
      </c>
      <c r="K9092" s="4">
        <v>3.7735849056599999</v>
      </c>
      <c r="L9092" s="4">
        <v>33.962264150943</v>
      </c>
      <c r="M9092" s="4">
        <v>15.094339622642</v>
      </c>
      <c r="N9092" s="4">
        <v>11.320754716981</v>
      </c>
      <c r="O9092" s="4">
        <v>15.094339622642</v>
      </c>
      <c r="P9092" s="4">
        <v>1.88679245283</v>
      </c>
      <c r="Q9092" s="4">
        <v>1.88679245283</v>
      </c>
      <c r="R9092" s="4">
        <v>1.88679245283</v>
      </c>
      <c r="S9092" s="13">
        <v>6.660377358491</v>
      </c>
    </row>
    <row r="9093" spans="3:19" ht="24" x14ac:dyDescent="0.2">
      <c r="C9093" s="92"/>
      <c r="D9093" s="87"/>
      <c r="E9093" s="1" t="s">
        <v>125</v>
      </c>
      <c r="F9093" s="2"/>
      <c r="G9093" s="59">
        <v>201</v>
      </c>
      <c r="H9093" s="71" t="str">
        <f t="shared" si="198"/>
        <v xml:space="preserve"> </v>
      </c>
      <c r="I9093" s="11">
        <v>17.910447761194</v>
      </c>
      <c r="J9093" s="3">
        <v>6.4676616915420002</v>
      </c>
      <c r="K9093" s="3">
        <v>8.4577114427859996</v>
      </c>
      <c r="L9093" s="3">
        <v>27.860696517413</v>
      </c>
      <c r="M9093" s="3">
        <v>12.935323383085001</v>
      </c>
      <c r="N9093" s="3">
        <v>8.4577114427859996</v>
      </c>
      <c r="O9093" s="3">
        <v>12.437810945274</v>
      </c>
      <c r="P9093" s="3">
        <v>3.4825870646769999</v>
      </c>
      <c r="Q9093" s="3">
        <v>0.99502487562200004</v>
      </c>
      <c r="R9093" s="3">
        <v>0.99502487562200004</v>
      </c>
      <c r="S9093" s="8">
        <v>6.1691542288559997</v>
      </c>
    </row>
    <row r="9094" spans="3:19" ht="24" x14ac:dyDescent="0.2">
      <c r="C9094" s="92"/>
      <c r="D9094" s="87"/>
      <c r="E9094" s="1" t="s">
        <v>126</v>
      </c>
      <c r="F9094" s="2"/>
      <c r="G9094" s="59">
        <v>110</v>
      </c>
      <c r="H9094" s="71" t="str">
        <f t="shared" si="198"/>
        <v xml:space="preserve"> </v>
      </c>
      <c r="I9094" s="11">
        <v>22.727272727273</v>
      </c>
      <c r="J9094" s="3">
        <v>3.636363636364</v>
      </c>
      <c r="K9094" s="3">
        <v>10</v>
      </c>
      <c r="L9094" s="3">
        <v>33.636363636364003</v>
      </c>
      <c r="M9094" s="3">
        <v>10</v>
      </c>
      <c r="N9094" s="3">
        <v>9.0909090909089993</v>
      </c>
      <c r="O9094" s="3">
        <v>8.1818181818180005</v>
      </c>
      <c r="P9094" s="3">
        <v>2.7272727272730002</v>
      </c>
      <c r="Q9094" s="7">
        <v>0</v>
      </c>
      <c r="R9094" s="7">
        <v>0</v>
      </c>
      <c r="S9094" s="8">
        <v>5.7818181818180001</v>
      </c>
    </row>
    <row r="9095" spans="3:19" ht="24" x14ac:dyDescent="0.2">
      <c r="C9095" s="92"/>
      <c r="D9095" s="87"/>
      <c r="E9095" s="1" t="s">
        <v>127</v>
      </c>
      <c r="F9095" s="2"/>
      <c r="G9095" s="59">
        <v>182</v>
      </c>
      <c r="H9095" s="71" t="str">
        <f t="shared" si="198"/>
        <v xml:space="preserve"> </v>
      </c>
      <c r="I9095" s="11">
        <v>21.978021978021999</v>
      </c>
      <c r="J9095" s="3">
        <v>6.5934065934069999</v>
      </c>
      <c r="K9095" s="3">
        <v>12.087912087912001</v>
      </c>
      <c r="L9095" s="3">
        <v>37.912087912087998</v>
      </c>
      <c r="M9095" s="3">
        <v>8.2417582417579993</v>
      </c>
      <c r="N9095" s="3">
        <v>4.9450549450550003</v>
      </c>
      <c r="O9095" s="3">
        <v>6.0439560439560003</v>
      </c>
      <c r="P9095" s="3">
        <v>2.1978021978019999</v>
      </c>
      <c r="Q9095" s="7">
        <v>0</v>
      </c>
      <c r="R9095" s="7">
        <v>0</v>
      </c>
      <c r="S9095" s="8">
        <v>5.5384615384620002</v>
      </c>
    </row>
    <row r="9096" spans="3:19" ht="24" x14ac:dyDescent="0.2">
      <c r="C9096" s="92"/>
      <c r="D9096" s="87"/>
      <c r="E9096" s="1" t="s">
        <v>128</v>
      </c>
      <c r="F9096" s="2"/>
      <c r="G9096" s="59">
        <v>1569</v>
      </c>
      <c r="H9096" s="71" t="str">
        <f t="shared" si="198"/>
        <v xml:space="preserve"> </v>
      </c>
      <c r="I9096" s="11">
        <v>14.59528362014</v>
      </c>
      <c r="J9096" s="3">
        <v>6.3097514340340002</v>
      </c>
      <c r="K9096" s="3">
        <v>8.7316762268960009</v>
      </c>
      <c r="L9096" s="3">
        <v>33.397068196303003</v>
      </c>
      <c r="M9096" s="3">
        <v>14.97769279796</v>
      </c>
      <c r="N9096" s="3">
        <v>8.0305927342259995</v>
      </c>
      <c r="O9096" s="3">
        <v>9.4964945825370002</v>
      </c>
      <c r="P9096" s="3">
        <v>3.1867431485019999</v>
      </c>
      <c r="Q9096" s="3">
        <v>0.50987890376</v>
      </c>
      <c r="R9096" s="3">
        <v>0.76481835564099998</v>
      </c>
      <c r="S9096" s="8">
        <v>6.1427660930529999</v>
      </c>
    </row>
    <row r="9097" spans="3:19" ht="24" x14ac:dyDescent="0.2">
      <c r="C9097" s="92"/>
      <c r="D9097" s="87"/>
      <c r="E9097" s="1" t="s">
        <v>129</v>
      </c>
      <c r="F9097" s="2"/>
      <c r="G9097" s="59">
        <v>1178</v>
      </c>
      <c r="H9097" s="71" t="str">
        <f t="shared" si="198"/>
        <v xml:space="preserve"> </v>
      </c>
      <c r="I9097" s="11">
        <v>15.110356536503</v>
      </c>
      <c r="J9097" s="3">
        <v>5.7724957555180003</v>
      </c>
      <c r="K9097" s="3">
        <v>8.1494057724959994</v>
      </c>
      <c r="L9097" s="3">
        <v>33.616298811545001</v>
      </c>
      <c r="M9097" s="3">
        <v>14.006791171476999</v>
      </c>
      <c r="N9097" s="3">
        <v>7.8098471986420002</v>
      </c>
      <c r="O9097" s="3">
        <v>11.035653650255</v>
      </c>
      <c r="P9097" s="3">
        <v>2.8862478777590002</v>
      </c>
      <c r="Q9097" s="3">
        <v>0.84889643463499997</v>
      </c>
      <c r="R9097" s="3">
        <v>0.76400679117100001</v>
      </c>
      <c r="S9097" s="8">
        <v>6.1808149405770001</v>
      </c>
    </row>
    <row r="9098" spans="3:19" ht="24" x14ac:dyDescent="0.2">
      <c r="C9098" s="92"/>
      <c r="D9098" s="87"/>
      <c r="E9098" s="1" t="s">
        <v>130</v>
      </c>
      <c r="F9098" s="2"/>
      <c r="G9098" s="59">
        <v>941</v>
      </c>
      <c r="H9098" s="71" t="str">
        <f t="shared" si="198"/>
        <v xml:space="preserve"> </v>
      </c>
      <c r="I9098" s="11">
        <v>14.558979808714</v>
      </c>
      <c r="J9098" s="3">
        <v>5.7385759829970002</v>
      </c>
      <c r="K9098" s="3">
        <v>8.3953241232729994</v>
      </c>
      <c r="L9098" s="3">
        <v>32.837407013815003</v>
      </c>
      <c r="M9098" s="3">
        <v>14.240170031881</v>
      </c>
      <c r="N9098" s="3">
        <v>7.9702444208290002</v>
      </c>
      <c r="O9098" s="3">
        <v>10.733262486716001</v>
      </c>
      <c r="P9098" s="3">
        <v>3.4006376195539998</v>
      </c>
      <c r="Q9098" s="3">
        <v>0.85015940488800001</v>
      </c>
      <c r="R9098" s="3">
        <v>1.2752391073330001</v>
      </c>
      <c r="S9098" s="8">
        <v>6.2433581296489997</v>
      </c>
    </row>
    <row r="9099" spans="3:19" x14ac:dyDescent="0.2">
      <c r="C9099" s="92"/>
      <c r="D9099" s="87"/>
      <c r="E9099" s="1" t="s">
        <v>131</v>
      </c>
      <c r="F9099" s="2"/>
      <c r="G9099" s="59">
        <v>414</v>
      </c>
      <c r="H9099" s="71" t="str">
        <f t="shared" si="198"/>
        <v xml:space="preserve"> </v>
      </c>
      <c r="I9099" s="11">
        <v>16.666666666666998</v>
      </c>
      <c r="J9099" s="3">
        <v>5.5555555555560003</v>
      </c>
      <c r="K9099" s="3">
        <v>7.2463768115939997</v>
      </c>
      <c r="L9099" s="3">
        <v>35.265700483091997</v>
      </c>
      <c r="M9099" s="3">
        <v>16.183574879226999</v>
      </c>
      <c r="N9099" s="3">
        <v>7.004830917874</v>
      </c>
      <c r="O9099" s="3">
        <v>8.6956521739130004</v>
      </c>
      <c r="P9099" s="3">
        <v>2.1739130434780001</v>
      </c>
      <c r="Q9099" s="3">
        <v>0.24154589371999999</v>
      </c>
      <c r="R9099" s="3">
        <v>0.96618357487899997</v>
      </c>
      <c r="S9099" s="8">
        <v>6.036231884058</v>
      </c>
    </row>
    <row r="9100" spans="3:19" ht="24" x14ac:dyDescent="0.2">
      <c r="C9100" s="92"/>
      <c r="D9100" s="87"/>
      <c r="E9100" s="1" t="s">
        <v>132</v>
      </c>
      <c r="F9100" s="2"/>
      <c r="G9100" s="59">
        <v>210</v>
      </c>
      <c r="H9100" s="71" t="str">
        <f t="shared" si="198"/>
        <v xml:space="preserve"> </v>
      </c>
      <c r="I9100" s="11">
        <v>10.47619047619</v>
      </c>
      <c r="J9100" s="3">
        <v>9.0476190476189995</v>
      </c>
      <c r="K9100" s="3">
        <v>8.0952380952380008</v>
      </c>
      <c r="L9100" s="3">
        <v>26.190476190476002</v>
      </c>
      <c r="M9100" s="3">
        <v>18.095238095237999</v>
      </c>
      <c r="N9100" s="3">
        <v>6.666666666667</v>
      </c>
      <c r="O9100" s="3">
        <v>10.952380952381001</v>
      </c>
      <c r="P9100" s="3">
        <v>8.0952380952380008</v>
      </c>
      <c r="Q9100" s="3">
        <v>1.4285714285710001</v>
      </c>
      <c r="R9100" s="3">
        <v>0.95238095238099996</v>
      </c>
      <c r="S9100" s="8">
        <v>6.519047619048</v>
      </c>
    </row>
    <row r="9101" spans="3:19" ht="24" x14ac:dyDescent="0.2">
      <c r="C9101" s="92"/>
      <c r="D9101" s="87"/>
      <c r="E9101" s="1" t="s">
        <v>133</v>
      </c>
      <c r="F9101" s="2"/>
      <c r="G9101" s="59">
        <v>210</v>
      </c>
      <c r="H9101" s="71" t="str">
        <f t="shared" si="198"/>
        <v xml:space="preserve"> </v>
      </c>
      <c r="I9101" s="11">
        <v>12.857142857143</v>
      </c>
      <c r="J9101" s="3">
        <v>2.8571428571430002</v>
      </c>
      <c r="K9101" s="3">
        <v>7.6190476190479997</v>
      </c>
      <c r="L9101" s="3">
        <v>24.285714285714</v>
      </c>
      <c r="M9101" s="3">
        <v>16.666666666666998</v>
      </c>
      <c r="N9101" s="3">
        <v>9.0476190476189995</v>
      </c>
      <c r="O9101" s="3">
        <v>15.714285714286</v>
      </c>
      <c r="P9101" s="3">
        <v>6.666666666667</v>
      </c>
      <c r="Q9101" s="3">
        <v>0.47619047618999999</v>
      </c>
      <c r="R9101" s="3">
        <v>3.8095238095239998</v>
      </c>
      <c r="S9101" s="8">
        <v>6.8190476190479998</v>
      </c>
    </row>
    <row r="9102" spans="3:19" ht="24" x14ac:dyDescent="0.2">
      <c r="C9102" s="92"/>
      <c r="D9102" s="87"/>
      <c r="E9102" s="1" t="s">
        <v>134</v>
      </c>
      <c r="F9102" s="2"/>
      <c r="G9102" s="59">
        <v>13</v>
      </c>
      <c r="H9102" s="71" t="str">
        <f t="shared" si="198"/>
        <v>*</v>
      </c>
      <c r="I9102" s="26">
        <v>0</v>
      </c>
      <c r="J9102" s="7">
        <v>0</v>
      </c>
      <c r="K9102" s="3">
        <v>15.384615384615</v>
      </c>
      <c r="L9102" s="3">
        <v>23.076923076922998</v>
      </c>
      <c r="M9102" s="3">
        <v>7.6923076923079998</v>
      </c>
      <c r="N9102" s="3">
        <v>15.384615384615</v>
      </c>
      <c r="O9102" s="3">
        <v>15.384615384615</v>
      </c>
      <c r="P9102" s="3">
        <v>15.384615384615</v>
      </c>
      <c r="Q9102" s="3">
        <v>7.6923076923079998</v>
      </c>
      <c r="R9102" s="7">
        <v>0</v>
      </c>
      <c r="S9102" s="8">
        <v>7.6923076923079998</v>
      </c>
    </row>
    <row r="9103" spans="3:19" ht="24" x14ac:dyDescent="0.2">
      <c r="C9103" s="92"/>
      <c r="D9103" s="87"/>
      <c r="E9103" s="1" t="s">
        <v>135</v>
      </c>
      <c r="F9103" s="2"/>
      <c r="G9103" s="59">
        <v>583</v>
      </c>
      <c r="H9103" s="71" t="str">
        <f t="shared" si="198"/>
        <v xml:space="preserve"> </v>
      </c>
      <c r="I9103" s="11">
        <v>16.981132075472001</v>
      </c>
      <c r="J9103" s="3">
        <v>6.518010291595</v>
      </c>
      <c r="K9103" s="3">
        <v>10.634648370497001</v>
      </c>
      <c r="L9103" s="3">
        <v>35.162950257289999</v>
      </c>
      <c r="M9103" s="3">
        <v>11.320754716981</v>
      </c>
      <c r="N9103" s="3">
        <v>8.2332761578039992</v>
      </c>
      <c r="O9103" s="3">
        <v>7.8902229845629996</v>
      </c>
      <c r="P9103" s="3">
        <v>2.2298456260720001</v>
      </c>
      <c r="Q9103" s="3">
        <v>0.34305317324200002</v>
      </c>
      <c r="R9103" s="3">
        <v>0.68610634648400004</v>
      </c>
      <c r="S9103" s="8">
        <v>5.9159519725559999</v>
      </c>
    </row>
    <row r="9104" spans="3:19" x14ac:dyDescent="0.2">
      <c r="C9104" s="92"/>
      <c r="D9104" s="87"/>
      <c r="E9104" s="1" t="s">
        <v>136</v>
      </c>
      <c r="F9104" s="2"/>
      <c r="G9104" s="59">
        <v>59</v>
      </c>
      <c r="H9104" s="71" t="str">
        <f t="shared" si="198"/>
        <v xml:space="preserve"> </v>
      </c>
      <c r="I9104" s="11">
        <v>15.254237288136</v>
      </c>
      <c r="J9104" s="3">
        <v>3.3898305084749998</v>
      </c>
      <c r="K9104" s="3">
        <v>6.7796610169490004</v>
      </c>
      <c r="L9104" s="3">
        <v>22.033898305085</v>
      </c>
      <c r="M9104" s="3">
        <v>16.949152542373</v>
      </c>
      <c r="N9104" s="3">
        <v>8.4745762711860007</v>
      </c>
      <c r="O9104" s="3">
        <v>13.559322033898001</v>
      </c>
      <c r="P9104" s="3">
        <v>5.0847457627120001</v>
      </c>
      <c r="Q9104" s="7">
        <v>0</v>
      </c>
      <c r="R9104" s="3">
        <v>8.4745762711860007</v>
      </c>
      <c r="S9104" s="8">
        <v>6.8644067796610004</v>
      </c>
    </row>
    <row r="9105" spans="2:28" x14ac:dyDescent="0.2">
      <c r="C9105" s="92"/>
      <c r="D9105" s="87"/>
      <c r="E9105" s="1" t="s">
        <v>137</v>
      </c>
      <c r="F9105" s="2"/>
      <c r="G9105" s="59">
        <v>280</v>
      </c>
      <c r="H9105" s="71" t="str">
        <f t="shared" si="198"/>
        <v xml:space="preserve"> </v>
      </c>
      <c r="I9105" s="11">
        <v>8.9285714285710007</v>
      </c>
      <c r="J9105" s="3">
        <v>8.2142857142859995</v>
      </c>
      <c r="K9105" s="3">
        <v>7.1428571428570002</v>
      </c>
      <c r="L9105" s="3">
        <v>28.571428571428999</v>
      </c>
      <c r="M9105" s="3">
        <v>13.571428571428999</v>
      </c>
      <c r="N9105" s="3">
        <v>7.8571428571429998</v>
      </c>
      <c r="O9105" s="3">
        <v>11.071428571428999</v>
      </c>
      <c r="P9105" s="3">
        <v>8.2142857142859995</v>
      </c>
      <c r="Q9105" s="3">
        <v>2.1428571428569998</v>
      </c>
      <c r="R9105" s="3">
        <v>4.2857142857139996</v>
      </c>
      <c r="S9105" s="8">
        <v>6.8142857142860001</v>
      </c>
    </row>
    <row r="9106" spans="2:28" x14ac:dyDescent="0.2">
      <c r="C9106" s="92"/>
      <c r="D9106" s="87"/>
      <c r="E9106" s="1" t="s">
        <v>22</v>
      </c>
      <c r="F9106" s="2"/>
      <c r="G9106" s="59">
        <v>15</v>
      </c>
      <c r="H9106" s="71" t="str">
        <f t="shared" si="198"/>
        <v>*</v>
      </c>
      <c r="I9106" s="11">
        <v>20</v>
      </c>
      <c r="J9106" s="3">
        <v>6.666666666667</v>
      </c>
      <c r="K9106" s="3">
        <v>6.666666666667</v>
      </c>
      <c r="L9106" s="3">
        <v>40</v>
      </c>
      <c r="M9106" s="3">
        <v>6.666666666667</v>
      </c>
      <c r="N9106" s="3">
        <v>13.333333333333</v>
      </c>
      <c r="O9106" s="7">
        <v>0</v>
      </c>
      <c r="P9106" s="7">
        <v>0</v>
      </c>
      <c r="Q9106" s="7">
        <v>0</v>
      </c>
      <c r="R9106" s="3">
        <v>6.666666666667</v>
      </c>
      <c r="S9106" s="8">
        <v>5.9333333333329996</v>
      </c>
    </row>
    <row r="9107" spans="2:28" ht="24" x14ac:dyDescent="0.2">
      <c r="C9107" s="92"/>
      <c r="D9107" s="87"/>
      <c r="E9107" s="1" t="s">
        <v>138</v>
      </c>
      <c r="F9107" s="2"/>
      <c r="G9107" s="59">
        <v>241</v>
      </c>
      <c r="H9107" s="71" t="str">
        <f t="shared" si="198"/>
        <v xml:space="preserve"> </v>
      </c>
      <c r="I9107" s="11">
        <v>16.597510373443999</v>
      </c>
      <c r="J9107" s="3">
        <v>6.224066390041</v>
      </c>
      <c r="K9107" s="3">
        <v>7.4688796680499996</v>
      </c>
      <c r="L9107" s="3">
        <v>29.045643153526999</v>
      </c>
      <c r="M9107" s="3">
        <v>12.863070539419001</v>
      </c>
      <c r="N9107" s="3">
        <v>8.7136929460579999</v>
      </c>
      <c r="O9107" s="3">
        <v>13.278008298754999</v>
      </c>
      <c r="P9107" s="3">
        <v>3.3195020746889998</v>
      </c>
      <c r="Q9107" s="3">
        <v>1.2448132780079999</v>
      </c>
      <c r="R9107" s="3">
        <v>1.2448132780079999</v>
      </c>
      <c r="S9107" s="8">
        <v>6.2738589211619997</v>
      </c>
    </row>
    <row r="9108" spans="2:28" ht="24" x14ac:dyDescent="0.2">
      <c r="C9108" s="92"/>
      <c r="D9108" s="87"/>
      <c r="E9108" s="1" t="s">
        <v>139</v>
      </c>
      <c r="F9108" s="2"/>
      <c r="G9108" s="59">
        <v>242</v>
      </c>
      <c r="H9108" s="71" t="str">
        <f t="shared" ref="H9108:H9110" si="199">IF(G9108&lt;49,"*"," ")</f>
        <v xml:space="preserve"> </v>
      </c>
      <c r="I9108" s="11">
        <v>21.900826446280998</v>
      </c>
      <c r="J9108" s="3">
        <v>5.7851239669419998</v>
      </c>
      <c r="K9108" s="3">
        <v>11.983471074380001</v>
      </c>
      <c r="L9108" s="3">
        <v>36.363636363635997</v>
      </c>
      <c r="M9108" s="3">
        <v>8.6776859504130002</v>
      </c>
      <c r="N9108" s="3">
        <v>7.02479338843</v>
      </c>
      <c r="O9108" s="3">
        <v>6.6115702479339999</v>
      </c>
      <c r="P9108" s="3">
        <v>1.6528925619829999</v>
      </c>
      <c r="Q9108" s="7">
        <v>0</v>
      </c>
      <c r="R9108" s="7">
        <v>0</v>
      </c>
      <c r="S9108" s="8">
        <v>5.5991735537189999</v>
      </c>
    </row>
    <row r="9109" spans="2:28" ht="24" x14ac:dyDescent="0.2">
      <c r="C9109" s="92"/>
      <c r="D9109" s="87"/>
      <c r="E9109" s="1" t="s">
        <v>140</v>
      </c>
      <c r="F9109" s="2"/>
      <c r="G9109" s="59">
        <v>1555</v>
      </c>
      <c r="H9109" s="71" t="str">
        <f t="shared" si="199"/>
        <v xml:space="preserve"> </v>
      </c>
      <c r="I9109" s="11">
        <v>14.662379421222001</v>
      </c>
      <c r="J9109" s="3">
        <v>5.8520900321539999</v>
      </c>
      <c r="K9109" s="3">
        <v>8.0385852090029992</v>
      </c>
      <c r="L9109" s="3">
        <v>33.054662379421003</v>
      </c>
      <c r="M9109" s="3">
        <v>14.469453376205999</v>
      </c>
      <c r="N9109" s="3">
        <v>8.1028938906750003</v>
      </c>
      <c r="O9109" s="3">
        <v>10.675241157556</v>
      </c>
      <c r="P9109" s="3">
        <v>3.215434083601</v>
      </c>
      <c r="Q9109" s="3">
        <v>0.83601286173599998</v>
      </c>
      <c r="R9109" s="3">
        <v>1.093247588424</v>
      </c>
      <c r="S9109" s="8">
        <v>6.2257234726690003</v>
      </c>
    </row>
    <row r="9110" spans="2:28" ht="24" x14ac:dyDescent="0.2">
      <c r="C9110" s="93"/>
      <c r="D9110" s="88"/>
      <c r="E9110" s="27" t="s">
        <v>141</v>
      </c>
      <c r="F9110" s="30"/>
      <c r="G9110" s="60">
        <v>408</v>
      </c>
      <c r="H9110" s="72" t="str">
        <f t="shared" si="199"/>
        <v xml:space="preserve"> </v>
      </c>
      <c r="I9110" s="35">
        <v>12.009803921569</v>
      </c>
      <c r="J9110" s="16">
        <v>6.1274509803920001</v>
      </c>
      <c r="K9110" s="16">
        <v>8.333333333333</v>
      </c>
      <c r="L9110" s="16">
        <v>24.509803921568999</v>
      </c>
      <c r="M9110" s="16">
        <v>16.911764705882</v>
      </c>
      <c r="N9110" s="16">
        <v>8.0882352941180002</v>
      </c>
      <c r="O9110" s="16">
        <v>13.235294117646999</v>
      </c>
      <c r="P9110" s="16">
        <v>7.1078431372550002</v>
      </c>
      <c r="Q9110" s="16">
        <v>1.225490196078</v>
      </c>
      <c r="R9110" s="16">
        <v>2.4509803921570001</v>
      </c>
      <c r="S9110" s="36">
        <v>6.6544117647060004</v>
      </c>
    </row>
    <row r="9111" spans="2:28" x14ac:dyDescent="0.2">
      <c r="G9111" s="61"/>
      <c r="H9111" s="73"/>
    </row>
    <row r="9112" spans="2:28" x14ac:dyDescent="0.2">
      <c r="B9112" s="22" t="str">
        <f xml:space="preserve"> HYPERLINK("#'目次'!B73", "[67]")</f>
        <v>[67]</v>
      </c>
      <c r="C9112" s="17" t="s">
        <v>648</v>
      </c>
      <c r="G9112" s="61"/>
      <c r="H9112" s="73"/>
    </row>
    <row r="9113" spans="2:28" x14ac:dyDescent="0.2">
      <c r="G9113" s="61"/>
      <c r="H9113" s="73"/>
    </row>
    <row r="9114" spans="2:28" x14ac:dyDescent="0.2">
      <c r="G9114" s="61"/>
      <c r="H9114" s="73"/>
    </row>
    <row r="9115" spans="2:28" x14ac:dyDescent="0.2">
      <c r="C9115" s="17" t="s">
        <v>12</v>
      </c>
      <c r="G9115" s="61"/>
      <c r="H9115" s="73"/>
    </row>
    <row r="9116" spans="2:28" ht="48" x14ac:dyDescent="0.2">
      <c r="C9116" s="82"/>
      <c r="D9116" s="83"/>
      <c r="E9116" s="83"/>
      <c r="F9116" s="83"/>
      <c r="G9116" s="55" t="s">
        <v>13</v>
      </c>
      <c r="H9116" s="68"/>
      <c r="I9116" s="20" t="s">
        <v>124</v>
      </c>
      <c r="J9116" s="10" t="s">
        <v>125</v>
      </c>
      <c r="K9116" s="10" t="s">
        <v>649</v>
      </c>
      <c r="L9116" s="10" t="s">
        <v>127</v>
      </c>
      <c r="M9116" s="10" t="s">
        <v>128</v>
      </c>
      <c r="N9116" s="10" t="s">
        <v>129</v>
      </c>
      <c r="O9116" s="10" t="s">
        <v>650</v>
      </c>
      <c r="P9116" s="10" t="s">
        <v>131</v>
      </c>
      <c r="Q9116" s="10" t="s">
        <v>132</v>
      </c>
      <c r="R9116" s="10" t="s">
        <v>133</v>
      </c>
      <c r="S9116" s="10" t="s">
        <v>134</v>
      </c>
      <c r="T9116" s="10" t="s">
        <v>135</v>
      </c>
      <c r="U9116" s="10" t="s">
        <v>136</v>
      </c>
      <c r="V9116" s="10" t="s">
        <v>137</v>
      </c>
      <c r="W9116" s="10" t="s">
        <v>22</v>
      </c>
      <c r="X9116" s="10" t="s">
        <v>651</v>
      </c>
      <c r="Y9116" s="10" t="s">
        <v>138</v>
      </c>
      <c r="Z9116" s="10" t="s">
        <v>139</v>
      </c>
      <c r="AA9116" s="10" t="s">
        <v>140</v>
      </c>
      <c r="AB9116" s="23" t="s">
        <v>141</v>
      </c>
    </row>
    <row r="9117" spans="2:28" x14ac:dyDescent="0.2">
      <c r="C9117" s="84"/>
      <c r="D9117" s="85"/>
      <c r="E9117" s="85"/>
      <c r="F9117" s="85"/>
      <c r="G9117" s="56"/>
      <c r="H9117" s="69"/>
      <c r="I9117" s="24"/>
      <c r="J9117" s="9"/>
      <c r="K9117" s="9"/>
      <c r="L9117" s="9"/>
      <c r="M9117" s="9"/>
      <c r="N9117" s="9"/>
      <c r="O9117" s="9"/>
      <c r="P9117" s="9"/>
      <c r="Q9117" s="9"/>
      <c r="R9117" s="9"/>
      <c r="S9117" s="9"/>
      <c r="T9117" s="9"/>
      <c r="U9117" s="9"/>
      <c r="V9117" s="9"/>
      <c r="W9117" s="9"/>
      <c r="X9117" s="9"/>
      <c r="Y9117" s="9"/>
      <c r="Z9117" s="9"/>
      <c r="AA9117" s="9"/>
      <c r="AB9117" s="21"/>
    </row>
    <row r="9118" spans="2:28" x14ac:dyDescent="0.2">
      <c r="C9118" s="28"/>
      <c r="D9118" s="29"/>
      <c r="E9118" s="32" t="s">
        <v>13</v>
      </c>
      <c r="F9118" s="31"/>
      <c r="G9118" s="57">
        <v>2435</v>
      </c>
      <c r="H9118" s="66" t="str">
        <f t="shared" ref="H9118:H9181" si="200">IF(G9118&lt;49,"*"," ")</f>
        <v xml:space="preserve"> </v>
      </c>
      <c r="I9118" s="15">
        <v>2.258726899384</v>
      </c>
      <c r="J9118" s="15">
        <v>8.4188911704309994</v>
      </c>
      <c r="K9118" s="15">
        <v>4.6817248459960004</v>
      </c>
      <c r="L9118" s="15">
        <v>7.6796714579060001</v>
      </c>
      <c r="M9118" s="15">
        <v>65.667351129362999</v>
      </c>
      <c r="N9118" s="15">
        <v>49.240246406571003</v>
      </c>
      <c r="O9118" s="15">
        <v>39.014373716632001</v>
      </c>
      <c r="P9118" s="15">
        <v>17.412731006160001</v>
      </c>
      <c r="Q9118" s="15">
        <v>8.7474332648870003</v>
      </c>
      <c r="R9118" s="15">
        <v>8.788501026694</v>
      </c>
      <c r="S9118" s="15">
        <v>0.61601642710500004</v>
      </c>
      <c r="T9118" s="15">
        <v>24.106776180697999</v>
      </c>
      <c r="U9118" s="15">
        <v>2.58726899384</v>
      </c>
      <c r="V9118" s="15">
        <v>11.909650924025</v>
      </c>
      <c r="W9118" s="15">
        <v>1.724845995893</v>
      </c>
      <c r="X9118" s="15">
        <v>86.365503080081993</v>
      </c>
      <c r="Y9118" s="15">
        <v>10.102669404517</v>
      </c>
      <c r="Z9118" s="15">
        <v>10.184804928130999</v>
      </c>
      <c r="AA9118" s="15">
        <v>64.969199178644999</v>
      </c>
      <c r="AB9118" s="34">
        <v>17.002053388090001</v>
      </c>
    </row>
    <row r="9119" spans="2:28" x14ac:dyDescent="0.2">
      <c r="C9119" s="89" t="s">
        <v>16</v>
      </c>
      <c r="D9119" s="86" t="s">
        <v>17</v>
      </c>
      <c r="E9119" s="6" t="s">
        <v>18</v>
      </c>
      <c r="F9119" s="5"/>
      <c r="G9119" s="58">
        <v>344</v>
      </c>
      <c r="H9119" s="70" t="str">
        <f t="shared" si="200"/>
        <v xml:space="preserve"> </v>
      </c>
      <c r="I9119" s="12">
        <v>1.1627906976739999</v>
      </c>
      <c r="J9119" s="4">
        <v>8.4302325581400002</v>
      </c>
      <c r="K9119" s="4">
        <v>5.2325581395349996</v>
      </c>
      <c r="L9119" s="4">
        <v>11.627906976744001</v>
      </c>
      <c r="M9119" s="4">
        <v>68.895348837208999</v>
      </c>
      <c r="N9119" s="4">
        <v>47.383720930232997</v>
      </c>
      <c r="O9119" s="4">
        <v>40.697674418604997</v>
      </c>
      <c r="P9119" s="4">
        <v>19.476744186047</v>
      </c>
      <c r="Q9119" s="4">
        <v>8.4302325581400002</v>
      </c>
      <c r="R9119" s="4">
        <v>2.9069767441860002</v>
      </c>
      <c r="S9119" s="4">
        <v>0.58139534883699995</v>
      </c>
      <c r="T9119" s="4">
        <v>27.616279069767</v>
      </c>
      <c r="U9119" s="4">
        <v>1.1627906976739999</v>
      </c>
      <c r="V9119" s="4">
        <v>9.5930232558139998</v>
      </c>
      <c r="W9119" s="4">
        <v>1.4534883720930001</v>
      </c>
      <c r="X9119" s="4">
        <v>88.953488372093005</v>
      </c>
      <c r="Y9119" s="4">
        <v>9.3023255813949994</v>
      </c>
      <c r="Z9119" s="4">
        <v>13.662790697674</v>
      </c>
      <c r="AA9119" s="4">
        <v>64.825581395349005</v>
      </c>
      <c r="AB9119" s="13">
        <v>11.337209302326</v>
      </c>
    </row>
    <row r="9120" spans="2:28" x14ac:dyDescent="0.2">
      <c r="C9120" s="90"/>
      <c r="D9120" s="87"/>
      <c r="E9120" s="1" t="s">
        <v>19</v>
      </c>
      <c r="F9120" s="2"/>
      <c r="G9120" s="59">
        <v>1502</v>
      </c>
      <c r="H9120" s="71" t="str">
        <f t="shared" si="200"/>
        <v xml:space="preserve"> </v>
      </c>
      <c r="I9120" s="11">
        <v>1.9307589880160001</v>
      </c>
      <c r="J9120" s="3">
        <v>8.1225033288950002</v>
      </c>
      <c r="K9120" s="3">
        <v>5.0599201065250003</v>
      </c>
      <c r="L9120" s="3">
        <v>8.388814913449</v>
      </c>
      <c r="M9120" s="3">
        <v>69.174434087883</v>
      </c>
      <c r="N9120" s="3">
        <v>49.800266311584998</v>
      </c>
      <c r="O9120" s="3">
        <v>39.680426098535001</v>
      </c>
      <c r="P9120" s="3">
        <v>17.709720372835999</v>
      </c>
      <c r="Q9120" s="3">
        <v>7.7896138482020003</v>
      </c>
      <c r="R9120" s="3">
        <v>7.5898801597869996</v>
      </c>
      <c r="S9120" s="3">
        <v>0.53262316910800001</v>
      </c>
      <c r="T9120" s="3">
        <v>24.700399467377</v>
      </c>
      <c r="U9120" s="3">
        <v>2.5299600532620001</v>
      </c>
      <c r="V9120" s="3">
        <v>11.38482023968</v>
      </c>
      <c r="W9120" s="3">
        <v>1.5312916111849999</v>
      </c>
      <c r="X9120" s="3">
        <v>87.083888149133998</v>
      </c>
      <c r="Y9120" s="3">
        <v>9.4540612516639992</v>
      </c>
      <c r="Z9120" s="3">
        <v>11.451398135819</v>
      </c>
      <c r="AA9120" s="3">
        <v>65.712383488681994</v>
      </c>
      <c r="AB9120" s="8">
        <v>15.179760319573999</v>
      </c>
    </row>
    <row r="9121" spans="3:28" x14ac:dyDescent="0.2">
      <c r="C9121" s="90"/>
      <c r="D9121" s="87"/>
      <c r="E9121" s="1" t="s">
        <v>20</v>
      </c>
      <c r="F9121" s="2"/>
      <c r="G9121" s="59">
        <v>465</v>
      </c>
      <c r="H9121" s="71" t="str">
        <f t="shared" si="200"/>
        <v xml:space="preserve"> </v>
      </c>
      <c r="I9121" s="11">
        <v>3.8709677419349999</v>
      </c>
      <c r="J9121" s="3">
        <v>7.9569892473120003</v>
      </c>
      <c r="K9121" s="3">
        <v>3.0107526881719999</v>
      </c>
      <c r="L9121" s="3">
        <v>3.6559139784950001</v>
      </c>
      <c r="M9121" s="3">
        <v>58.924731182796002</v>
      </c>
      <c r="N9121" s="3">
        <v>52.688172043011001</v>
      </c>
      <c r="O9121" s="3">
        <v>38.064516129032</v>
      </c>
      <c r="P9121" s="3">
        <v>16.344086021504999</v>
      </c>
      <c r="Q9121" s="3">
        <v>11.397849462366</v>
      </c>
      <c r="R9121" s="3">
        <v>12.903225806451999</v>
      </c>
      <c r="S9121" s="3">
        <v>0.43010752688199999</v>
      </c>
      <c r="T9121" s="3">
        <v>23.440860215053998</v>
      </c>
      <c r="U9121" s="3">
        <v>2.795698924731</v>
      </c>
      <c r="V9121" s="3">
        <v>13.978494623655999</v>
      </c>
      <c r="W9121" s="3">
        <v>1.7204301075270001</v>
      </c>
      <c r="X9121" s="3">
        <v>84.301075268817002</v>
      </c>
      <c r="Y9121" s="3">
        <v>10.967741935484</v>
      </c>
      <c r="Z9121" s="3">
        <v>4.9462365591399999</v>
      </c>
      <c r="AA9121" s="3">
        <v>66.236559139785001</v>
      </c>
      <c r="AB9121" s="8">
        <v>23.010752688172001</v>
      </c>
    </row>
    <row r="9122" spans="3:28" x14ac:dyDescent="0.2">
      <c r="C9122" s="90"/>
      <c r="D9122" s="87"/>
      <c r="E9122" s="1" t="s">
        <v>21</v>
      </c>
      <c r="F9122" s="2"/>
      <c r="G9122" s="59">
        <v>107</v>
      </c>
      <c r="H9122" s="71" t="str">
        <f t="shared" si="200"/>
        <v xml:space="preserve"> </v>
      </c>
      <c r="I9122" s="11">
        <v>2.8037383177569999</v>
      </c>
      <c r="J9122" s="3">
        <v>14.018691588785</v>
      </c>
      <c r="K9122" s="3">
        <v>4.6728971962620003</v>
      </c>
      <c r="L9122" s="3">
        <v>3.7383177570089998</v>
      </c>
      <c r="M9122" s="3">
        <v>38.317757009346003</v>
      </c>
      <c r="N9122" s="3">
        <v>32.710280373831999</v>
      </c>
      <c r="O9122" s="3">
        <v>30.841121495326998</v>
      </c>
      <c r="P9122" s="3">
        <v>11.214953271028</v>
      </c>
      <c r="Q9122" s="3">
        <v>12.149532710280001</v>
      </c>
      <c r="R9122" s="3">
        <v>26.168224299064999</v>
      </c>
      <c r="S9122" s="3">
        <v>1.869158878505</v>
      </c>
      <c r="T9122" s="3">
        <v>10.280373831776</v>
      </c>
      <c r="U9122" s="3">
        <v>6.5420560747660002</v>
      </c>
      <c r="V9122" s="3">
        <v>16.822429906541998</v>
      </c>
      <c r="W9122" s="3">
        <v>3.7383177570089998</v>
      </c>
      <c r="X9122" s="3">
        <v>79.439252336449002</v>
      </c>
      <c r="Y9122" s="3">
        <v>16.822429906541998</v>
      </c>
      <c r="Z9122" s="3">
        <v>4.6728971962620003</v>
      </c>
      <c r="AA9122" s="3">
        <v>51.401869158879002</v>
      </c>
      <c r="AB9122" s="8">
        <v>35.514018691589001</v>
      </c>
    </row>
    <row r="9123" spans="3:28" x14ac:dyDescent="0.2">
      <c r="C9123" s="90"/>
      <c r="D9123" s="87"/>
      <c r="E9123" s="1" t="s">
        <v>22</v>
      </c>
      <c r="F9123" s="2"/>
      <c r="G9123" s="59">
        <v>17</v>
      </c>
      <c r="H9123" s="71" t="str">
        <f t="shared" si="200"/>
        <v>*</v>
      </c>
      <c r="I9123" s="11">
        <v>5.8823529411760003</v>
      </c>
      <c r="J9123" s="3">
        <v>11.764705882353001</v>
      </c>
      <c r="K9123" s="3">
        <v>5.8823529411760003</v>
      </c>
      <c r="L9123" s="7">
        <v>0</v>
      </c>
      <c r="M9123" s="3">
        <v>47.058823529412003</v>
      </c>
      <c r="N9123" s="3">
        <v>47.058823529412003</v>
      </c>
      <c r="O9123" s="3">
        <v>23.529411764706001</v>
      </c>
      <c r="P9123" s="3">
        <v>17.647058823529001</v>
      </c>
      <c r="Q9123" s="3">
        <v>5.8823529411760003</v>
      </c>
      <c r="R9123" s="3">
        <v>11.764705882353001</v>
      </c>
      <c r="S9123" s="3">
        <v>5.8823529411760003</v>
      </c>
      <c r="T9123" s="3">
        <v>5.8823529411760003</v>
      </c>
      <c r="U9123" s="3">
        <v>5.8823529411760003</v>
      </c>
      <c r="V9123" s="3">
        <v>17.647058823529001</v>
      </c>
      <c r="W9123" s="3">
        <v>11.764705882353001</v>
      </c>
      <c r="X9123" s="3">
        <v>70.588235294117993</v>
      </c>
      <c r="Y9123" s="3">
        <v>17.647058823529001</v>
      </c>
      <c r="Z9123" s="3">
        <v>5.8823529411760003</v>
      </c>
      <c r="AA9123" s="3">
        <v>52.941176470587997</v>
      </c>
      <c r="AB9123" s="8">
        <v>11.764705882353001</v>
      </c>
    </row>
    <row r="9124" spans="3:28" x14ac:dyDescent="0.2">
      <c r="C9124" s="91" t="s">
        <v>23</v>
      </c>
      <c r="D9124" s="86" t="s">
        <v>17</v>
      </c>
      <c r="E9124" s="6" t="s">
        <v>24</v>
      </c>
      <c r="F9124" s="5"/>
      <c r="G9124" s="58">
        <v>383</v>
      </c>
      <c r="H9124" s="70" t="str">
        <f t="shared" si="200"/>
        <v xml:space="preserve"> </v>
      </c>
      <c r="I9124" s="12">
        <v>2.0887728459530002</v>
      </c>
      <c r="J9124" s="4">
        <v>7.8328981723239997</v>
      </c>
      <c r="K9124" s="4">
        <v>9.9216710182769994</v>
      </c>
      <c r="L9124" s="4">
        <v>15.404699738903</v>
      </c>
      <c r="M9124" s="4">
        <v>76.240208877284999</v>
      </c>
      <c r="N9124" s="4">
        <v>57.963446475196001</v>
      </c>
      <c r="O9124" s="4">
        <v>47.519582245431003</v>
      </c>
      <c r="P9124" s="4">
        <v>20.887728459529999</v>
      </c>
      <c r="Q9124" s="4">
        <v>8.3550913838120007</v>
      </c>
      <c r="R9124" s="4">
        <v>8.0939947780679997</v>
      </c>
      <c r="S9124" s="4">
        <v>0.52219321148800002</v>
      </c>
      <c r="T9124" s="4">
        <v>32.637075718016</v>
      </c>
      <c r="U9124" s="4">
        <v>2.0887728459530002</v>
      </c>
      <c r="V9124" s="4">
        <v>6.5274151436030001</v>
      </c>
      <c r="W9124" s="4">
        <v>1.0443864229769999</v>
      </c>
      <c r="X9124" s="4">
        <v>92.428198433419993</v>
      </c>
      <c r="Y9124" s="4">
        <v>9.138381201044</v>
      </c>
      <c r="Z9124" s="4">
        <v>19.843342036553999</v>
      </c>
      <c r="AA9124" s="4">
        <v>74.412532637075998</v>
      </c>
      <c r="AB9124" s="13">
        <v>16.44908616188</v>
      </c>
    </row>
    <row r="9125" spans="3:28" x14ac:dyDescent="0.2">
      <c r="C9125" s="90"/>
      <c r="D9125" s="87"/>
      <c r="E9125" s="1" t="s">
        <v>25</v>
      </c>
      <c r="F9125" s="2"/>
      <c r="G9125" s="59">
        <v>333</v>
      </c>
      <c r="H9125" s="71" t="str">
        <f t="shared" si="200"/>
        <v xml:space="preserve"> </v>
      </c>
      <c r="I9125" s="11">
        <v>2.4024024024020001</v>
      </c>
      <c r="J9125" s="3">
        <v>8.7087087087090005</v>
      </c>
      <c r="K9125" s="3">
        <v>11.411411411411001</v>
      </c>
      <c r="L9125" s="3">
        <v>16.216216216216001</v>
      </c>
      <c r="M9125" s="3">
        <v>76.576576576576997</v>
      </c>
      <c r="N9125" s="3">
        <v>60.060060060060003</v>
      </c>
      <c r="O9125" s="3">
        <v>48.648648648649001</v>
      </c>
      <c r="P9125" s="3">
        <v>22.222222222222001</v>
      </c>
      <c r="Q9125" s="3">
        <v>10.510510510511001</v>
      </c>
      <c r="R9125" s="3">
        <v>8.4084084084080004</v>
      </c>
      <c r="S9125" s="3">
        <v>0.60060060060099996</v>
      </c>
      <c r="T9125" s="3">
        <v>33.333333333333002</v>
      </c>
      <c r="U9125" s="3">
        <v>1.8018018018019999</v>
      </c>
      <c r="V9125" s="3">
        <v>5.7057057057060003</v>
      </c>
      <c r="W9125" s="3">
        <v>0.90090090090099995</v>
      </c>
      <c r="X9125" s="3">
        <v>93.393393393392998</v>
      </c>
      <c r="Y9125" s="3">
        <v>9.9099099099100005</v>
      </c>
      <c r="Z9125" s="3">
        <v>21.921921921921999</v>
      </c>
      <c r="AA9125" s="3">
        <v>76.876876876877006</v>
      </c>
      <c r="AB9125" s="8">
        <v>19.219219219218999</v>
      </c>
    </row>
    <row r="9126" spans="3:28" ht="24" x14ac:dyDescent="0.2">
      <c r="C9126" s="90"/>
      <c r="D9126" s="87"/>
      <c r="E9126" s="1" t="s">
        <v>26</v>
      </c>
      <c r="F9126" s="2"/>
      <c r="G9126" s="59">
        <v>464</v>
      </c>
      <c r="H9126" s="71" t="str">
        <f t="shared" si="200"/>
        <v xml:space="preserve"> </v>
      </c>
      <c r="I9126" s="11">
        <v>1.9396551724140001</v>
      </c>
      <c r="J9126" s="3">
        <v>8.8362068965519995</v>
      </c>
      <c r="K9126" s="3">
        <v>7.9741379310339999</v>
      </c>
      <c r="L9126" s="3">
        <v>16.379310344827999</v>
      </c>
      <c r="M9126" s="3">
        <v>73.491379310344996</v>
      </c>
      <c r="N9126" s="3">
        <v>58.620689655172001</v>
      </c>
      <c r="O9126" s="3">
        <v>47.198275862069003</v>
      </c>
      <c r="P9126" s="3">
        <v>22.844827586207</v>
      </c>
      <c r="Q9126" s="3">
        <v>11.422413793103001</v>
      </c>
      <c r="R9126" s="3">
        <v>9.9137931034480005</v>
      </c>
      <c r="S9126" s="3">
        <v>0.64655172413799999</v>
      </c>
      <c r="T9126" s="3">
        <v>34.267241379310001</v>
      </c>
      <c r="U9126" s="3">
        <v>1.0775862068969999</v>
      </c>
      <c r="V9126" s="3">
        <v>5.8189655172409998</v>
      </c>
      <c r="W9126" s="3">
        <v>1.0775862068969999</v>
      </c>
      <c r="X9126" s="3">
        <v>93.103448275861993</v>
      </c>
      <c r="Y9126" s="3">
        <v>10.129310344827999</v>
      </c>
      <c r="Z9126" s="3">
        <v>20.043103448276</v>
      </c>
      <c r="AA9126" s="3">
        <v>76.724137931033994</v>
      </c>
      <c r="AB9126" s="8">
        <v>20.905172413793</v>
      </c>
    </row>
    <row r="9127" spans="3:28" ht="24" x14ac:dyDescent="0.2">
      <c r="C9127" s="90"/>
      <c r="D9127" s="87"/>
      <c r="E9127" s="1" t="s">
        <v>27</v>
      </c>
      <c r="F9127" s="2"/>
      <c r="G9127" s="59">
        <v>163</v>
      </c>
      <c r="H9127" s="71" t="str">
        <f t="shared" si="200"/>
        <v xml:space="preserve"> </v>
      </c>
      <c r="I9127" s="11">
        <v>3.6809815950920002</v>
      </c>
      <c r="J9127" s="3">
        <v>7.9754601226990003</v>
      </c>
      <c r="K9127" s="3">
        <v>9.2024539877299993</v>
      </c>
      <c r="L9127" s="3">
        <v>16.564417177913999</v>
      </c>
      <c r="M9127" s="3">
        <v>65.644171779141004</v>
      </c>
      <c r="N9127" s="3">
        <v>59.509202453988003</v>
      </c>
      <c r="O9127" s="3">
        <v>42.331288343558001</v>
      </c>
      <c r="P9127" s="3">
        <v>25.766871165644002</v>
      </c>
      <c r="Q9127" s="3">
        <v>12.269938650306999</v>
      </c>
      <c r="R9127" s="3">
        <v>9.2024539877299993</v>
      </c>
      <c r="S9127" s="3">
        <v>0.61349693251500004</v>
      </c>
      <c r="T9127" s="3">
        <v>26.380368098160002</v>
      </c>
      <c r="U9127" s="3">
        <v>1.8404907975460001</v>
      </c>
      <c r="V9127" s="3">
        <v>7.9754601226990003</v>
      </c>
      <c r="W9127" s="3">
        <v>2.4539877300609998</v>
      </c>
      <c r="X9127" s="3">
        <v>89.570552147238999</v>
      </c>
      <c r="Y9127" s="3">
        <v>9.2024539877299993</v>
      </c>
      <c r="Z9127" s="3">
        <v>19.631901840491</v>
      </c>
      <c r="AA9127" s="3">
        <v>71.165644171778993</v>
      </c>
      <c r="AB9127" s="8">
        <v>19.631901840491</v>
      </c>
    </row>
    <row r="9128" spans="3:28" x14ac:dyDescent="0.2">
      <c r="C9128" s="90"/>
      <c r="D9128" s="87"/>
      <c r="E9128" s="1" t="s">
        <v>28</v>
      </c>
      <c r="F9128" s="2"/>
      <c r="G9128" s="59">
        <v>161</v>
      </c>
      <c r="H9128" s="71" t="str">
        <f t="shared" si="200"/>
        <v xml:space="preserve"> </v>
      </c>
      <c r="I9128" s="11">
        <v>2.4844720496889998</v>
      </c>
      <c r="J9128" s="3">
        <v>8.074534161491</v>
      </c>
      <c r="K9128" s="3">
        <v>11.180124223602</v>
      </c>
      <c r="L9128" s="3">
        <v>16.770186335403999</v>
      </c>
      <c r="M9128" s="3">
        <v>69.565217391304003</v>
      </c>
      <c r="N9128" s="3">
        <v>54.658385093168</v>
      </c>
      <c r="O9128" s="3">
        <v>46.583850931676999</v>
      </c>
      <c r="P9128" s="3">
        <v>17.391304347826001</v>
      </c>
      <c r="Q9128" s="3">
        <v>9.9378881987579994</v>
      </c>
      <c r="R9128" s="3">
        <v>12.422360248446999</v>
      </c>
      <c r="S9128" s="3">
        <v>1.242236024845</v>
      </c>
      <c r="T9128" s="3">
        <v>30.434782608696</v>
      </c>
      <c r="U9128" s="3">
        <v>0.62111801242200004</v>
      </c>
      <c r="V9128" s="3">
        <v>7.4534161490680004</v>
      </c>
      <c r="W9128" s="3">
        <v>1.242236024845</v>
      </c>
      <c r="X9128" s="3">
        <v>91.304347826086996</v>
      </c>
      <c r="Y9128" s="3">
        <v>8.6956521739130004</v>
      </c>
      <c r="Z9128" s="3">
        <v>21.11801242236</v>
      </c>
      <c r="AA9128" s="3">
        <v>71.428571428571004</v>
      </c>
      <c r="AB9128" s="8">
        <v>22.360248447204999</v>
      </c>
    </row>
    <row r="9129" spans="3:28" x14ac:dyDescent="0.2">
      <c r="C9129" s="90"/>
      <c r="D9129" s="87"/>
      <c r="E9129" s="1" t="s">
        <v>29</v>
      </c>
      <c r="F9129" s="2"/>
      <c r="G9129" s="59">
        <v>1174</v>
      </c>
      <c r="H9129" s="71" t="str">
        <f t="shared" si="200"/>
        <v xml:space="preserve"> </v>
      </c>
      <c r="I9129" s="11">
        <v>2.2146507666100002</v>
      </c>
      <c r="J9129" s="3">
        <v>8.7734241908010002</v>
      </c>
      <c r="K9129" s="3">
        <v>6.5587734241910001</v>
      </c>
      <c r="L9129" s="3">
        <v>11.669505962521001</v>
      </c>
      <c r="M9129" s="3">
        <v>69.931856899489006</v>
      </c>
      <c r="N9129" s="3">
        <v>54.429301533219999</v>
      </c>
      <c r="O9129" s="3">
        <v>43.952299829642001</v>
      </c>
      <c r="P9129" s="3">
        <v>19.931856899488999</v>
      </c>
      <c r="Q9129" s="3">
        <v>9.7103918228280008</v>
      </c>
      <c r="R9129" s="3">
        <v>8.8586030664400006</v>
      </c>
      <c r="S9129" s="3">
        <v>0.425894378194</v>
      </c>
      <c r="T9129" s="3">
        <v>28.534923339012</v>
      </c>
      <c r="U9129" s="3">
        <v>2.6405451448039998</v>
      </c>
      <c r="V9129" s="3">
        <v>8.1771720613289993</v>
      </c>
      <c r="W9129" s="3">
        <v>1.3628620102210001</v>
      </c>
      <c r="X9129" s="3">
        <v>90.459965928450004</v>
      </c>
      <c r="Y9129" s="3">
        <v>10.136286201021999</v>
      </c>
      <c r="Z9129" s="3">
        <v>14.991482112436</v>
      </c>
      <c r="AA9129" s="3">
        <v>70.357751277682993</v>
      </c>
      <c r="AB9129" s="8">
        <v>17.972742759795999</v>
      </c>
    </row>
    <row r="9130" spans="3:28" x14ac:dyDescent="0.2">
      <c r="C9130" s="90"/>
      <c r="D9130" s="87"/>
      <c r="E9130" s="1" t="s">
        <v>30</v>
      </c>
      <c r="F9130" s="2"/>
      <c r="G9130" s="59">
        <v>1349</v>
      </c>
      <c r="H9130" s="71" t="str">
        <f t="shared" si="200"/>
        <v xml:space="preserve"> </v>
      </c>
      <c r="I9130" s="11">
        <v>2.0756115641220001</v>
      </c>
      <c r="J9130" s="3">
        <v>7.9318013343220004</v>
      </c>
      <c r="K9130" s="3">
        <v>5.9303187546330003</v>
      </c>
      <c r="L9130" s="3">
        <v>10.155670867309</v>
      </c>
      <c r="M9130" s="3">
        <v>71.386212008895001</v>
      </c>
      <c r="N9130" s="3">
        <v>55.300222386953003</v>
      </c>
      <c r="O9130" s="3">
        <v>42.624166048924998</v>
      </c>
      <c r="P9130" s="3">
        <v>21.349147516679</v>
      </c>
      <c r="Q9130" s="3">
        <v>9.7108969607120006</v>
      </c>
      <c r="R9130" s="3">
        <v>8.7472201630840001</v>
      </c>
      <c r="S9130" s="3">
        <v>0.59303187546299996</v>
      </c>
      <c r="T9130" s="3">
        <v>28.391401037805998</v>
      </c>
      <c r="U9130" s="3">
        <v>2.3721275018529999</v>
      </c>
      <c r="V9130" s="3">
        <v>8.0800593031879995</v>
      </c>
      <c r="W9130" s="3">
        <v>1.630837657524</v>
      </c>
      <c r="X9130" s="3">
        <v>90.289103039287994</v>
      </c>
      <c r="Y9130" s="3">
        <v>9.2661230541140007</v>
      </c>
      <c r="Z9130" s="3">
        <v>13.269088213491001</v>
      </c>
      <c r="AA9130" s="3">
        <v>70.051890289103</v>
      </c>
      <c r="AB9130" s="8">
        <v>17.939214232765</v>
      </c>
    </row>
    <row r="9131" spans="3:28" x14ac:dyDescent="0.2">
      <c r="C9131" s="90"/>
      <c r="D9131" s="87"/>
      <c r="E9131" s="1" t="s">
        <v>31</v>
      </c>
      <c r="F9131" s="2"/>
      <c r="G9131" s="59">
        <v>2034</v>
      </c>
      <c r="H9131" s="71" t="str">
        <f t="shared" si="200"/>
        <v xml:space="preserve"> </v>
      </c>
      <c r="I9131" s="11">
        <v>2.310717797443</v>
      </c>
      <c r="J9131" s="3">
        <v>8.50540806293</v>
      </c>
      <c r="K9131" s="3">
        <v>4.965585054081</v>
      </c>
      <c r="L9131" s="3">
        <v>8.161258603736</v>
      </c>
      <c r="M9131" s="3">
        <v>67.010816125860003</v>
      </c>
      <c r="N9131" s="3">
        <v>50.196656833825003</v>
      </c>
      <c r="O9131" s="3">
        <v>39.921337266469997</v>
      </c>
      <c r="P9131" s="3">
        <v>17.846607669617001</v>
      </c>
      <c r="Q9131" s="3">
        <v>9.1445427728609996</v>
      </c>
      <c r="R9131" s="3">
        <v>9.0462143559489991</v>
      </c>
      <c r="S9131" s="3">
        <v>0.58997050147499996</v>
      </c>
      <c r="T9131" s="3">
        <v>24.680432645033999</v>
      </c>
      <c r="U9131" s="3">
        <v>2.654867256637</v>
      </c>
      <c r="V9131" s="3">
        <v>11.406096361849</v>
      </c>
      <c r="W9131" s="3">
        <v>1.6715830875119999</v>
      </c>
      <c r="X9131" s="3">
        <v>86.922320550639</v>
      </c>
      <c r="Y9131" s="3">
        <v>10.275319567355</v>
      </c>
      <c r="Z9131" s="3">
        <v>10.865290068829999</v>
      </c>
      <c r="AA9131" s="3">
        <v>66.175024582104001</v>
      </c>
      <c r="AB9131" s="8">
        <v>17.551622418878999</v>
      </c>
    </row>
    <row r="9132" spans="3:28" x14ac:dyDescent="0.2">
      <c r="C9132" s="90"/>
      <c r="D9132" s="87"/>
      <c r="E9132" s="1" t="s">
        <v>32</v>
      </c>
      <c r="F9132" s="2"/>
      <c r="G9132" s="59">
        <v>68</v>
      </c>
      <c r="H9132" s="71" t="str">
        <f t="shared" si="200"/>
        <v xml:space="preserve"> </v>
      </c>
      <c r="I9132" s="11">
        <v>4.4117647058819998</v>
      </c>
      <c r="J9132" s="3">
        <v>2.9411764705880001</v>
      </c>
      <c r="K9132" s="3">
        <v>4.4117647058819998</v>
      </c>
      <c r="L9132" s="3">
        <v>4.4117647058819998</v>
      </c>
      <c r="M9132" s="3">
        <v>32.352941176470999</v>
      </c>
      <c r="N9132" s="3">
        <v>29.411764705882</v>
      </c>
      <c r="O9132" s="3">
        <v>35.294117647058997</v>
      </c>
      <c r="P9132" s="3">
        <v>11.764705882353001</v>
      </c>
      <c r="Q9132" s="3">
        <v>4.4117647058819998</v>
      </c>
      <c r="R9132" s="3">
        <v>8.8235294117649996</v>
      </c>
      <c r="S9132" s="3">
        <v>1.4705882352940001</v>
      </c>
      <c r="T9132" s="3">
        <v>22.058823529411999</v>
      </c>
      <c r="U9132" s="3">
        <v>8.8235294117649996</v>
      </c>
      <c r="V9132" s="3">
        <v>27.941176470588001</v>
      </c>
      <c r="W9132" s="3">
        <v>2.9411764705880001</v>
      </c>
      <c r="X9132" s="3">
        <v>69.117647058824005</v>
      </c>
      <c r="Y9132" s="3">
        <v>7.352941176471</v>
      </c>
      <c r="Z9132" s="3">
        <v>8.8235294117649996</v>
      </c>
      <c r="AA9132" s="3">
        <v>48.529411764705998</v>
      </c>
      <c r="AB9132" s="8">
        <v>14.705882352941</v>
      </c>
    </row>
    <row r="9133" spans="3:28" x14ac:dyDescent="0.2">
      <c r="C9133" s="90"/>
      <c r="D9133" s="87"/>
      <c r="E9133" s="1" t="s">
        <v>22</v>
      </c>
      <c r="F9133" s="2"/>
      <c r="G9133" s="59">
        <v>17</v>
      </c>
      <c r="H9133" s="71" t="str">
        <f t="shared" si="200"/>
        <v>*</v>
      </c>
      <c r="I9133" s="26">
        <v>0</v>
      </c>
      <c r="J9133" s="3">
        <v>11.764705882353001</v>
      </c>
      <c r="K9133" s="7">
        <v>0</v>
      </c>
      <c r="L9133" s="7">
        <v>0</v>
      </c>
      <c r="M9133" s="3">
        <v>52.941176470587997</v>
      </c>
      <c r="N9133" s="3">
        <v>35.294117647058997</v>
      </c>
      <c r="O9133" s="3">
        <v>35.294117647058997</v>
      </c>
      <c r="P9133" s="3">
        <v>17.647058823529001</v>
      </c>
      <c r="Q9133" s="3">
        <v>5.8823529411760003</v>
      </c>
      <c r="R9133" s="3">
        <v>5.8823529411760003</v>
      </c>
      <c r="S9133" s="3">
        <v>5.8823529411760003</v>
      </c>
      <c r="T9133" s="3">
        <v>11.764705882353001</v>
      </c>
      <c r="U9133" s="3">
        <v>5.8823529411760003</v>
      </c>
      <c r="V9133" s="3">
        <v>29.411764705882</v>
      </c>
      <c r="W9133" s="3">
        <v>5.8823529411760003</v>
      </c>
      <c r="X9133" s="3">
        <v>64.705882352941003</v>
      </c>
      <c r="Y9133" s="3">
        <v>11.764705882353001</v>
      </c>
      <c r="Z9133" s="7">
        <v>0</v>
      </c>
      <c r="AA9133" s="3">
        <v>52.941176470587997</v>
      </c>
      <c r="AB9133" s="8">
        <v>5.8823529411760003</v>
      </c>
    </row>
    <row r="9134" spans="3:28" x14ac:dyDescent="0.2">
      <c r="C9134" s="91" t="s">
        <v>33</v>
      </c>
      <c r="D9134" s="86" t="s">
        <v>17</v>
      </c>
      <c r="E9134" s="6" t="s">
        <v>34</v>
      </c>
      <c r="F9134" s="5"/>
      <c r="G9134" s="58">
        <v>120</v>
      </c>
      <c r="H9134" s="70" t="str">
        <f t="shared" si="200"/>
        <v xml:space="preserve"> </v>
      </c>
      <c r="I9134" s="12">
        <v>0.83333333333299997</v>
      </c>
      <c r="J9134" s="4">
        <v>10</v>
      </c>
      <c r="K9134" s="4">
        <v>10.833333333333</v>
      </c>
      <c r="L9134" s="4">
        <v>24.166666666666998</v>
      </c>
      <c r="M9134" s="4">
        <v>66.666666666666998</v>
      </c>
      <c r="N9134" s="4">
        <v>52.5</v>
      </c>
      <c r="O9134" s="4">
        <v>35</v>
      </c>
      <c r="P9134" s="4">
        <v>30</v>
      </c>
      <c r="Q9134" s="4">
        <v>6.666666666667</v>
      </c>
      <c r="R9134" s="4">
        <v>9.166666666667</v>
      </c>
      <c r="S9134" s="4">
        <v>0.83333333333299997</v>
      </c>
      <c r="T9134" s="4">
        <v>41.666666666666998</v>
      </c>
      <c r="U9134" s="4">
        <v>1.666666666667</v>
      </c>
      <c r="V9134" s="4">
        <v>7.5</v>
      </c>
      <c r="W9134" s="4">
        <v>3.333333333333</v>
      </c>
      <c r="X9134" s="4">
        <v>89.166666666666998</v>
      </c>
      <c r="Y9134" s="4">
        <v>10.833333333333</v>
      </c>
      <c r="Z9134" s="4">
        <v>26.666666666666998</v>
      </c>
      <c r="AA9134" s="4">
        <v>65.833333333333002</v>
      </c>
      <c r="AB9134" s="13">
        <v>14.166666666667</v>
      </c>
    </row>
    <row r="9135" spans="3:28" x14ac:dyDescent="0.2">
      <c r="C9135" s="90"/>
      <c r="D9135" s="87"/>
      <c r="E9135" s="1" t="s">
        <v>35</v>
      </c>
      <c r="F9135" s="2"/>
      <c r="G9135" s="59">
        <v>932</v>
      </c>
      <c r="H9135" s="71" t="str">
        <f t="shared" si="200"/>
        <v xml:space="preserve"> </v>
      </c>
      <c r="I9135" s="11">
        <v>2.3605150214589998</v>
      </c>
      <c r="J9135" s="3">
        <v>9.2274678111590003</v>
      </c>
      <c r="K9135" s="3">
        <v>6.1158798283260003</v>
      </c>
      <c r="L9135" s="3">
        <v>10.300429184548999</v>
      </c>
      <c r="M9135" s="3">
        <v>70.815450643776998</v>
      </c>
      <c r="N9135" s="3">
        <v>57.081545064377998</v>
      </c>
      <c r="O9135" s="3">
        <v>42.381974248927001</v>
      </c>
      <c r="P9135" s="3">
        <v>18.991416309013001</v>
      </c>
      <c r="Q9135" s="3">
        <v>7.8326180257509996</v>
      </c>
      <c r="R9135" s="3">
        <v>8.2618025751069997</v>
      </c>
      <c r="S9135" s="3">
        <v>0.42918454935599998</v>
      </c>
      <c r="T9135" s="3">
        <v>29.935622317597002</v>
      </c>
      <c r="U9135" s="3">
        <v>1.931330472103</v>
      </c>
      <c r="V9135" s="3">
        <v>8.6909871244639998</v>
      </c>
      <c r="W9135" s="3">
        <v>1.394849785408</v>
      </c>
      <c r="X9135" s="3">
        <v>89.914163090128994</v>
      </c>
      <c r="Y9135" s="3">
        <v>10.729613733906</v>
      </c>
      <c r="Z9135" s="3">
        <v>13.948497854077001</v>
      </c>
      <c r="AA9135" s="3">
        <v>71.888412017166999</v>
      </c>
      <c r="AB9135" s="8">
        <v>15.87982832618</v>
      </c>
    </row>
    <row r="9136" spans="3:28" x14ac:dyDescent="0.2">
      <c r="C9136" s="90"/>
      <c r="D9136" s="87"/>
      <c r="E9136" s="1" t="s">
        <v>36</v>
      </c>
      <c r="F9136" s="2"/>
      <c r="G9136" s="59">
        <v>854</v>
      </c>
      <c r="H9136" s="71" t="str">
        <f t="shared" si="200"/>
        <v xml:space="preserve"> </v>
      </c>
      <c r="I9136" s="11">
        <v>1.6393442622950001</v>
      </c>
      <c r="J9136" s="3">
        <v>8.4309133489459995</v>
      </c>
      <c r="K9136" s="3">
        <v>4.2154566744729998</v>
      </c>
      <c r="L9136" s="3">
        <v>5.9718969555039996</v>
      </c>
      <c r="M9136" s="3">
        <v>67.330210772833993</v>
      </c>
      <c r="N9136" s="3">
        <v>52.576112412177999</v>
      </c>
      <c r="O9136" s="3">
        <v>38.875878220140997</v>
      </c>
      <c r="P9136" s="3">
        <v>17.447306791569002</v>
      </c>
      <c r="Q9136" s="3">
        <v>8.5480093676810007</v>
      </c>
      <c r="R9136" s="3">
        <v>7.7283372365340002</v>
      </c>
      <c r="S9136" s="3">
        <v>0.35128805620600001</v>
      </c>
      <c r="T9136" s="3">
        <v>22.599531615924999</v>
      </c>
      <c r="U9136" s="3">
        <v>2.927400468384</v>
      </c>
      <c r="V9136" s="3">
        <v>10.070257611241001</v>
      </c>
      <c r="W9136" s="3">
        <v>1.1709601873540001</v>
      </c>
      <c r="X9136" s="3">
        <v>88.758782201404998</v>
      </c>
      <c r="Y9136" s="3">
        <v>9.6018735362999994</v>
      </c>
      <c r="Z9136" s="3">
        <v>8.4309133489459995</v>
      </c>
      <c r="AA9136" s="3">
        <v>66.627634660422004</v>
      </c>
      <c r="AB9136" s="8">
        <v>15.807962529274</v>
      </c>
    </row>
    <row r="9137" spans="3:28" ht="24" x14ac:dyDescent="0.2">
      <c r="C9137" s="90"/>
      <c r="D9137" s="87"/>
      <c r="E9137" s="1" t="s">
        <v>37</v>
      </c>
      <c r="F9137" s="2"/>
      <c r="G9137" s="59">
        <v>356</v>
      </c>
      <c r="H9137" s="71" t="str">
        <f t="shared" si="200"/>
        <v xml:space="preserve"> </v>
      </c>
      <c r="I9137" s="11">
        <v>3.0898876404490001</v>
      </c>
      <c r="J9137" s="3">
        <v>5.61797752809</v>
      </c>
      <c r="K9137" s="3">
        <v>1.6853932584269999</v>
      </c>
      <c r="L9137" s="3">
        <v>2.2471910112360001</v>
      </c>
      <c r="M9137" s="3">
        <v>58.426966292134999</v>
      </c>
      <c r="N9137" s="3">
        <v>32.865168539326</v>
      </c>
      <c r="O9137" s="3">
        <v>38.764044943819997</v>
      </c>
      <c r="P9137" s="3">
        <v>12.078651685393</v>
      </c>
      <c r="Q9137" s="3">
        <v>11.516853932584</v>
      </c>
      <c r="R9137" s="3">
        <v>10.112359550561999</v>
      </c>
      <c r="S9137" s="3">
        <v>0.56179775280900002</v>
      </c>
      <c r="T9137" s="3">
        <v>13.76404494382</v>
      </c>
      <c r="U9137" s="3">
        <v>2.808988764045</v>
      </c>
      <c r="V9137" s="3">
        <v>17.696629213483</v>
      </c>
      <c r="W9137" s="3">
        <v>2.2471910112360001</v>
      </c>
      <c r="X9137" s="3">
        <v>80.056179775280995</v>
      </c>
      <c r="Y9137" s="3">
        <v>8.7078651685389996</v>
      </c>
      <c r="Z9137" s="3">
        <v>2.808988764045</v>
      </c>
      <c r="AA9137" s="3">
        <v>55.617977528090002</v>
      </c>
      <c r="AB9137" s="8">
        <v>20.505617977528001</v>
      </c>
    </row>
    <row r="9138" spans="3:28" x14ac:dyDescent="0.2">
      <c r="C9138" s="90"/>
      <c r="D9138" s="87"/>
      <c r="E9138" s="1" t="s">
        <v>38</v>
      </c>
      <c r="F9138" s="2"/>
      <c r="G9138" s="59">
        <v>157</v>
      </c>
      <c r="H9138" s="71" t="str">
        <f t="shared" si="200"/>
        <v xml:space="preserve"> </v>
      </c>
      <c r="I9138" s="11">
        <v>3.184713375796</v>
      </c>
      <c r="J9138" s="3">
        <v>8.2802547770700006</v>
      </c>
      <c r="K9138" s="3">
        <v>1.2738853503180001</v>
      </c>
      <c r="L9138" s="3">
        <v>1.2738853503180001</v>
      </c>
      <c r="M9138" s="3">
        <v>42.675159235669</v>
      </c>
      <c r="N9138" s="3">
        <v>20.382165605095999</v>
      </c>
      <c r="O9138" s="3">
        <v>26.114649681528999</v>
      </c>
      <c r="P9138" s="3">
        <v>9.5541401273889992</v>
      </c>
      <c r="Q9138" s="3">
        <v>10.828025477707</v>
      </c>
      <c r="R9138" s="3">
        <v>14.012738853503</v>
      </c>
      <c r="S9138" s="3">
        <v>2.5477707006369998</v>
      </c>
      <c r="T9138" s="3">
        <v>8.2802547770700006</v>
      </c>
      <c r="U9138" s="3">
        <v>4.4585987261150004</v>
      </c>
      <c r="V9138" s="3">
        <v>31.210191082803</v>
      </c>
      <c r="W9138" s="3">
        <v>3.184713375796</v>
      </c>
      <c r="X9138" s="3">
        <v>65.605095541400999</v>
      </c>
      <c r="Y9138" s="3">
        <v>10.191082802547999</v>
      </c>
      <c r="Z9138" s="3">
        <v>1.9108280254779999</v>
      </c>
      <c r="AA9138" s="3">
        <v>38.216560509554</v>
      </c>
      <c r="AB9138" s="8">
        <v>24.84076433121</v>
      </c>
    </row>
    <row r="9139" spans="3:28" x14ac:dyDescent="0.2">
      <c r="C9139" s="90"/>
      <c r="D9139" s="87"/>
      <c r="E9139" s="1" t="s">
        <v>22</v>
      </c>
      <c r="F9139" s="2"/>
      <c r="G9139" s="59">
        <v>16</v>
      </c>
      <c r="H9139" s="71" t="str">
        <f t="shared" si="200"/>
        <v>*</v>
      </c>
      <c r="I9139" s="11">
        <v>12.5</v>
      </c>
      <c r="J9139" s="3">
        <v>12.5</v>
      </c>
      <c r="K9139" s="7">
        <v>0</v>
      </c>
      <c r="L9139" s="3">
        <v>6.25</v>
      </c>
      <c r="M9139" s="3">
        <v>56.25</v>
      </c>
      <c r="N9139" s="3">
        <v>37.5</v>
      </c>
      <c r="O9139" s="3">
        <v>12.5</v>
      </c>
      <c r="P9139" s="3">
        <v>25</v>
      </c>
      <c r="Q9139" s="3">
        <v>6.25</v>
      </c>
      <c r="R9139" s="3">
        <v>12.5</v>
      </c>
      <c r="S9139" s="3">
        <v>6.25</v>
      </c>
      <c r="T9139" s="3">
        <v>18.75</v>
      </c>
      <c r="U9139" s="3">
        <v>6.25</v>
      </c>
      <c r="V9139" s="3">
        <v>12.5</v>
      </c>
      <c r="W9139" s="3">
        <v>12.5</v>
      </c>
      <c r="X9139" s="3">
        <v>75</v>
      </c>
      <c r="Y9139" s="3">
        <v>25</v>
      </c>
      <c r="Z9139" s="3">
        <v>6.25</v>
      </c>
      <c r="AA9139" s="3">
        <v>37.5</v>
      </c>
      <c r="AB9139" s="8">
        <v>12.5</v>
      </c>
    </row>
    <row r="9140" spans="3:28" x14ac:dyDescent="0.2">
      <c r="C9140" s="91" t="s">
        <v>39</v>
      </c>
      <c r="D9140" s="86" t="s">
        <v>17</v>
      </c>
      <c r="E9140" s="6" t="s">
        <v>40</v>
      </c>
      <c r="F9140" s="5"/>
      <c r="G9140" s="58">
        <v>350</v>
      </c>
      <c r="H9140" s="70" t="str">
        <f t="shared" si="200"/>
        <v xml:space="preserve"> </v>
      </c>
      <c r="I9140" s="12">
        <v>1.142857142857</v>
      </c>
      <c r="J9140" s="4">
        <v>7.7142857142860004</v>
      </c>
      <c r="K9140" s="4">
        <v>7.7142857142860004</v>
      </c>
      <c r="L9140" s="4">
        <v>10.285714285714</v>
      </c>
      <c r="M9140" s="4">
        <v>73.428571428571004</v>
      </c>
      <c r="N9140" s="4">
        <v>60.571428571429003</v>
      </c>
      <c r="O9140" s="4">
        <v>41.142857142856997</v>
      </c>
      <c r="P9140" s="4">
        <v>21.428571428571001</v>
      </c>
      <c r="Q9140" s="4">
        <v>7.7142857142860004</v>
      </c>
      <c r="R9140" s="4">
        <v>8.8571428571429998</v>
      </c>
      <c r="S9140" s="4">
        <v>0.28571428571399998</v>
      </c>
      <c r="T9140" s="4">
        <v>35.714285714286</v>
      </c>
      <c r="U9140" s="4">
        <v>2.285714285714</v>
      </c>
      <c r="V9140" s="4">
        <v>7.1428571428570002</v>
      </c>
      <c r="W9140" s="4">
        <v>0.85714285714299998</v>
      </c>
      <c r="X9140" s="4">
        <v>92</v>
      </c>
      <c r="Y9140" s="4">
        <v>8.5714285714289993</v>
      </c>
      <c r="Z9140" s="4">
        <v>15.142857142857</v>
      </c>
      <c r="AA9140" s="4">
        <v>74</v>
      </c>
      <c r="AB9140" s="13">
        <v>15.142857142857</v>
      </c>
    </row>
    <row r="9141" spans="3:28" ht="24" x14ac:dyDescent="0.2">
      <c r="C9141" s="90"/>
      <c r="D9141" s="87"/>
      <c r="E9141" s="1" t="s">
        <v>41</v>
      </c>
      <c r="F9141" s="2"/>
      <c r="G9141" s="59">
        <v>1147</v>
      </c>
      <c r="H9141" s="71" t="str">
        <f t="shared" si="200"/>
        <v xml:space="preserve"> </v>
      </c>
      <c r="I9141" s="11">
        <v>2.7898866608540001</v>
      </c>
      <c r="J9141" s="3">
        <v>9.4158674803839997</v>
      </c>
      <c r="K9141" s="3">
        <v>5.1438535309500004</v>
      </c>
      <c r="L9141" s="3">
        <v>9.5902353966869995</v>
      </c>
      <c r="M9141" s="3">
        <v>69.398430688752995</v>
      </c>
      <c r="N9141" s="3">
        <v>55.187445510026002</v>
      </c>
      <c r="O9141" s="3">
        <v>40.802092414995997</v>
      </c>
      <c r="P9141" s="3">
        <v>18.918918918919001</v>
      </c>
      <c r="Q9141" s="3">
        <v>8.1081081081080004</v>
      </c>
      <c r="R9141" s="3">
        <v>7.4978204010459999</v>
      </c>
      <c r="S9141" s="3">
        <v>0.261551874455</v>
      </c>
      <c r="T9141" s="3">
        <v>26.155187445509998</v>
      </c>
      <c r="U9141" s="3">
        <v>2.5283347863989998</v>
      </c>
      <c r="V9141" s="3">
        <v>8.1952920662600004</v>
      </c>
      <c r="W9141" s="3">
        <v>1.3077593722759999</v>
      </c>
      <c r="X9141" s="3">
        <v>90.496948561465004</v>
      </c>
      <c r="Y9141" s="3">
        <v>11.508282476024</v>
      </c>
      <c r="Z9141" s="3">
        <v>12.118570183086</v>
      </c>
      <c r="AA9141" s="3">
        <v>69.834350479511997</v>
      </c>
      <c r="AB9141" s="8">
        <v>15.344376634699</v>
      </c>
    </row>
    <row r="9142" spans="3:28" x14ac:dyDescent="0.2">
      <c r="C9142" s="90"/>
      <c r="D9142" s="87"/>
      <c r="E9142" s="1" t="s">
        <v>42</v>
      </c>
      <c r="F9142" s="2"/>
      <c r="G9142" s="59">
        <v>816</v>
      </c>
      <c r="H9142" s="71" t="str">
        <f t="shared" si="200"/>
        <v xml:space="preserve"> </v>
      </c>
      <c r="I9142" s="11">
        <v>1.9607843137250001</v>
      </c>
      <c r="J9142" s="3">
        <v>7.8431372549020004</v>
      </c>
      <c r="K9142" s="3">
        <v>2.8186274509799998</v>
      </c>
      <c r="L9142" s="3">
        <v>4.2892156862749999</v>
      </c>
      <c r="M9142" s="3">
        <v>58.455882352941003</v>
      </c>
      <c r="N9142" s="3">
        <v>36.887254901961001</v>
      </c>
      <c r="O9142" s="3">
        <v>36.642156862744997</v>
      </c>
      <c r="P9142" s="3">
        <v>13.725490196078001</v>
      </c>
      <c r="Q9142" s="3">
        <v>10.049019607843</v>
      </c>
      <c r="R9142" s="3">
        <v>9.8039215686270005</v>
      </c>
      <c r="S9142" s="3">
        <v>1.102941176471</v>
      </c>
      <c r="T9142" s="3">
        <v>17.524509803922001</v>
      </c>
      <c r="U9142" s="3">
        <v>2.8186274509799998</v>
      </c>
      <c r="V9142" s="3">
        <v>18.259803921568999</v>
      </c>
      <c r="W9142" s="3">
        <v>2.5735294117650001</v>
      </c>
      <c r="X9142" s="3">
        <v>79.166666666666998</v>
      </c>
      <c r="Y9142" s="3">
        <v>9.3137254901959992</v>
      </c>
      <c r="Z9142" s="3">
        <v>6.0049019607840002</v>
      </c>
      <c r="AA9142" s="3">
        <v>55.759803921569002</v>
      </c>
      <c r="AB9142" s="8">
        <v>19.607843137254999</v>
      </c>
    </row>
    <row r="9143" spans="3:28" x14ac:dyDescent="0.2">
      <c r="C9143" s="90"/>
      <c r="D9143" s="87"/>
      <c r="E9143" s="1" t="s">
        <v>43</v>
      </c>
      <c r="F9143" s="2"/>
      <c r="G9143" s="59">
        <v>78</v>
      </c>
      <c r="H9143" s="71" t="str">
        <f t="shared" si="200"/>
        <v xml:space="preserve"> </v>
      </c>
      <c r="I9143" s="26">
        <v>0</v>
      </c>
      <c r="J9143" s="3">
        <v>1.2820512820509999</v>
      </c>
      <c r="K9143" s="3">
        <v>3.8461538461539999</v>
      </c>
      <c r="L9143" s="3">
        <v>5.1282051282049999</v>
      </c>
      <c r="M9143" s="3">
        <v>52.564102564103003</v>
      </c>
      <c r="N9143" s="3">
        <v>37.179487179486998</v>
      </c>
      <c r="O9143" s="3">
        <v>34.615384615384997</v>
      </c>
      <c r="P9143" s="3">
        <v>16.666666666666998</v>
      </c>
      <c r="Q9143" s="3">
        <v>7.6923076923079998</v>
      </c>
      <c r="R9143" s="3">
        <v>14.102564102563999</v>
      </c>
      <c r="S9143" s="3">
        <v>1.2820512820509999</v>
      </c>
      <c r="T9143" s="3">
        <v>15.384615384615</v>
      </c>
      <c r="U9143" s="3">
        <v>2.564102564103</v>
      </c>
      <c r="V9143" s="3">
        <v>24.358974358973999</v>
      </c>
      <c r="W9143" s="7">
        <v>0</v>
      </c>
      <c r="X9143" s="3">
        <v>75.641025641026005</v>
      </c>
      <c r="Y9143" s="3">
        <v>1.2820512820509999</v>
      </c>
      <c r="Z9143" s="3">
        <v>5.1282051282049999</v>
      </c>
      <c r="AA9143" s="3">
        <v>50</v>
      </c>
      <c r="AB9143" s="8">
        <v>20.512820512821001</v>
      </c>
    </row>
    <row r="9144" spans="3:28" x14ac:dyDescent="0.2">
      <c r="C9144" s="90"/>
      <c r="D9144" s="87"/>
      <c r="E9144" s="1" t="s">
        <v>22</v>
      </c>
      <c r="F9144" s="2"/>
      <c r="G9144" s="59">
        <v>44</v>
      </c>
      <c r="H9144" s="71" t="str">
        <f t="shared" si="200"/>
        <v>*</v>
      </c>
      <c r="I9144" s="11">
        <v>6.8181818181820004</v>
      </c>
      <c r="J9144" s="3">
        <v>11.363636363635999</v>
      </c>
      <c r="K9144" s="3">
        <v>4.5454545454549997</v>
      </c>
      <c r="L9144" s="3">
        <v>4.5454545454549997</v>
      </c>
      <c r="M9144" s="3">
        <v>63.636363636364003</v>
      </c>
      <c r="N9144" s="3">
        <v>54.545454545455001</v>
      </c>
      <c r="O9144" s="3">
        <v>27.272727272727</v>
      </c>
      <c r="P9144" s="3">
        <v>15.909090909091001</v>
      </c>
      <c r="Q9144" s="3">
        <v>11.363636363635999</v>
      </c>
      <c r="R9144" s="3">
        <v>13.636363636364001</v>
      </c>
      <c r="S9144" s="3">
        <v>2.2727272727269998</v>
      </c>
      <c r="T9144" s="3">
        <v>15.909090909091001</v>
      </c>
      <c r="U9144" s="3">
        <v>2.2727272727269998</v>
      </c>
      <c r="V9144" s="3">
        <v>6.8181818181820004</v>
      </c>
      <c r="W9144" s="3">
        <v>6.8181818181820004</v>
      </c>
      <c r="X9144" s="3">
        <v>86.363636363636004</v>
      </c>
      <c r="Y9144" s="3">
        <v>15.909090909091001</v>
      </c>
      <c r="Z9144" s="3">
        <v>6.8181818181820004</v>
      </c>
      <c r="AA9144" s="3">
        <v>63.636363636364003</v>
      </c>
      <c r="AB9144" s="8">
        <v>20.454545454544999</v>
      </c>
    </row>
    <row r="9145" spans="3:28" x14ac:dyDescent="0.2">
      <c r="C9145" s="91" t="s">
        <v>44</v>
      </c>
      <c r="D9145" s="86" t="s">
        <v>17</v>
      </c>
      <c r="E9145" s="6" t="s">
        <v>45</v>
      </c>
      <c r="F9145" s="5"/>
      <c r="G9145" s="58">
        <v>1358</v>
      </c>
      <c r="H9145" s="70" t="str">
        <f t="shared" si="200"/>
        <v xml:space="preserve"> </v>
      </c>
      <c r="I9145" s="12">
        <v>2.5036818851249998</v>
      </c>
      <c r="J9145" s="4">
        <v>8.6156111929310004</v>
      </c>
      <c r="K9145" s="4">
        <v>5.5228276877760001</v>
      </c>
      <c r="L9145" s="4">
        <v>11.045655375552</v>
      </c>
      <c r="M9145" s="4">
        <v>70.250368188512994</v>
      </c>
      <c r="N9145" s="4">
        <v>52.871870397644003</v>
      </c>
      <c r="O9145" s="4">
        <v>39.764359351987999</v>
      </c>
      <c r="P9145" s="4">
        <v>19.882179675993999</v>
      </c>
      <c r="Q9145" s="4">
        <v>8.1001472754049999</v>
      </c>
      <c r="R9145" s="4">
        <v>7.2164948453609998</v>
      </c>
      <c r="S9145" s="4">
        <v>0.294550810015</v>
      </c>
      <c r="T9145" s="4">
        <v>27.982326951398999</v>
      </c>
      <c r="U9145" s="4">
        <v>2.5036818851249998</v>
      </c>
      <c r="V9145" s="4">
        <v>9.3519882179679996</v>
      </c>
      <c r="W9145" s="4">
        <v>1.472754050074</v>
      </c>
      <c r="X9145" s="4">
        <v>89.175257731958993</v>
      </c>
      <c r="Y9145" s="4">
        <v>10.530191458027</v>
      </c>
      <c r="Z9145" s="4">
        <v>13.622974963181001</v>
      </c>
      <c r="AA9145" s="4">
        <v>68.262150220913</v>
      </c>
      <c r="AB9145" s="13">
        <v>14.580265095729001</v>
      </c>
    </row>
    <row r="9146" spans="3:28" x14ac:dyDescent="0.2">
      <c r="C9146" s="90"/>
      <c r="D9146" s="87"/>
      <c r="E9146" s="1" t="s">
        <v>46</v>
      </c>
      <c r="F9146" s="2"/>
      <c r="G9146" s="59">
        <v>735</v>
      </c>
      <c r="H9146" s="71" t="str">
        <f t="shared" si="200"/>
        <v xml:space="preserve"> </v>
      </c>
      <c r="I9146" s="11">
        <v>1.7687074829930001</v>
      </c>
      <c r="J9146" s="3">
        <v>9.2517006802720001</v>
      </c>
      <c r="K9146" s="3">
        <v>4.2176870748299997</v>
      </c>
      <c r="L9146" s="3">
        <v>3.5374149659860001</v>
      </c>
      <c r="M9146" s="3">
        <v>67.210884353740994</v>
      </c>
      <c r="N9146" s="3">
        <v>48.979591836734997</v>
      </c>
      <c r="O9146" s="3">
        <v>39.591836734693999</v>
      </c>
      <c r="P9146" s="3">
        <v>17.414965986395</v>
      </c>
      <c r="Q9146" s="3">
        <v>9.2517006802720001</v>
      </c>
      <c r="R9146" s="3">
        <v>10.340136054422</v>
      </c>
      <c r="S9146" s="3">
        <v>0.816326530612</v>
      </c>
      <c r="T9146" s="3">
        <v>21.632653061224001</v>
      </c>
      <c r="U9146" s="3">
        <v>2.4489795918369999</v>
      </c>
      <c r="V9146" s="3">
        <v>11.564625850340001</v>
      </c>
      <c r="W9146" s="3">
        <v>1.496598639456</v>
      </c>
      <c r="X9146" s="3">
        <v>86.938775510203996</v>
      </c>
      <c r="Y9146" s="3">
        <v>10.340136054422</v>
      </c>
      <c r="Z9146" s="3">
        <v>6.3945578231290003</v>
      </c>
      <c r="AA9146" s="3">
        <v>64.081632653061007</v>
      </c>
      <c r="AB9146" s="8">
        <v>19.047619047619001</v>
      </c>
    </row>
    <row r="9147" spans="3:28" x14ac:dyDescent="0.2">
      <c r="C9147" s="90"/>
      <c r="D9147" s="87"/>
      <c r="E9147" s="1" t="s">
        <v>47</v>
      </c>
      <c r="F9147" s="2"/>
      <c r="G9147" s="59">
        <v>177</v>
      </c>
      <c r="H9147" s="71" t="str">
        <f t="shared" si="200"/>
        <v xml:space="preserve"> </v>
      </c>
      <c r="I9147" s="11">
        <v>2.8248587570620001</v>
      </c>
      <c r="J9147" s="3">
        <v>7.3446327683619996</v>
      </c>
      <c r="K9147" s="3">
        <v>2.8248587570620001</v>
      </c>
      <c r="L9147" s="3">
        <v>3.3898305084749998</v>
      </c>
      <c r="M9147" s="3">
        <v>56.497175141242998</v>
      </c>
      <c r="N9147" s="3">
        <v>46.892655367232003</v>
      </c>
      <c r="O9147" s="3">
        <v>34.463276836158002</v>
      </c>
      <c r="P9147" s="3">
        <v>10.169491525424</v>
      </c>
      <c r="Q9147" s="3">
        <v>10.734463276835999</v>
      </c>
      <c r="R9147" s="3">
        <v>12.994350282486</v>
      </c>
      <c r="S9147" s="3">
        <v>0.56497175141199996</v>
      </c>
      <c r="T9147" s="3">
        <v>16.384180790959999</v>
      </c>
      <c r="U9147" s="3">
        <v>1.6949152542370001</v>
      </c>
      <c r="V9147" s="3">
        <v>19.209039548023</v>
      </c>
      <c r="W9147" s="3">
        <v>1.129943502825</v>
      </c>
      <c r="X9147" s="3">
        <v>79.661016949152994</v>
      </c>
      <c r="Y9147" s="3">
        <v>9.6045197740110009</v>
      </c>
      <c r="Z9147" s="3">
        <v>5.0847457627120001</v>
      </c>
      <c r="AA9147" s="3">
        <v>61.016949152541997</v>
      </c>
      <c r="AB9147" s="8">
        <v>23.16384180791</v>
      </c>
    </row>
    <row r="9148" spans="3:28" x14ac:dyDescent="0.2">
      <c r="C9148" s="90"/>
      <c r="D9148" s="87"/>
      <c r="E9148" s="1" t="s">
        <v>48</v>
      </c>
      <c r="F9148" s="2"/>
      <c r="G9148" s="59">
        <v>128</v>
      </c>
      <c r="H9148" s="71" t="str">
        <f t="shared" si="200"/>
        <v xml:space="preserve"> </v>
      </c>
      <c r="I9148" s="11">
        <v>2.34375</v>
      </c>
      <c r="J9148" s="3">
        <v>3.125</v>
      </c>
      <c r="K9148" s="3">
        <v>1.5625</v>
      </c>
      <c r="L9148" s="3">
        <v>1.5625</v>
      </c>
      <c r="M9148" s="3">
        <v>23.4375</v>
      </c>
      <c r="N9148" s="3">
        <v>19.53125</v>
      </c>
      <c r="O9148" s="3">
        <v>34.375</v>
      </c>
      <c r="P9148" s="3">
        <v>3.125</v>
      </c>
      <c r="Q9148" s="3">
        <v>10.15625</v>
      </c>
      <c r="R9148" s="3">
        <v>11.71875</v>
      </c>
      <c r="S9148" s="3">
        <v>2.34375</v>
      </c>
      <c r="T9148" s="3">
        <v>10.15625</v>
      </c>
      <c r="U9148" s="3">
        <v>5.46875</v>
      </c>
      <c r="V9148" s="3">
        <v>30.46875</v>
      </c>
      <c r="W9148" s="3">
        <v>3.90625</v>
      </c>
      <c r="X9148" s="3">
        <v>65.625</v>
      </c>
      <c r="Y9148" s="3">
        <v>5.46875</v>
      </c>
      <c r="Z9148" s="3">
        <v>3.125</v>
      </c>
      <c r="AA9148" s="3">
        <v>42.96875</v>
      </c>
      <c r="AB9148" s="8">
        <v>22.65625</v>
      </c>
    </row>
    <row r="9149" spans="3:28" x14ac:dyDescent="0.2">
      <c r="C9149" s="90"/>
      <c r="D9149" s="87"/>
      <c r="E9149" s="1" t="s">
        <v>22</v>
      </c>
      <c r="F9149" s="2"/>
      <c r="G9149" s="59">
        <v>37</v>
      </c>
      <c r="H9149" s="71" t="str">
        <f t="shared" si="200"/>
        <v>*</v>
      </c>
      <c r="I9149" s="26">
        <v>0</v>
      </c>
      <c r="J9149" s="3">
        <v>8.1081081081080004</v>
      </c>
      <c r="K9149" s="3">
        <v>2.7027027027030002</v>
      </c>
      <c r="L9149" s="3">
        <v>8.1081081081080004</v>
      </c>
      <c r="M9149" s="3">
        <v>56.756756756756999</v>
      </c>
      <c r="N9149" s="3">
        <v>35.135135135135002</v>
      </c>
      <c r="O9149" s="3">
        <v>37.837837837838002</v>
      </c>
      <c r="P9149" s="3">
        <v>10.810810810811001</v>
      </c>
      <c r="Q9149" s="3">
        <v>8.1081081081080004</v>
      </c>
      <c r="R9149" s="3">
        <v>5.4054054054050003</v>
      </c>
      <c r="S9149" s="3">
        <v>2.7027027027030002</v>
      </c>
      <c r="T9149" s="3">
        <v>16.216216216216001</v>
      </c>
      <c r="U9149" s="3">
        <v>2.7027027027030002</v>
      </c>
      <c r="V9149" s="3">
        <v>13.513513513514001</v>
      </c>
      <c r="W9149" s="3">
        <v>10.810810810811001</v>
      </c>
      <c r="X9149" s="3">
        <v>75.675675675676004</v>
      </c>
      <c r="Y9149" s="3">
        <v>8.1081081081080004</v>
      </c>
      <c r="Z9149" s="3">
        <v>8.1081081081080004</v>
      </c>
      <c r="AA9149" s="3">
        <v>56.756756756756999</v>
      </c>
      <c r="AB9149" s="8">
        <v>16.216216216216001</v>
      </c>
    </row>
    <row r="9150" spans="3:28" ht="24" x14ac:dyDescent="0.2">
      <c r="C9150" s="91" t="s">
        <v>49</v>
      </c>
      <c r="D9150" s="86" t="s">
        <v>17</v>
      </c>
      <c r="E9150" s="6" t="s">
        <v>50</v>
      </c>
      <c r="F9150" s="5"/>
      <c r="G9150" s="58">
        <v>141</v>
      </c>
      <c r="H9150" s="70" t="str">
        <f t="shared" si="200"/>
        <v xml:space="preserve"> </v>
      </c>
      <c r="I9150" s="12">
        <v>2.1276595744679998</v>
      </c>
      <c r="J9150" s="4">
        <v>9.2198581560279997</v>
      </c>
      <c r="K9150" s="4">
        <v>13.475177304964999</v>
      </c>
      <c r="L9150" s="4">
        <v>26.241134751773</v>
      </c>
      <c r="M9150" s="4">
        <v>77.304964539007003</v>
      </c>
      <c r="N9150" s="4">
        <v>58.156028368793997</v>
      </c>
      <c r="O9150" s="4">
        <v>41.134751773049999</v>
      </c>
      <c r="P9150" s="4">
        <v>18.439716312057001</v>
      </c>
      <c r="Q9150" s="4">
        <v>9.9290780141840003</v>
      </c>
      <c r="R9150" s="4">
        <v>12.056737588652</v>
      </c>
      <c r="S9150" s="4">
        <v>0.70921985815599997</v>
      </c>
      <c r="T9150" s="4">
        <v>43.262411347517997</v>
      </c>
      <c r="U9150" s="4">
        <v>4.2553191489359996</v>
      </c>
      <c r="V9150" s="4">
        <v>6.3829787234040003</v>
      </c>
      <c r="W9150" s="25">
        <v>0</v>
      </c>
      <c r="X9150" s="4">
        <v>93.617021276596006</v>
      </c>
      <c r="Y9150" s="4">
        <v>9.9290780141840003</v>
      </c>
      <c r="Z9150" s="4">
        <v>31.205673758865</v>
      </c>
      <c r="AA9150" s="4">
        <v>72.340425531915002</v>
      </c>
      <c r="AB9150" s="13">
        <v>19.858156028368999</v>
      </c>
    </row>
    <row r="9151" spans="3:28" ht="36" x14ac:dyDescent="0.2">
      <c r="C9151" s="90"/>
      <c r="D9151" s="87"/>
      <c r="E9151" s="1" t="s">
        <v>51</v>
      </c>
      <c r="F9151" s="2"/>
      <c r="G9151" s="59">
        <v>349</v>
      </c>
      <c r="H9151" s="71" t="str">
        <f t="shared" si="200"/>
        <v xml:space="preserve"> </v>
      </c>
      <c r="I9151" s="11">
        <v>2.5787965616049999</v>
      </c>
      <c r="J9151" s="3">
        <v>9.7421203438399999</v>
      </c>
      <c r="K9151" s="3">
        <v>7.1633237822350004</v>
      </c>
      <c r="L9151" s="3">
        <v>16.332378223496001</v>
      </c>
      <c r="M9151" s="3">
        <v>79.369627507163003</v>
      </c>
      <c r="N9151" s="3">
        <v>56.446991404011001</v>
      </c>
      <c r="O9151" s="3">
        <v>47.851002865330003</v>
      </c>
      <c r="P9151" s="3">
        <v>22.063037249284001</v>
      </c>
      <c r="Q9151" s="3">
        <v>8.3094555873929998</v>
      </c>
      <c r="R9151" s="3">
        <v>5.4441260744989997</v>
      </c>
      <c r="S9151" s="3">
        <v>0.57306590257900003</v>
      </c>
      <c r="T9151" s="3">
        <v>38.395415472779</v>
      </c>
      <c r="U9151" s="3">
        <v>4.0114613180519996</v>
      </c>
      <c r="V9151" s="3">
        <v>6.0171919770770002</v>
      </c>
      <c r="W9151" s="7">
        <v>0</v>
      </c>
      <c r="X9151" s="3">
        <v>93.982808022922995</v>
      </c>
      <c r="Y9151" s="3">
        <v>11.747851002865</v>
      </c>
      <c r="Z9151" s="3">
        <v>18.911174785099998</v>
      </c>
      <c r="AA9151" s="3">
        <v>72.492836676218005</v>
      </c>
      <c r="AB9151" s="8">
        <v>12.893982808023001</v>
      </c>
    </row>
    <row r="9152" spans="3:28" ht="48" x14ac:dyDescent="0.2">
      <c r="C9152" s="90"/>
      <c r="D9152" s="87"/>
      <c r="E9152" s="1" t="s">
        <v>52</v>
      </c>
      <c r="F9152" s="2"/>
      <c r="G9152" s="59">
        <v>1860</v>
      </c>
      <c r="H9152" s="71" t="str">
        <f t="shared" si="200"/>
        <v xml:space="preserve"> </v>
      </c>
      <c r="I9152" s="11">
        <v>2.47311827957</v>
      </c>
      <c r="J9152" s="3">
        <v>9.1397849462370004</v>
      </c>
      <c r="K9152" s="3">
        <v>5.3763440860219998</v>
      </c>
      <c r="L9152" s="3">
        <v>8.8709677419350008</v>
      </c>
      <c r="M9152" s="3">
        <v>72.419354838710007</v>
      </c>
      <c r="N9152" s="3">
        <v>55.322580645160997</v>
      </c>
      <c r="O9152" s="3">
        <v>42.741935483871003</v>
      </c>
      <c r="P9152" s="3">
        <v>19.569892473117999</v>
      </c>
      <c r="Q9152" s="3">
        <v>8.9784946236559993</v>
      </c>
      <c r="R9152" s="3">
        <v>8.2795698924730008</v>
      </c>
      <c r="S9152" s="3">
        <v>0.32258064516099999</v>
      </c>
      <c r="T9152" s="3">
        <v>29.838709677419001</v>
      </c>
      <c r="U9152" s="3">
        <v>2.2580645161290001</v>
      </c>
      <c r="V9152" s="3">
        <v>7.795698924731</v>
      </c>
      <c r="W9152" s="3">
        <v>0.860215053763</v>
      </c>
      <c r="X9152" s="3">
        <v>91.344086021505007</v>
      </c>
      <c r="Y9152" s="3">
        <v>10.967741935484</v>
      </c>
      <c r="Z9152" s="3">
        <v>11.720430107526999</v>
      </c>
      <c r="AA9152" s="3">
        <v>71.666666666666998</v>
      </c>
      <c r="AB9152" s="8">
        <v>16.344086021504999</v>
      </c>
    </row>
    <row r="9153" spans="3:28" ht="24" x14ac:dyDescent="0.2">
      <c r="C9153" s="90"/>
      <c r="D9153" s="87"/>
      <c r="E9153" s="1" t="s">
        <v>53</v>
      </c>
      <c r="F9153" s="2"/>
      <c r="G9153" s="59">
        <v>719</v>
      </c>
      <c r="H9153" s="71" t="str">
        <f t="shared" si="200"/>
        <v xml:space="preserve"> </v>
      </c>
      <c r="I9153" s="11">
        <v>3.0598052851180002</v>
      </c>
      <c r="J9153" s="3">
        <v>9.5966620305980008</v>
      </c>
      <c r="K9153" s="3">
        <v>5.0069541029210001</v>
      </c>
      <c r="L9153" s="3">
        <v>11.404728789986001</v>
      </c>
      <c r="M9153" s="3">
        <v>78.025034770515006</v>
      </c>
      <c r="N9153" s="3">
        <v>57.162726008344997</v>
      </c>
      <c r="O9153" s="3">
        <v>45.618915159944002</v>
      </c>
      <c r="P9153" s="3">
        <v>21.418636995827999</v>
      </c>
      <c r="Q9153" s="3">
        <v>10.570236439499</v>
      </c>
      <c r="R9153" s="3">
        <v>5.5632823365790003</v>
      </c>
      <c r="S9153" s="3">
        <v>0.13908205841400001</v>
      </c>
      <c r="T9153" s="3">
        <v>34.214186369958</v>
      </c>
      <c r="U9153" s="3">
        <v>4.3115438108479998</v>
      </c>
      <c r="V9153" s="3">
        <v>5.2851182197500002</v>
      </c>
      <c r="W9153" s="3">
        <v>0.13908205841400001</v>
      </c>
      <c r="X9153" s="3">
        <v>94.575799721836006</v>
      </c>
      <c r="Y9153" s="3">
        <v>11.821974965229</v>
      </c>
      <c r="Z9153" s="3">
        <v>13.908205841446</v>
      </c>
      <c r="AA9153" s="3">
        <v>73.435326842837</v>
      </c>
      <c r="AB9153" s="8">
        <v>15.020862308762</v>
      </c>
    </row>
    <row r="9154" spans="3:28" ht="48" x14ac:dyDescent="0.2">
      <c r="C9154" s="90"/>
      <c r="D9154" s="87"/>
      <c r="E9154" s="1" t="s">
        <v>54</v>
      </c>
      <c r="F9154" s="2"/>
      <c r="G9154" s="59">
        <v>404</v>
      </c>
      <c r="H9154" s="71" t="str">
        <f t="shared" si="200"/>
        <v xml:space="preserve"> </v>
      </c>
      <c r="I9154" s="11">
        <v>2.4752475247520001</v>
      </c>
      <c r="J9154" s="3">
        <v>11.386138613861</v>
      </c>
      <c r="K9154" s="3">
        <v>6.4356435643559999</v>
      </c>
      <c r="L9154" s="3">
        <v>12.128712871287</v>
      </c>
      <c r="M9154" s="3">
        <v>79.702970297030006</v>
      </c>
      <c r="N9154" s="3">
        <v>58.415841584158002</v>
      </c>
      <c r="O9154" s="3">
        <v>50</v>
      </c>
      <c r="P9154" s="3">
        <v>22.029702970296999</v>
      </c>
      <c r="Q9154" s="3">
        <v>9.1584158415840005</v>
      </c>
      <c r="R9154" s="3">
        <v>6.4356435643559999</v>
      </c>
      <c r="S9154" s="3">
        <v>0.247524752475</v>
      </c>
      <c r="T9154" s="3">
        <v>43.811881188119003</v>
      </c>
      <c r="U9154" s="3">
        <v>3.4653465346529999</v>
      </c>
      <c r="V9154" s="3">
        <v>3.7128712871289999</v>
      </c>
      <c r="W9154" s="3">
        <v>0.247524752475</v>
      </c>
      <c r="X9154" s="3">
        <v>96.039603960395993</v>
      </c>
      <c r="Y9154" s="3">
        <v>13.118811881188</v>
      </c>
      <c r="Z9154" s="3">
        <v>15.09900990099</v>
      </c>
      <c r="AA9154" s="3">
        <v>75.247524752475002</v>
      </c>
      <c r="AB9154" s="8">
        <v>14.60396039604</v>
      </c>
    </row>
    <row r="9155" spans="3:28" ht="36" x14ac:dyDescent="0.2">
      <c r="C9155" s="90"/>
      <c r="D9155" s="87"/>
      <c r="E9155" s="1" t="s">
        <v>55</v>
      </c>
      <c r="F9155" s="2"/>
      <c r="G9155" s="59">
        <v>41</v>
      </c>
      <c r="H9155" s="71" t="str">
        <f t="shared" si="200"/>
        <v>*</v>
      </c>
      <c r="I9155" s="11">
        <v>4.8780487804880002</v>
      </c>
      <c r="J9155" s="3">
        <v>19.512195121950999</v>
      </c>
      <c r="K9155" s="3">
        <v>12.195121951220001</v>
      </c>
      <c r="L9155" s="3">
        <v>17.073170731706998</v>
      </c>
      <c r="M9155" s="3">
        <v>87.804878048779997</v>
      </c>
      <c r="N9155" s="3">
        <v>53.658536585366001</v>
      </c>
      <c r="O9155" s="3">
        <v>48.780487804878</v>
      </c>
      <c r="P9155" s="3">
        <v>24.390243902439</v>
      </c>
      <c r="Q9155" s="3">
        <v>9.7560975609760003</v>
      </c>
      <c r="R9155" s="3">
        <v>12.195121951220001</v>
      </c>
      <c r="S9155" s="3">
        <v>2.4390243902440001</v>
      </c>
      <c r="T9155" s="3">
        <v>41.463414634145998</v>
      </c>
      <c r="U9155" s="3">
        <v>17.073170731706998</v>
      </c>
      <c r="V9155" s="3">
        <v>2.4390243902440001</v>
      </c>
      <c r="W9155" s="3">
        <v>2.4390243902440001</v>
      </c>
      <c r="X9155" s="3">
        <v>95.121951219511999</v>
      </c>
      <c r="Y9155" s="3">
        <v>19.512195121950999</v>
      </c>
      <c r="Z9155" s="3">
        <v>21.951219512194999</v>
      </c>
      <c r="AA9155" s="3">
        <v>75.609756097561004</v>
      </c>
      <c r="AB9155" s="8">
        <v>19.512195121950999</v>
      </c>
    </row>
    <row r="9156" spans="3:28" ht="36" x14ac:dyDescent="0.2">
      <c r="C9156" s="90"/>
      <c r="D9156" s="87"/>
      <c r="E9156" s="1" t="s">
        <v>56</v>
      </c>
      <c r="F9156" s="2"/>
      <c r="G9156" s="59">
        <v>168</v>
      </c>
      <c r="H9156" s="71" t="str">
        <f t="shared" si="200"/>
        <v xml:space="preserve"> </v>
      </c>
      <c r="I9156" s="11">
        <v>2.9761904761900002</v>
      </c>
      <c r="J9156" s="3">
        <v>12.5</v>
      </c>
      <c r="K9156" s="3">
        <v>5.3571428571429998</v>
      </c>
      <c r="L9156" s="3">
        <v>11.309523809524</v>
      </c>
      <c r="M9156" s="3">
        <v>79.166666666666998</v>
      </c>
      <c r="N9156" s="3">
        <v>61.309523809524002</v>
      </c>
      <c r="O9156" s="3">
        <v>49.404761904761997</v>
      </c>
      <c r="P9156" s="3">
        <v>19.642857142857</v>
      </c>
      <c r="Q9156" s="3">
        <v>11.309523809524</v>
      </c>
      <c r="R9156" s="3">
        <v>4.7619047619049999</v>
      </c>
      <c r="S9156" s="3">
        <v>0.59523809523799998</v>
      </c>
      <c r="T9156" s="3">
        <v>36.309523809524002</v>
      </c>
      <c r="U9156" s="3">
        <v>5.9523809523809996</v>
      </c>
      <c r="V9156" s="3">
        <v>2.9761904761900002</v>
      </c>
      <c r="W9156" s="7">
        <v>0</v>
      </c>
      <c r="X9156" s="3">
        <v>97.023809523810002</v>
      </c>
      <c r="Y9156" s="3">
        <v>14.880952380951999</v>
      </c>
      <c r="Z9156" s="3">
        <v>13.095238095238001</v>
      </c>
      <c r="AA9156" s="3">
        <v>77.976190476189998</v>
      </c>
      <c r="AB9156" s="8">
        <v>14.285714285714</v>
      </c>
    </row>
    <row r="9157" spans="3:28" ht="36" x14ac:dyDescent="0.2">
      <c r="C9157" s="90"/>
      <c r="D9157" s="87"/>
      <c r="E9157" s="1" t="s">
        <v>57</v>
      </c>
      <c r="F9157" s="2"/>
      <c r="G9157" s="59">
        <v>146</v>
      </c>
      <c r="H9157" s="71" t="str">
        <f t="shared" si="200"/>
        <v xml:space="preserve"> </v>
      </c>
      <c r="I9157" s="11">
        <v>3.4246575342469998</v>
      </c>
      <c r="J9157" s="3">
        <v>13.013698630137</v>
      </c>
      <c r="K9157" s="3">
        <v>8.9041095890409991</v>
      </c>
      <c r="L9157" s="3">
        <v>16.438356164384</v>
      </c>
      <c r="M9157" s="3">
        <v>78.082191780822001</v>
      </c>
      <c r="N9157" s="3">
        <v>60.958904109589</v>
      </c>
      <c r="O9157" s="3">
        <v>49.315068493151003</v>
      </c>
      <c r="P9157" s="3">
        <v>20.547945205478999</v>
      </c>
      <c r="Q9157" s="3">
        <v>13.698630136986001</v>
      </c>
      <c r="R9157" s="3">
        <v>3.4246575342469998</v>
      </c>
      <c r="S9157" s="3">
        <v>0.68493150684899995</v>
      </c>
      <c r="T9157" s="3">
        <v>41.095890410959001</v>
      </c>
      <c r="U9157" s="3">
        <v>5.4794520547949999</v>
      </c>
      <c r="V9157" s="3">
        <v>4.7945205479449999</v>
      </c>
      <c r="W9157" s="3">
        <v>0.68493150684899995</v>
      </c>
      <c r="X9157" s="3">
        <v>94.520547945204996</v>
      </c>
      <c r="Y9157" s="3">
        <v>15.753424657534</v>
      </c>
      <c r="Z9157" s="3">
        <v>19.178082191781002</v>
      </c>
      <c r="AA9157" s="3">
        <v>76.712328767122997</v>
      </c>
      <c r="AB9157" s="8">
        <v>16.438356164384</v>
      </c>
    </row>
    <row r="9158" spans="3:28" x14ac:dyDescent="0.2">
      <c r="C9158" s="90"/>
      <c r="D9158" s="87"/>
      <c r="E9158" s="1" t="s">
        <v>58</v>
      </c>
      <c r="F9158" s="2"/>
      <c r="G9158" s="59">
        <v>364</v>
      </c>
      <c r="H9158" s="71" t="str">
        <f t="shared" si="200"/>
        <v xml:space="preserve"> </v>
      </c>
      <c r="I9158" s="11">
        <v>0.82417582417599999</v>
      </c>
      <c r="J9158" s="3">
        <v>6.0439560439560003</v>
      </c>
      <c r="K9158" s="3">
        <v>2.1978021978019999</v>
      </c>
      <c r="L9158" s="3">
        <v>3.0219780219780001</v>
      </c>
      <c r="M9158" s="3">
        <v>39.010989010989</v>
      </c>
      <c r="N9158" s="3">
        <v>27.472527472526998</v>
      </c>
      <c r="O9158" s="3">
        <v>29.120879120879</v>
      </c>
      <c r="P9158" s="3">
        <v>10.714285714286</v>
      </c>
      <c r="Q9158" s="3">
        <v>9.065934065934</v>
      </c>
      <c r="R9158" s="3">
        <v>10.989010989011</v>
      </c>
      <c r="S9158" s="3">
        <v>1.923076923077</v>
      </c>
      <c r="T9158" s="3">
        <v>4.9450549450550003</v>
      </c>
      <c r="U9158" s="3">
        <v>3.5714285714290002</v>
      </c>
      <c r="V9158" s="3">
        <v>29.395604395604</v>
      </c>
      <c r="W9158" s="3">
        <v>2.1978021978019999</v>
      </c>
      <c r="X9158" s="3">
        <v>68.406593406593004</v>
      </c>
      <c r="Y9158" s="3">
        <v>6.8681318681320001</v>
      </c>
      <c r="Z9158" s="3">
        <v>4.1208791208789997</v>
      </c>
      <c r="AA9158" s="3">
        <v>42.857142857143003</v>
      </c>
      <c r="AB9158" s="8">
        <v>20.879120879121</v>
      </c>
    </row>
    <row r="9159" spans="3:28" x14ac:dyDescent="0.2">
      <c r="C9159" s="90"/>
      <c r="D9159" s="87"/>
      <c r="E9159" s="1" t="s">
        <v>22</v>
      </c>
      <c r="F9159" s="2"/>
      <c r="G9159" s="59">
        <v>134</v>
      </c>
      <c r="H9159" s="71" t="str">
        <f t="shared" si="200"/>
        <v xml:space="preserve"> </v>
      </c>
      <c r="I9159" s="11">
        <v>2.985074626866</v>
      </c>
      <c r="J9159" s="3">
        <v>5.9701492537309999</v>
      </c>
      <c r="K9159" s="3">
        <v>1.492537313433</v>
      </c>
      <c r="L9159" s="3">
        <v>5.2238805970150004</v>
      </c>
      <c r="M9159" s="3">
        <v>47.014925373133998</v>
      </c>
      <c r="N9159" s="3">
        <v>32.835820895521998</v>
      </c>
      <c r="O9159" s="3">
        <v>23.134328358209</v>
      </c>
      <c r="P9159" s="3">
        <v>11.194029850746</v>
      </c>
      <c r="Q9159" s="3">
        <v>2.985074626866</v>
      </c>
      <c r="R9159" s="3">
        <v>11.940298507463</v>
      </c>
      <c r="S9159" s="3">
        <v>1.492537313433</v>
      </c>
      <c r="T9159" s="3">
        <v>5.9701492537309999</v>
      </c>
      <c r="U9159" s="3">
        <v>3.731343283582</v>
      </c>
      <c r="V9159" s="3">
        <v>16.417910447760999</v>
      </c>
      <c r="W9159" s="3">
        <v>13.432835820896001</v>
      </c>
      <c r="X9159" s="3">
        <v>70.149253731342995</v>
      </c>
      <c r="Y9159" s="3">
        <v>7.4626865671639999</v>
      </c>
      <c r="Z9159" s="3">
        <v>6.7164179104480004</v>
      </c>
      <c r="AA9159" s="3">
        <v>44.029850746268998</v>
      </c>
      <c r="AB9159" s="8">
        <v>16.417910447760999</v>
      </c>
    </row>
    <row r="9160" spans="3:28" ht="24" x14ac:dyDescent="0.2">
      <c r="C9160" s="90"/>
      <c r="D9160" s="87"/>
      <c r="E9160" s="1" t="s">
        <v>59</v>
      </c>
      <c r="F9160" s="2"/>
      <c r="G9160" s="59">
        <v>1920</v>
      </c>
      <c r="H9160" s="71" t="str">
        <f t="shared" si="200"/>
        <v xml:space="preserve"> </v>
      </c>
      <c r="I9160" s="11">
        <v>2.5</v>
      </c>
      <c r="J9160" s="3">
        <v>8.958333333333</v>
      </c>
      <c r="K9160" s="3">
        <v>5.416666666667</v>
      </c>
      <c r="L9160" s="3">
        <v>8.802083333333</v>
      </c>
      <c r="M9160" s="3">
        <v>72.135416666666998</v>
      </c>
      <c r="N9160" s="3">
        <v>54.635416666666998</v>
      </c>
      <c r="O9160" s="3">
        <v>42.03125</v>
      </c>
      <c r="P9160" s="3">
        <v>19.270833333333002</v>
      </c>
      <c r="Q9160" s="3">
        <v>9.0625</v>
      </c>
      <c r="R9160" s="3">
        <v>8.177083333333</v>
      </c>
      <c r="S9160" s="3">
        <v>0.3125</v>
      </c>
      <c r="T9160" s="3">
        <v>29.166666666666998</v>
      </c>
      <c r="U9160" s="3">
        <v>2.34375</v>
      </c>
      <c r="V9160" s="3">
        <v>8.229166666667</v>
      </c>
      <c r="W9160" s="3">
        <v>0.83333333333299997</v>
      </c>
      <c r="X9160" s="3">
        <v>90.9375</v>
      </c>
      <c r="Y9160" s="3">
        <v>10.833333333333</v>
      </c>
      <c r="Z9160" s="3">
        <v>11.666666666667</v>
      </c>
      <c r="AA9160" s="3">
        <v>70.78125</v>
      </c>
      <c r="AB9160" s="8">
        <v>16.302083333333002</v>
      </c>
    </row>
    <row r="9161" spans="3:28" ht="24" x14ac:dyDescent="0.2">
      <c r="C9161" s="90"/>
      <c r="D9161" s="87"/>
      <c r="E9161" s="1" t="s">
        <v>60</v>
      </c>
      <c r="F9161" s="2"/>
      <c r="G9161" s="59">
        <v>479</v>
      </c>
      <c r="H9161" s="71" t="str">
        <f t="shared" si="200"/>
        <v xml:space="preserve"> </v>
      </c>
      <c r="I9161" s="11">
        <v>2.2964509394569999</v>
      </c>
      <c r="J9161" s="3">
        <v>10.438413361168999</v>
      </c>
      <c r="K9161" s="3">
        <v>5.6367432150310002</v>
      </c>
      <c r="L9161" s="3">
        <v>10.855949895616</v>
      </c>
      <c r="M9161" s="3">
        <v>77.870563674322</v>
      </c>
      <c r="N9161" s="3">
        <v>58.663883089770003</v>
      </c>
      <c r="O9161" s="3">
        <v>48.225469728600999</v>
      </c>
      <c r="P9161" s="3">
        <v>20.459290187891</v>
      </c>
      <c r="Q9161" s="3">
        <v>9.3945720250519997</v>
      </c>
      <c r="R9161" s="3">
        <v>6.4718162839250004</v>
      </c>
      <c r="S9161" s="3">
        <v>0.20876826722299999</v>
      </c>
      <c r="T9161" s="3">
        <v>39.457202505219001</v>
      </c>
      <c r="U9161" s="3">
        <v>3.9665970772439998</v>
      </c>
      <c r="V9161" s="3">
        <v>4.1753653444680001</v>
      </c>
      <c r="W9161" s="3">
        <v>0.20876826722299999</v>
      </c>
      <c r="X9161" s="3">
        <v>95.615866388309001</v>
      </c>
      <c r="Y9161" s="3">
        <v>12.108559498956</v>
      </c>
      <c r="Z9161" s="3">
        <v>13.56993736952</v>
      </c>
      <c r="AA9161" s="3">
        <v>75.365344467640995</v>
      </c>
      <c r="AB9161" s="8">
        <v>14.613778705636999</v>
      </c>
    </row>
    <row r="9162" spans="3:28" ht="24" x14ac:dyDescent="0.2">
      <c r="C9162" s="91" t="s">
        <v>61</v>
      </c>
      <c r="D9162" s="86" t="s">
        <v>17</v>
      </c>
      <c r="E9162" s="6" t="s">
        <v>62</v>
      </c>
      <c r="F9162" s="5"/>
      <c r="G9162" s="58">
        <v>354</v>
      </c>
      <c r="H9162" s="70" t="str">
        <f t="shared" si="200"/>
        <v xml:space="preserve"> </v>
      </c>
      <c r="I9162" s="12">
        <v>1.6949152542370001</v>
      </c>
      <c r="J9162" s="4">
        <v>8.4745762711860007</v>
      </c>
      <c r="K9162" s="4">
        <v>8.1920903954799993</v>
      </c>
      <c r="L9162" s="4">
        <v>12.429378531073001</v>
      </c>
      <c r="M9162" s="4">
        <v>79.943502824858996</v>
      </c>
      <c r="N9162" s="4">
        <v>60.169491525424</v>
      </c>
      <c r="O9162" s="4">
        <v>50</v>
      </c>
      <c r="P9162" s="4">
        <v>22.316384180791001</v>
      </c>
      <c r="Q9162" s="4">
        <v>11.016949152542001</v>
      </c>
      <c r="R9162" s="4">
        <v>7.062146892655</v>
      </c>
      <c r="S9162" s="4">
        <v>0.28248587570599998</v>
      </c>
      <c r="T9162" s="4">
        <v>32.768361581920999</v>
      </c>
      <c r="U9162" s="4">
        <v>2.542372881356</v>
      </c>
      <c r="V9162" s="4">
        <v>4.8022598870059996</v>
      </c>
      <c r="W9162" s="4">
        <v>0.56497175141199996</v>
      </c>
      <c r="X9162" s="4">
        <v>94.632768361581995</v>
      </c>
      <c r="Y9162" s="4">
        <v>9.0395480225989999</v>
      </c>
      <c r="Z9162" s="4">
        <v>17.231638418079001</v>
      </c>
      <c r="AA9162" s="4">
        <v>76.836158192089997</v>
      </c>
      <c r="AB9162" s="13">
        <v>17.231638418079001</v>
      </c>
    </row>
    <row r="9163" spans="3:28" ht="24" x14ac:dyDescent="0.2">
      <c r="C9163" s="90"/>
      <c r="D9163" s="87"/>
      <c r="E9163" s="1" t="s">
        <v>63</v>
      </c>
      <c r="F9163" s="2"/>
      <c r="G9163" s="59">
        <v>645</v>
      </c>
      <c r="H9163" s="71" t="str">
        <f t="shared" si="200"/>
        <v xml:space="preserve"> </v>
      </c>
      <c r="I9163" s="11">
        <v>2.3255813953489999</v>
      </c>
      <c r="J9163" s="3">
        <v>7.5968992248060001</v>
      </c>
      <c r="K9163" s="3">
        <v>8.0620155038759993</v>
      </c>
      <c r="L9163" s="3">
        <v>14.418604651162999</v>
      </c>
      <c r="M9163" s="3">
        <v>77.674418604650995</v>
      </c>
      <c r="N9163" s="3">
        <v>57.674418604651002</v>
      </c>
      <c r="O9163" s="3">
        <v>44.651162790698002</v>
      </c>
      <c r="P9163" s="3">
        <v>21.395348837208999</v>
      </c>
      <c r="Q9163" s="3">
        <v>8.9922480620159995</v>
      </c>
      <c r="R9163" s="3">
        <v>7.2868217054260001</v>
      </c>
      <c r="S9163" s="3">
        <v>0.31007751938</v>
      </c>
      <c r="T9163" s="3">
        <v>29.457364341085</v>
      </c>
      <c r="U9163" s="3">
        <v>2.1705426356589999</v>
      </c>
      <c r="V9163" s="3">
        <v>6.0465116279069999</v>
      </c>
      <c r="W9163" s="3">
        <v>0.62015503876</v>
      </c>
      <c r="X9163" s="3">
        <v>93.333333333333002</v>
      </c>
      <c r="Y9163" s="3">
        <v>9.6124031007749995</v>
      </c>
      <c r="Z9163" s="3">
        <v>17.829457364341</v>
      </c>
      <c r="AA9163" s="3">
        <v>73.178294573643001</v>
      </c>
      <c r="AB9163" s="8">
        <v>15.348837209301999</v>
      </c>
    </row>
    <row r="9164" spans="3:28" ht="36" x14ac:dyDescent="0.2">
      <c r="C9164" s="90"/>
      <c r="D9164" s="87"/>
      <c r="E9164" s="1" t="s">
        <v>64</v>
      </c>
      <c r="F9164" s="2"/>
      <c r="G9164" s="59">
        <v>166</v>
      </c>
      <c r="H9164" s="71" t="str">
        <f t="shared" si="200"/>
        <v xml:space="preserve"> </v>
      </c>
      <c r="I9164" s="11">
        <v>6.0240963855420002</v>
      </c>
      <c r="J9164" s="3">
        <v>16.867469879518001</v>
      </c>
      <c r="K9164" s="3">
        <v>6.6265060240959999</v>
      </c>
      <c r="L9164" s="3">
        <v>15.66265060241</v>
      </c>
      <c r="M9164" s="3">
        <v>65.662650602409997</v>
      </c>
      <c r="N9164" s="3">
        <v>57.831325301204998</v>
      </c>
      <c r="O9164" s="3">
        <v>37.951807228916003</v>
      </c>
      <c r="P9164" s="3">
        <v>19.879518072288999</v>
      </c>
      <c r="Q9164" s="3">
        <v>13.855421686747</v>
      </c>
      <c r="R9164" s="3">
        <v>10.240963855422001</v>
      </c>
      <c r="S9164" s="3">
        <v>0.60240963855399998</v>
      </c>
      <c r="T9164" s="3">
        <v>33.734939759036003</v>
      </c>
      <c r="U9164" s="3">
        <v>3.0120481927710001</v>
      </c>
      <c r="V9164" s="3">
        <v>10.240963855422001</v>
      </c>
      <c r="W9164" s="7">
        <v>0</v>
      </c>
      <c r="X9164" s="3">
        <v>89.759036144578005</v>
      </c>
      <c r="Y9164" s="3">
        <v>18.674698795181001</v>
      </c>
      <c r="Z9164" s="3">
        <v>17.469879518071998</v>
      </c>
      <c r="AA9164" s="3">
        <v>67.469879518072005</v>
      </c>
      <c r="AB9164" s="8">
        <v>22.289156626505999</v>
      </c>
    </row>
    <row r="9165" spans="3:28" ht="36" x14ac:dyDescent="0.2">
      <c r="C9165" s="90"/>
      <c r="D9165" s="87"/>
      <c r="E9165" s="1" t="s">
        <v>65</v>
      </c>
      <c r="F9165" s="2"/>
      <c r="G9165" s="59">
        <v>110</v>
      </c>
      <c r="H9165" s="71" t="str">
        <f t="shared" si="200"/>
        <v xml:space="preserve"> </v>
      </c>
      <c r="I9165" s="11">
        <v>1.818181818182</v>
      </c>
      <c r="J9165" s="3">
        <v>11.818181818182</v>
      </c>
      <c r="K9165" s="3">
        <v>15.454545454545</v>
      </c>
      <c r="L9165" s="3">
        <v>41.818181818181998</v>
      </c>
      <c r="M9165" s="3">
        <v>77.272727272726996</v>
      </c>
      <c r="N9165" s="3">
        <v>64.545454545455001</v>
      </c>
      <c r="O9165" s="3">
        <v>50.909090909090999</v>
      </c>
      <c r="P9165" s="3">
        <v>21.818181818182001</v>
      </c>
      <c r="Q9165" s="3">
        <v>11.818181818182</v>
      </c>
      <c r="R9165" s="3">
        <v>5.4545454545450003</v>
      </c>
      <c r="S9165" s="3">
        <v>0.90909090909099999</v>
      </c>
      <c r="T9165" s="3">
        <v>40.909090909090999</v>
      </c>
      <c r="U9165" s="3">
        <v>4.5454545454549997</v>
      </c>
      <c r="V9165" s="3">
        <v>2.7272727272730002</v>
      </c>
      <c r="W9165" s="7">
        <v>0</v>
      </c>
      <c r="X9165" s="3">
        <v>97.272727272726996</v>
      </c>
      <c r="Y9165" s="3">
        <v>12.727272727273</v>
      </c>
      <c r="Z9165" s="3">
        <v>45.454545454544999</v>
      </c>
      <c r="AA9165" s="3">
        <v>79.090909090908994</v>
      </c>
      <c r="AB9165" s="8">
        <v>15.454545454545</v>
      </c>
    </row>
    <row r="9166" spans="3:28" ht="36" x14ac:dyDescent="0.2">
      <c r="C9166" s="90"/>
      <c r="D9166" s="87"/>
      <c r="E9166" s="1" t="s">
        <v>66</v>
      </c>
      <c r="F9166" s="2"/>
      <c r="G9166" s="59">
        <v>239</v>
      </c>
      <c r="H9166" s="71" t="str">
        <f t="shared" si="200"/>
        <v xml:space="preserve"> </v>
      </c>
      <c r="I9166" s="11">
        <v>1.673640167364</v>
      </c>
      <c r="J9166" s="3">
        <v>9.2050209205019993</v>
      </c>
      <c r="K9166" s="3">
        <v>10.460251046025</v>
      </c>
      <c r="L9166" s="3">
        <v>29.288702928869998</v>
      </c>
      <c r="M9166" s="3">
        <v>74.895397489540002</v>
      </c>
      <c r="N9166" s="3">
        <v>55.230125523013001</v>
      </c>
      <c r="O9166" s="3">
        <v>47.698744769873997</v>
      </c>
      <c r="P9166" s="3">
        <v>20.502092050209001</v>
      </c>
      <c r="Q9166" s="3">
        <v>10.041841004184</v>
      </c>
      <c r="R9166" s="3">
        <v>8.3682008368199998</v>
      </c>
      <c r="S9166" s="3">
        <v>0.418410041841</v>
      </c>
      <c r="T9166" s="3">
        <v>33.472803347279999</v>
      </c>
      <c r="U9166" s="3">
        <v>2.5104602510460001</v>
      </c>
      <c r="V9166" s="3">
        <v>4.6025104602509996</v>
      </c>
      <c r="W9166" s="3">
        <v>0.418410041841</v>
      </c>
      <c r="X9166" s="3">
        <v>94.979079497908003</v>
      </c>
      <c r="Y9166" s="3">
        <v>9.6234309623430008</v>
      </c>
      <c r="Z9166" s="3">
        <v>35.146443514643998</v>
      </c>
      <c r="AA9166" s="3">
        <v>74.895397489540002</v>
      </c>
      <c r="AB9166" s="8">
        <v>17.573221757321999</v>
      </c>
    </row>
    <row r="9167" spans="3:28" ht="24" x14ac:dyDescent="0.2">
      <c r="C9167" s="90"/>
      <c r="D9167" s="87"/>
      <c r="E9167" s="1" t="s">
        <v>67</v>
      </c>
      <c r="F9167" s="2"/>
      <c r="G9167" s="59">
        <v>143</v>
      </c>
      <c r="H9167" s="71" t="str">
        <f t="shared" si="200"/>
        <v xml:space="preserve"> </v>
      </c>
      <c r="I9167" s="11">
        <v>2.0979020979020002</v>
      </c>
      <c r="J9167" s="3">
        <v>9.0909090909089993</v>
      </c>
      <c r="K9167" s="3">
        <v>13.286713286713001</v>
      </c>
      <c r="L9167" s="3">
        <v>34.965034965035002</v>
      </c>
      <c r="M9167" s="3">
        <v>72.727272727273004</v>
      </c>
      <c r="N9167" s="3">
        <v>55.244755244754998</v>
      </c>
      <c r="O9167" s="3">
        <v>42.657342657343001</v>
      </c>
      <c r="P9167" s="3">
        <v>22.377622377622</v>
      </c>
      <c r="Q9167" s="3">
        <v>13.986013986013999</v>
      </c>
      <c r="R9167" s="3">
        <v>9.0909090909089993</v>
      </c>
      <c r="S9167" s="3">
        <v>0.69930069930100003</v>
      </c>
      <c r="T9167" s="3">
        <v>33.566433566434</v>
      </c>
      <c r="U9167" s="3">
        <v>2.0979020979020002</v>
      </c>
      <c r="V9167" s="3">
        <v>6.9930069930069996</v>
      </c>
      <c r="W9167" s="3">
        <v>0.69930069930100003</v>
      </c>
      <c r="X9167" s="3">
        <v>92.307692307691994</v>
      </c>
      <c r="Y9167" s="3">
        <v>10.48951048951</v>
      </c>
      <c r="Z9167" s="3">
        <v>39.860139860140002</v>
      </c>
      <c r="AA9167" s="3">
        <v>72.727272727273004</v>
      </c>
      <c r="AB9167" s="8">
        <v>21.678321678322</v>
      </c>
    </row>
    <row r="9168" spans="3:28" ht="24" x14ac:dyDescent="0.2">
      <c r="C9168" s="90"/>
      <c r="D9168" s="87"/>
      <c r="E9168" s="1" t="s">
        <v>68</v>
      </c>
      <c r="F9168" s="2"/>
      <c r="G9168" s="59">
        <v>56</v>
      </c>
      <c r="H9168" s="71" t="str">
        <f t="shared" si="200"/>
        <v xml:space="preserve"> </v>
      </c>
      <c r="I9168" s="11">
        <v>3.5714285714290002</v>
      </c>
      <c r="J9168" s="3">
        <v>8.9285714285710007</v>
      </c>
      <c r="K9168" s="3">
        <v>12.5</v>
      </c>
      <c r="L9168" s="3">
        <v>33.928571428570997</v>
      </c>
      <c r="M9168" s="3">
        <v>73.214285714286007</v>
      </c>
      <c r="N9168" s="3">
        <v>50</v>
      </c>
      <c r="O9168" s="3">
        <v>55.357142857143003</v>
      </c>
      <c r="P9168" s="3">
        <v>25</v>
      </c>
      <c r="Q9168" s="3">
        <v>16.071428571428999</v>
      </c>
      <c r="R9168" s="3">
        <v>8.9285714285710007</v>
      </c>
      <c r="S9168" s="3">
        <v>1.785714285714</v>
      </c>
      <c r="T9168" s="3">
        <v>46.428571428570997</v>
      </c>
      <c r="U9168" s="3">
        <v>5.3571428571429998</v>
      </c>
      <c r="V9168" s="3">
        <v>5.3571428571429998</v>
      </c>
      <c r="W9168" s="3">
        <v>1.785714285714</v>
      </c>
      <c r="X9168" s="3">
        <v>92.857142857143003</v>
      </c>
      <c r="Y9168" s="3">
        <v>10.714285714286</v>
      </c>
      <c r="Z9168" s="3">
        <v>39.285714285714</v>
      </c>
      <c r="AA9168" s="3">
        <v>71.428571428571004</v>
      </c>
      <c r="AB9168" s="8">
        <v>21.428571428571001</v>
      </c>
    </row>
    <row r="9169" spans="3:28" ht="24" x14ac:dyDescent="0.2">
      <c r="C9169" s="90"/>
      <c r="D9169" s="87"/>
      <c r="E9169" s="1" t="s">
        <v>69</v>
      </c>
      <c r="F9169" s="2"/>
      <c r="G9169" s="59">
        <v>51</v>
      </c>
      <c r="H9169" s="71" t="str">
        <f t="shared" si="200"/>
        <v xml:space="preserve"> </v>
      </c>
      <c r="I9169" s="11">
        <v>7.8431372549020004</v>
      </c>
      <c r="J9169" s="3">
        <v>13.725490196078001</v>
      </c>
      <c r="K9169" s="3">
        <v>7.8431372549020004</v>
      </c>
      <c r="L9169" s="3">
        <v>37.254901960783997</v>
      </c>
      <c r="M9169" s="3">
        <v>80.392156862744997</v>
      </c>
      <c r="N9169" s="3">
        <v>52.941176470587997</v>
      </c>
      <c r="O9169" s="3">
        <v>45.098039215686001</v>
      </c>
      <c r="P9169" s="3">
        <v>21.568627450979999</v>
      </c>
      <c r="Q9169" s="3">
        <v>15.686274509804001</v>
      </c>
      <c r="R9169" s="3">
        <v>11.764705882353001</v>
      </c>
      <c r="S9169" s="3">
        <v>1.9607843137250001</v>
      </c>
      <c r="T9169" s="3">
        <v>39.215686274509999</v>
      </c>
      <c r="U9169" s="3">
        <v>9.8039215686270005</v>
      </c>
      <c r="V9169" s="3">
        <v>1.9607843137250001</v>
      </c>
      <c r="W9169" s="7">
        <v>0</v>
      </c>
      <c r="X9169" s="3">
        <v>98.039215686275</v>
      </c>
      <c r="Y9169" s="3">
        <v>17.647058823529001</v>
      </c>
      <c r="Z9169" s="3">
        <v>39.215686274509999</v>
      </c>
      <c r="AA9169" s="3">
        <v>72.549019607842993</v>
      </c>
      <c r="AB9169" s="8">
        <v>25.490196078431001</v>
      </c>
    </row>
    <row r="9170" spans="3:28" ht="24" x14ac:dyDescent="0.2">
      <c r="C9170" s="90"/>
      <c r="D9170" s="87"/>
      <c r="E9170" s="1" t="s">
        <v>70</v>
      </c>
      <c r="F9170" s="2"/>
      <c r="G9170" s="59">
        <v>312</v>
      </c>
      <c r="H9170" s="71" t="str">
        <f t="shared" si="200"/>
        <v xml:space="preserve"> </v>
      </c>
      <c r="I9170" s="11">
        <v>1.6025641025640001</v>
      </c>
      <c r="J9170" s="3">
        <v>8.333333333333</v>
      </c>
      <c r="K9170" s="3">
        <v>11.858974358974001</v>
      </c>
      <c r="L9170" s="3">
        <v>26.602564102563999</v>
      </c>
      <c r="M9170" s="3">
        <v>70.833333333333002</v>
      </c>
      <c r="N9170" s="3">
        <v>54.487179487178999</v>
      </c>
      <c r="O9170" s="3">
        <v>41.346153846154003</v>
      </c>
      <c r="P9170" s="3">
        <v>23.076923076922998</v>
      </c>
      <c r="Q9170" s="3">
        <v>8.6538461538460005</v>
      </c>
      <c r="R9170" s="3">
        <v>8.9743589743589993</v>
      </c>
      <c r="S9170" s="3">
        <v>0.32051282051300001</v>
      </c>
      <c r="T9170" s="3">
        <v>27.884615384615</v>
      </c>
      <c r="U9170" s="3">
        <v>1.923076923077</v>
      </c>
      <c r="V9170" s="3">
        <v>8.6538461538460005</v>
      </c>
      <c r="W9170" s="3">
        <v>0.64102564102600001</v>
      </c>
      <c r="X9170" s="3">
        <v>90.705128205128005</v>
      </c>
      <c r="Y9170" s="3">
        <v>8.6538461538460005</v>
      </c>
      <c r="Z9170" s="3">
        <v>32.051282051282001</v>
      </c>
      <c r="AA9170" s="3">
        <v>70.833333333333002</v>
      </c>
      <c r="AB9170" s="8">
        <v>16.025641025641001</v>
      </c>
    </row>
    <row r="9171" spans="3:28" x14ac:dyDescent="0.2">
      <c r="C9171" s="90"/>
      <c r="D9171" s="87"/>
      <c r="E9171" s="1" t="s">
        <v>32</v>
      </c>
      <c r="F9171" s="2"/>
      <c r="G9171" s="59">
        <v>51</v>
      </c>
      <c r="H9171" s="71" t="str">
        <f t="shared" si="200"/>
        <v xml:space="preserve"> </v>
      </c>
      <c r="I9171" s="11">
        <v>3.9215686274510002</v>
      </c>
      <c r="J9171" s="3">
        <v>5.8823529411760003</v>
      </c>
      <c r="K9171" s="3">
        <v>9.8039215686270005</v>
      </c>
      <c r="L9171" s="3">
        <v>25.490196078431001</v>
      </c>
      <c r="M9171" s="3">
        <v>62.745098039216003</v>
      </c>
      <c r="N9171" s="3">
        <v>41.176470588234999</v>
      </c>
      <c r="O9171" s="3">
        <v>41.176470588234999</v>
      </c>
      <c r="P9171" s="3">
        <v>17.647058823529001</v>
      </c>
      <c r="Q9171" s="3">
        <v>5.8823529411760003</v>
      </c>
      <c r="R9171" s="3">
        <v>5.8823529411760003</v>
      </c>
      <c r="S9171" s="3">
        <v>1.9607843137250001</v>
      </c>
      <c r="T9171" s="3">
        <v>21.568627450979999</v>
      </c>
      <c r="U9171" s="3">
        <v>7.8431372549020004</v>
      </c>
      <c r="V9171" s="3">
        <v>21.568627450979999</v>
      </c>
      <c r="W9171" s="7">
        <v>0</v>
      </c>
      <c r="X9171" s="3">
        <v>78.431372549019997</v>
      </c>
      <c r="Y9171" s="3">
        <v>5.8823529411760003</v>
      </c>
      <c r="Z9171" s="3">
        <v>25.490196078431001</v>
      </c>
      <c r="AA9171" s="3">
        <v>62.745098039216003</v>
      </c>
      <c r="AB9171" s="8">
        <v>9.8039215686270005</v>
      </c>
    </row>
    <row r="9172" spans="3:28" ht="24" x14ac:dyDescent="0.2">
      <c r="C9172" s="90"/>
      <c r="D9172" s="87"/>
      <c r="E9172" s="1" t="s">
        <v>71</v>
      </c>
      <c r="F9172" s="2"/>
      <c r="G9172" s="59">
        <v>1237</v>
      </c>
      <c r="H9172" s="71" t="str">
        <f t="shared" si="200"/>
        <v xml:space="preserve"> </v>
      </c>
      <c r="I9172" s="11">
        <v>2.1827000808410002</v>
      </c>
      <c r="J9172" s="3">
        <v>8.6499595796279998</v>
      </c>
      <c r="K9172" s="3">
        <v>7.5181891673400001</v>
      </c>
      <c r="L9172" s="3">
        <v>13.904607922393</v>
      </c>
      <c r="M9172" s="3">
        <v>72.514147130154001</v>
      </c>
      <c r="N9172" s="3">
        <v>53.759094583669999</v>
      </c>
      <c r="O9172" s="3">
        <v>42.845594179465998</v>
      </c>
      <c r="P9172" s="3">
        <v>20.452708164914998</v>
      </c>
      <c r="Q9172" s="3">
        <v>8.7308003233630007</v>
      </c>
      <c r="R9172" s="3">
        <v>7.275666936136</v>
      </c>
      <c r="S9172" s="3">
        <v>0.16168148747</v>
      </c>
      <c r="T9172" s="3">
        <v>28.698464025869001</v>
      </c>
      <c r="U9172" s="3">
        <v>2.4252223120449998</v>
      </c>
      <c r="V9172" s="3">
        <v>8.2457558609540005</v>
      </c>
      <c r="W9172" s="3">
        <v>0.64672594987900001</v>
      </c>
      <c r="X9172" s="3">
        <v>91.107518189166996</v>
      </c>
      <c r="Y9172" s="3">
        <v>10.105092966855</v>
      </c>
      <c r="Z9172" s="3">
        <v>17.784963621665</v>
      </c>
      <c r="AA9172" s="3">
        <v>70.088924818107998</v>
      </c>
      <c r="AB9172" s="8">
        <v>15.440582053355</v>
      </c>
    </row>
    <row r="9173" spans="3:28" ht="24" x14ac:dyDescent="0.2">
      <c r="C9173" s="90"/>
      <c r="D9173" s="87"/>
      <c r="E9173" s="1" t="s">
        <v>72</v>
      </c>
      <c r="F9173" s="2"/>
      <c r="G9173" s="59">
        <v>1015</v>
      </c>
      <c r="H9173" s="71" t="str">
        <f t="shared" si="200"/>
        <v xml:space="preserve"> </v>
      </c>
      <c r="I9173" s="11">
        <v>2.1674876847290001</v>
      </c>
      <c r="J9173" s="3">
        <v>7.9802955665019999</v>
      </c>
      <c r="K9173" s="3">
        <v>1.5763546798029999</v>
      </c>
      <c r="L9173" s="3">
        <v>0.98522167487699996</v>
      </c>
      <c r="M9173" s="3">
        <v>59.408866995074</v>
      </c>
      <c r="N9173" s="3">
        <v>44.334975369458</v>
      </c>
      <c r="O9173" s="3">
        <v>36.354679802955999</v>
      </c>
      <c r="P9173" s="3">
        <v>14.975369458128</v>
      </c>
      <c r="Q9173" s="3">
        <v>8.8669950738919994</v>
      </c>
      <c r="R9173" s="3">
        <v>9.2610837438420006</v>
      </c>
      <c r="S9173" s="3">
        <v>1.2807881773400001</v>
      </c>
      <c r="T9173" s="3">
        <v>19.605911330049</v>
      </c>
      <c r="U9173" s="3">
        <v>2.7586206896549998</v>
      </c>
      <c r="V9173" s="3">
        <v>16.748768472906001</v>
      </c>
      <c r="W9173" s="3">
        <v>1.2807881773400001</v>
      </c>
      <c r="X9173" s="3">
        <v>81.970443349754007</v>
      </c>
      <c r="Y9173" s="3">
        <v>9.8522167487680008</v>
      </c>
      <c r="Z9173" s="3">
        <v>1.9704433497539999</v>
      </c>
      <c r="AA9173" s="3">
        <v>59.901477832512001</v>
      </c>
      <c r="AB9173" s="8">
        <v>18.029556650246001</v>
      </c>
    </row>
    <row r="9174" spans="3:28" x14ac:dyDescent="0.2">
      <c r="C9174" s="90"/>
      <c r="D9174" s="87"/>
      <c r="E9174" s="1" t="s">
        <v>22</v>
      </c>
      <c r="F9174" s="2"/>
      <c r="G9174" s="59">
        <v>183</v>
      </c>
      <c r="H9174" s="71" t="str">
        <f t="shared" si="200"/>
        <v xml:space="preserve"> </v>
      </c>
      <c r="I9174" s="11">
        <v>3.2786885245900002</v>
      </c>
      <c r="J9174" s="3">
        <v>9.2896174863390009</v>
      </c>
      <c r="K9174" s="3">
        <v>2.732240437158</v>
      </c>
      <c r="L9174" s="3">
        <v>2.732240437158</v>
      </c>
      <c r="M9174" s="3">
        <v>54.098360655737999</v>
      </c>
      <c r="N9174" s="3">
        <v>45.901639344262001</v>
      </c>
      <c r="O9174" s="3">
        <v>27.868852459016001</v>
      </c>
      <c r="P9174" s="3">
        <v>10.382513661201999</v>
      </c>
      <c r="Q9174" s="3">
        <v>8.1967213114750006</v>
      </c>
      <c r="R9174" s="3">
        <v>16.393442622951</v>
      </c>
      <c r="S9174" s="7">
        <v>0</v>
      </c>
      <c r="T9174" s="3">
        <v>18.032786885246001</v>
      </c>
      <c r="U9174" s="3">
        <v>2.732240437158</v>
      </c>
      <c r="V9174" s="3">
        <v>9.83606557377</v>
      </c>
      <c r="W9174" s="3">
        <v>11.475409836066</v>
      </c>
      <c r="X9174" s="3">
        <v>78.688524590163993</v>
      </c>
      <c r="Y9174" s="3">
        <v>11.475409836066</v>
      </c>
      <c r="Z9174" s="3">
        <v>4.371584699454</v>
      </c>
      <c r="AA9174" s="3">
        <v>58.469945355191001</v>
      </c>
      <c r="AB9174" s="8">
        <v>21.857923497268001</v>
      </c>
    </row>
    <row r="9175" spans="3:28" x14ac:dyDescent="0.2">
      <c r="C9175" s="91" t="s">
        <v>73</v>
      </c>
      <c r="D9175" s="86" t="s">
        <v>17</v>
      </c>
      <c r="E9175" s="6" t="s">
        <v>74</v>
      </c>
      <c r="F9175" s="5"/>
      <c r="G9175" s="58">
        <v>247</v>
      </c>
      <c r="H9175" s="70" t="str">
        <f t="shared" si="200"/>
        <v xml:space="preserve"> </v>
      </c>
      <c r="I9175" s="12">
        <v>2.0242914979759998</v>
      </c>
      <c r="J9175" s="4">
        <v>6.0728744939270003</v>
      </c>
      <c r="K9175" s="4">
        <v>11.740890688259</v>
      </c>
      <c r="L9175" s="4">
        <v>19.838056680162001</v>
      </c>
      <c r="M9175" s="4">
        <v>72.064777327935005</v>
      </c>
      <c r="N9175" s="4">
        <v>51.417004048583003</v>
      </c>
      <c r="O9175" s="4">
        <v>41.700404858299997</v>
      </c>
      <c r="P9175" s="4">
        <v>18.218623481781002</v>
      </c>
      <c r="Q9175" s="4">
        <v>12.145748987854001</v>
      </c>
      <c r="R9175" s="4">
        <v>7.2874493927130004</v>
      </c>
      <c r="S9175" s="4">
        <v>0.80971659919000005</v>
      </c>
      <c r="T9175" s="4">
        <v>23.481781376518001</v>
      </c>
      <c r="U9175" s="4">
        <v>2.4291497975710001</v>
      </c>
      <c r="V9175" s="4">
        <v>7.2874493927130004</v>
      </c>
      <c r="W9175" s="4">
        <v>0.80971659919000005</v>
      </c>
      <c r="X9175" s="4">
        <v>91.902834008097003</v>
      </c>
      <c r="Y9175" s="4">
        <v>6.882591093117</v>
      </c>
      <c r="Z9175" s="4">
        <v>25.101214574899</v>
      </c>
      <c r="AA9175" s="4">
        <v>69.230769230768999</v>
      </c>
      <c r="AB9175" s="13">
        <v>18.218623481781002</v>
      </c>
    </row>
    <row r="9176" spans="3:28" x14ac:dyDescent="0.2">
      <c r="C9176" s="90"/>
      <c r="D9176" s="87"/>
      <c r="E9176" s="1" t="s">
        <v>75</v>
      </c>
      <c r="F9176" s="2"/>
      <c r="G9176" s="59">
        <v>531</v>
      </c>
      <c r="H9176" s="71" t="str">
        <f t="shared" si="200"/>
        <v xml:space="preserve"> </v>
      </c>
      <c r="I9176" s="11">
        <v>2.4482109227870001</v>
      </c>
      <c r="J9176" s="3">
        <v>8.4745762711860007</v>
      </c>
      <c r="K9176" s="3">
        <v>9.9811676082860004</v>
      </c>
      <c r="L9176" s="3">
        <v>18.832391713747999</v>
      </c>
      <c r="M9176" s="3">
        <v>73.069679849341</v>
      </c>
      <c r="N9176" s="3">
        <v>56.873822975518003</v>
      </c>
      <c r="O9176" s="3">
        <v>42.561205273070001</v>
      </c>
      <c r="P9176" s="3">
        <v>19.774011299434999</v>
      </c>
      <c r="Q9176" s="3">
        <v>9.7928436911490007</v>
      </c>
      <c r="R9176" s="3">
        <v>8.0979284369109994</v>
      </c>
      <c r="S9176" s="3">
        <v>0.37664783427499998</v>
      </c>
      <c r="T9176" s="3">
        <v>27.871939736346999</v>
      </c>
      <c r="U9176" s="3">
        <v>1.5065913370999999</v>
      </c>
      <c r="V9176" s="3">
        <v>6.7796610169490004</v>
      </c>
      <c r="W9176" s="3">
        <v>0.37664783427499998</v>
      </c>
      <c r="X9176" s="3">
        <v>92.843691148776003</v>
      </c>
      <c r="Y9176" s="3">
        <v>9.9811676082860004</v>
      </c>
      <c r="Z9176" s="3">
        <v>23.728813559321999</v>
      </c>
      <c r="AA9176" s="3">
        <v>71.751412429379002</v>
      </c>
      <c r="AB9176" s="8">
        <v>16.949152542373</v>
      </c>
    </row>
    <row r="9177" spans="3:28" x14ac:dyDescent="0.2">
      <c r="C9177" s="90"/>
      <c r="D9177" s="87"/>
      <c r="E9177" s="1" t="s">
        <v>76</v>
      </c>
      <c r="F9177" s="2"/>
      <c r="G9177" s="59">
        <v>58</v>
      </c>
      <c r="H9177" s="71" t="str">
        <f t="shared" si="200"/>
        <v xml:space="preserve"> </v>
      </c>
      <c r="I9177" s="11">
        <v>1.7241379310339999</v>
      </c>
      <c r="J9177" s="3">
        <v>10.344827586207</v>
      </c>
      <c r="K9177" s="3">
        <v>25.862068965517</v>
      </c>
      <c r="L9177" s="3">
        <v>34.482758620689999</v>
      </c>
      <c r="M9177" s="3">
        <v>82.758620689655004</v>
      </c>
      <c r="N9177" s="3">
        <v>51.724137931034001</v>
      </c>
      <c r="O9177" s="3">
        <v>48.275862068965999</v>
      </c>
      <c r="P9177" s="3">
        <v>25.862068965517</v>
      </c>
      <c r="Q9177" s="3">
        <v>15.517241379310001</v>
      </c>
      <c r="R9177" s="3">
        <v>13.793103448276</v>
      </c>
      <c r="S9177" s="3">
        <v>1.7241379310339999</v>
      </c>
      <c r="T9177" s="3">
        <v>41.379310344827999</v>
      </c>
      <c r="U9177" s="3">
        <v>3.4482758620689999</v>
      </c>
      <c r="V9177" s="3">
        <v>1.7241379310339999</v>
      </c>
      <c r="W9177" s="7">
        <v>0</v>
      </c>
      <c r="X9177" s="3">
        <v>98.275862068966006</v>
      </c>
      <c r="Y9177" s="3">
        <v>10.344827586207</v>
      </c>
      <c r="Z9177" s="3">
        <v>43.103448275862</v>
      </c>
      <c r="AA9177" s="3">
        <v>72.413793103448</v>
      </c>
      <c r="AB9177" s="8">
        <v>25.862068965517</v>
      </c>
    </row>
    <row r="9178" spans="3:28" x14ac:dyDescent="0.2">
      <c r="C9178" s="90"/>
      <c r="D9178" s="87"/>
      <c r="E9178" s="1" t="s">
        <v>77</v>
      </c>
      <c r="F9178" s="2"/>
      <c r="G9178" s="59">
        <v>400</v>
      </c>
      <c r="H9178" s="71" t="str">
        <f t="shared" si="200"/>
        <v xml:space="preserve"> </v>
      </c>
      <c r="I9178" s="11">
        <v>2.75</v>
      </c>
      <c r="J9178" s="3">
        <v>9.5</v>
      </c>
      <c r="K9178" s="3">
        <v>9.25</v>
      </c>
      <c r="L9178" s="3">
        <v>12.5</v>
      </c>
      <c r="M9178" s="3">
        <v>79.75</v>
      </c>
      <c r="N9178" s="3">
        <v>60.5</v>
      </c>
      <c r="O9178" s="3">
        <v>49.75</v>
      </c>
      <c r="P9178" s="3">
        <v>20.25</v>
      </c>
      <c r="Q9178" s="3">
        <v>9.5</v>
      </c>
      <c r="R9178" s="3">
        <v>8.75</v>
      </c>
      <c r="S9178" s="3">
        <v>0.25</v>
      </c>
      <c r="T9178" s="3">
        <v>33.5</v>
      </c>
      <c r="U9178" s="3">
        <v>3</v>
      </c>
      <c r="V9178" s="3">
        <v>4.5</v>
      </c>
      <c r="W9178" s="3">
        <v>1</v>
      </c>
      <c r="X9178" s="3">
        <v>94.5</v>
      </c>
      <c r="Y9178" s="3">
        <v>10.5</v>
      </c>
      <c r="Z9178" s="3">
        <v>17.25</v>
      </c>
      <c r="AA9178" s="3">
        <v>76</v>
      </c>
      <c r="AB9178" s="8">
        <v>17.25</v>
      </c>
    </row>
    <row r="9179" spans="3:28" ht="24" x14ac:dyDescent="0.2">
      <c r="C9179" s="90"/>
      <c r="D9179" s="87"/>
      <c r="E9179" s="1" t="s">
        <v>78</v>
      </c>
      <c r="F9179" s="2"/>
      <c r="G9179" s="59">
        <v>422</v>
      </c>
      <c r="H9179" s="71" t="str">
        <f t="shared" si="200"/>
        <v xml:space="preserve"> </v>
      </c>
      <c r="I9179" s="11">
        <v>2.843601895735</v>
      </c>
      <c r="J9179" s="3">
        <v>6.8720379146920001</v>
      </c>
      <c r="K9179" s="3">
        <v>10.189573459716</v>
      </c>
      <c r="L9179" s="3">
        <v>14.454976303318</v>
      </c>
      <c r="M9179" s="3">
        <v>77.488151658768004</v>
      </c>
      <c r="N9179" s="3">
        <v>59.715639810427</v>
      </c>
      <c r="O9179" s="3">
        <v>46.445497630332</v>
      </c>
      <c r="P9179" s="3">
        <v>21.327014218009001</v>
      </c>
      <c r="Q9179" s="3">
        <v>8.5308056872039995</v>
      </c>
      <c r="R9179" s="3">
        <v>8.0568720379149994</v>
      </c>
      <c r="S9179" s="3">
        <v>0.23696682464499999</v>
      </c>
      <c r="T9179" s="3">
        <v>34.123222748815003</v>
      </c>
      <c r="U9179" s="3">
        <v>2.843601895735</v>
      </c>
      <c r="V9179" s="3">
        <v>4.2654028436019997</v>
      </c>
      <c r="W9179" s="3">
        <v>0.71090047393400002</v>
      </c>
      <c r="X9179" s="3">
        <v>95.023696682464006</v>
      </c>
      <c r="Y9179" s="3">
        <v>9.0047393364929995</v>
      </c>
      <c r="Z9179" s="3">
        <v>18.957345971563999</v>
      </c>
      <c r="AA9179" s="3">
        <v>76.066350710899997</v>
      </c>
      <c r="AB9179" s="8">
        <v>15.402843601896</v>
      </c>
    </row>
    <row r="9180" spans="3:28" ht="24" x14ac:dyDescent="0.2">
      <c r="C9180" s="90"/>
      <c r="D9180" s="87"/>
      <c r="E9180" s="1" t="s">
        <v>79</v>
      </c>
      <c r="F9180" s="2"/>
      <c r="G9180" s="59">
        <v>102</v>
      </c>
      <c r="H9180" s="71" t="str">
        <f t="shared" si="200"/>
        <v xml:space="preserve"> </v>
      </c>
      <c r="I9180" s="11">
        <v>1.9607843137250001</v>
      </c>
      <c r="J9180" s="3">
        <v>9.8039215686270005</v>
      </c>
      <c r="K9180" s="3">
        <v>13.725490196078001</v>
      </c>
      <c r="L9180" s="3">
        <v>27.450980392157</v>
      </c>
      <c r="M9180" s="3">
        <v>77.450980392157007</v>
      </c>
      <c r="N9180" s="3">
        <v>64.705882352941003</v>
      </c>
      <c r="O9180" s="3">
        <v>48.039215686275</v>
      </c>
      <c r="P9180" s="3">
        <v>24.509803921568999</v>
      </c>
      <c r="Q9180" s="3">
        <v>8.8235294117649996</v>
      </c>
      <c r="R9180" s="3">
        <v>4.9019607843140003</v>
      </c>
      <c r="S9180" s="3">
        <v>0.98039215686299996</v>
      </c>
      <c r="T9180" s="3">
        <v>46.078431372548998</v>
      </c>
      <c r="U9180" s="3">
        <v>4.9019607843140003</v>
      </c>
      <c r="V9180" s="3">
        <v>4.9019607843140003</v>
      </c>
      <c r="W9180" s="7">
        <v>0</v>
      </c>
      <c r="X9180" s="3">
        <v>95.098039215686001</v>
      </c>
      <c r="Y9180" s="3">
        <v>10.78431372549</v>
      </c>
      <c r="Z9180" s="3">
        <v>31.372549019608002</v>
      </c>
      <c r="AA9180" s="3">
        <v>80.392156862744997</v>
      </c>
      <c r="AB9180" s="8">
        <v>12.745098039216</v>
      </c>
    </row>
    <row r="9181" spans="3:28" ht="24" x14ac:dyDescent="0.2">
      <c r="C9181" s="90"/>
      <c r="D9181" s="87"/>
      <c r="E9181" s="1" t="s">
        <v>80</v>
      </c>
      <c r="F9181" s="2"/>
      <c r="G9181" s="59">
        <v>44</v>
      </c>
      <c r="H9181" s="71" t="str">
        <f t="shared" si="200"/>
        <v>*</v>
      </c>
      <c r="I9181" s="11">
        <v>4.5454545454549997</v>
      </c>
      <c r="J9181" s="3">
        <v>18.181818181817999</v>
      </c>
      <c r="K9181" s="3">
        <v>22.727272727273</v>
      </c>
      <c r="L9181" s="3">
        <v>61.363636363635997</v>
      </c>
      <c r="M9181" s="3">
        <v>77.272727272726996</v>
      </c>
      <c r="N9181" s="3">
        <v>59.090909090909001</v>
      </c>
      <c r="O9181" s="3">
        <v>43.181818181818002</v>
      </c>
      <c r="P9181" s="3">
        <v>18.181818181817999</v>
      </c>
      <c r="Q9181" s="3">
        <v>6.8181818181820004</v>
      </c>
      <c r="R9181" s="3">
        <v>13.636363636364001</v>
      </c>
      <c r="S9181" s="3">
        <v>2.2727272727269998</v>
      </c>
      <c r="T9181" s="3">
        <v>36.363636363635997</v>
      </c>
      <c r="U9181" s="3">
        <v>9.0909090909089993</v>
      </c>
      <c r="V9181" s="7">
        <v>0</v>
      </c>
      <c r="W9181" s="7">
        <v>0</v>
      </c>
      <c r="X9181" s="3">
        <v>100</v>
      </c>
      <c r="Y9181" s="3">
        <v>18.181818181817999</v>
      </c>
      <c r="Z9181" s="3">
        <v>68.181818181818002</v>
      </c>
      <c r="AA9181" s="3">
        <v>72.727272727273004</v>
      </c>
      <c r="AB9181" s="8">
        <v>18.181818181817999</v>
      </c>
    </row>
    <row r="9182" spans="3:28" ht="24" x14ac:dyDescent="0.2">
      <c r="C9182" s="90"/>
      <c r="D9182" s="87"/>
      <c r="E9182" s="1" t="s">
        <v>81</v>
      </c>
      <c r="F9182" s="2"/>
      <c r="G9182" s="59">
        <v>99</v>
      </c>
      <c r="H9182" s="71" t="str">
        <f t="shared" ref="H9182:H9245" si="201">IF(G9182&lt;49,"*"," ")</f>
        <v xml:space="preserve"> </v>
      </c>
      <c r="I9182" s="11">
        <v>3.0303030303030001</v>
      </c>
      <c r="J9182" s="3">
        <v>16.161616161615999</v>
      </c>
      <c r="K9182" s="3">
        <v>11.111111111111001</v>
      </c>
      <c r="L9182" s="3">
        <v>21.212121212121001</v>
      </c>
      <c r="M9182" s="3">
        <v>71.717171717171993</v>
      </c>
      <c r="N9182" s="3">
        <v>54.545454545455001</v>
      </c>
      <c r="O9182" s="3">
        <v>41.414141414141</v>
      </c>
      <c r="P9182" s="3">
        <v>25.252525252525</v>
      </c>
      <c r="Q9182" s="3">
        <v>9.0909090909089993</v>
      </c>
      <c r="R9182" s="3">
        <v>12.121212121212</v>
      </c>
      <c r="S9182" s="3">
        <v>2.0202020202019999</v>
      </c>
      <c r="T9182" s="3">
        <v>39.393939393939</v>
      </c>
      <c r="U9182" s="3">
        <v>5.0505050505050004</v>
      </c>
      <c r="V9182" s="3">
        <v>6.0606060606060002</v>
      </c>
      <c r="W9182" s="3">
        <v>1.010101010101</v>
      </c>
      <c r="X9182" s="3">
        <v>92.929292929292998</v>
      </c>
      <c r="Y9182" s="3">
        <v>18.181818181817999</v>
      </c>
      <c r="Z9182" s="3">
        <v>27.272727272727</v>
      </c>
      <c r="AA9182" s="3">
        <v>69.696969696970001</v>
      </c>
      <c r="AB9182" s="8">
        <v>18.181818181817999</v>
      </c>
    </row>
    <row r="9183" spans="3:28" ht="24" x14ac:dyDescent="0.2">
      <c r="C9183" s="90"/>
      <c r="D9183" s="87"/>
      <c r="E9183" s="1" t="s">
        <v>82</v>
      </c>
      <c r="F9183" s="2"/>
      <c r="G9183" s="59">
        <v>128</v>
      </c>
      <c r="H9183" s="71" t="str">
        <f t="shared" si="201"/>
        <v xml:space="preserve"> </v>
      </c>
      <c r="I9183" s="11">
        <v>1.5625</v>
      </c>
      <c r="J9183" s="3">
        <v>8.59375</v>
      </c>
      <c r="K9183" s="3">
        <v>26.5625</v>
      </c>
      <c r="L9183" s="3">
        <v>57.8125</v>
      </c>
      <c r="M9183" s="3">
        <v>78.90625</v>
      </c>
      <c r="N9183" s="3">
        <v>49.21875</v>
      </c>
      <c r="O9183" s="3">
        <v>50.78125</v>
      </c>
      <c r="P9183" s="3">
        <v>17.96875</v>
      </c>
      <c r="Q9183" s="3">
        <v>8.59375</v>
      </c>
      <c r="R9183" s="3">
        <v>6.25</v>
      </c>
      <c r="S9183" s="3">
        <v>0.78125</v>
      </c>
      <c r="T9183" s="3">
        <v>39.0625</v>
      </c>
      <c r="U9183" s="3">
        <v>2.34375</v>
      </c>
      <c r="V9183" s="3">
        <v>0.78125</v>
      </c>
      <c r="W9183" s="3">
        <v>0.78125</v>
      </c>
      <c r="X9183" s="3">
        <v>98.4375</v>
      </c>
      <c r="Y9183" s="3">
        <v>9.375</v>
      </c>
      <c r="Z9183" s="3">
        <v>65.625</v>
      </c>
      <c r="AA9183" s="3">
        <v>69.53125</v>
      </c>
      <c r="AB9183" s="8">
        <v>13.28125</v>
      </c>
    </row>
    <row r="9184" spans="3:28" x14ac:dyDescent="0.2">
      <c r="C9184" s="90"/>
      <c r="D9184" s="87"/>
      <c r="E9184" s="1" t="s">
        <v>83</v>
      </c>
      <c r="F9184" s="2"/>
      <c r="G9184" s="59">
        <v>47</v>
      </c>
      <c r="H9184" s="71" t="str">
        <f t="shared" si="201"/>
        <v>*</v>
      </c>
      <c r="I9184" s="11">
        <v>2.1276595744679998</v>
      </c>
      <c r="J9184" s="3">
        <v>25.531914893617</v>
      </c>
      <c r="K9184" s="3">
        <v>12.765957446809001</v>
      </c>
      <c r="L9184" s="3">
        <v>17.021276595745</v>
      </c>
      <c r="M9184" s="3">
        <v>82.978723404255007</v>
      </c>
      <c r="N9184" s="3">
        <v>55.319148936170002</v>
      </c>
      <c r="O9184" s="3">
        <v>46.808510638298003</v>
      </c>
      <c r="P9184" s="3">
        <v>17.021276595745</v>
      </c>
      <c r="Q9184" s="3">
        <v>12.765957446809001</v>
      </c>
      <c r="R9184" s="3">
        <v>12.765957446809001</v>
      </c>
      <c r="S9184" s="3">
        <v>2.1276595744679998</v>
      </c>
      <c r="T9184" s="3">
        <v>31.914893617021001</v>
      </c>
      <c r="U9184" s="3">
        <v>4.2553191489359996</v>
      </c>
      <c r="V9184" s="3">
        <v>4.2553191489359996</v>
      </c>
      <c r="W9184" s="7">
        <v>0</v>
      </c>
      <c r="X9184" s="3">
        <v>95.744680851064004</v>
      </c>
      <c r="Y9184" s="3">
        <v>25.531914893617</v>
      </c>
      <c r="Z9184" s="3">
        <v>25.531914893617</v>
      </c>
      <c r="AA9184" s="3">
        <v>70.212765957447004</v>
      </c>
      <c r="AB9184" s="8">
        <v>21.276595744681</v>
      </c>
    </row>
    <row r="9185" spans="3:28" ht="24" x14ac:dyDescent="0.2">
      <c r="C9185" s="90"/>
      <c r="D9185" s="87"/>
      <c r="E9185" s="1" t="s">
        <v>84</v>
      </c>
      <c r="F9185" s="2"/>
      <c r="G9185" s="59">
        <v>151</v>
      </c>
      <c r="H9185" s="71" t="str">
        <f t="shared" si="201"/>
        <v xml:space="preserve"> </v>
      </c>
      <c r="I9185" s="11">
        <v>3.311258278146</v>
      </c>
      <c r="J9185" s="3">
        <v>8.6092715231790002</v>
      </c>
      <c r="K9185" s="3">
        <v>10.596026490066</v>
      </c>
      <c r="L9185" s="3">
        <v>21.192052980132001</v>
      </c>
      <c r="M9185" s="3">
        <v>82.119205298013</v>
      </c>
      <c r="N9185" s="3">
        <v>70.198675496689006</v>
      </c>
      <c r="O9185" s="3">
        <v>41.721854304635997</v>
      </c>
      <c r="P9185" s="3">
        <v>24.503311258278</v>
      </c>
      <c r="Q9185" s="3">
        <v>7.9470198675499999</v>
      </c>
      <c r="R9185" s="3">
        <v>11.258278145695</v>
      </c>
      <c r="S9185" s="3">
        <v>1.324503311258</v>
      </c>
      <c r="T9185" s="3">
        <v>26.490066225166</v>
      </c>
      <c r="U9185" s="3">
        <v>2.6490066225170001</v>
      </c>
      <c r="V9185" s="3">
        <v>4.6357615894039998</v>
      </c>
      <c r="W9185" s="3">
        <v>1.324503311258</v>
      </c>
      <c r="X9185" s="3">
        <v>94.039735099338003</v>
      </c>
      <c r="Y9185" s="3">
        <v>11.258278145695</v>
      </c>
      <c r="Z9185" s="3">
        <v>24.503311258278</v>
      </c>
      <c r="AA9185" s="3">
        <v>81.456953642383993</v>
      </c>
      <c r="AB9185" s="8">
        <v>17.880794701987</v>
      </c>
    </row>
    <row r="9186" spans="3:28" ht="24" x14ac:dyDescent="0.2">
      <c r="C9186" s="90"/>
      <c r="D9186" s="87"/>
      <c r="E9186" s="1" t="s">
        <v>85</v>
      </c>
      <c r="F9186" s="2"/>
      <c r="G9186" s="59">
        <v>60</v>
      </c>
      <c r="H9186" s="71" t="str">
        <f t="shared" si="201"/>
        <v xml:space="preserve"> </v>
      </c>
      <c r="I9186" s="11">
        <v>10</v>
      </c>
      <c r="J9186" s="3">
        <v>18.333333333333002</v>
      </c>
      <c r="K9186" s="3">
        <v>6.666666666667</v>
      </c>
      <c r="L9186" s="3">
        <v>13.333333333333</v>
      </c>
      <c r="M9186" s="3">
        <v>66.666666666666998</v>
      </c>
      <c r="N9186" s="3">
        <v>60</v>
      </c>
      <c r="O9186" s="3">
        <v>30</v>
      </c>
      <c r="P9186" s="3">
        <v>18.333333333333002</v>
      </c>
      <c r="Q9186" s="3">
        <v>8.333333333333</v>
      </c>
      <c r="R9186" s="3">
        <v>11.666666666667</v>
      </c>
      <c r="S9186" s="3">
        <v>1.666666666667</v>
      </c>
      <c r="T9186" s="3">
        <v>30</v>
      </c>
      <c r="U9186" s="3">
        <v>5</v>
      </c>
      <c r="V9186" s="3">
        <v>11.666666666667</v>
      </c>
      <c r="W9186" s="3">
        <v>1.666666666667</v>
      </c>
      <c r="X9186" s="3">
        <v>86.666666666666998</v>
      </c>
      <c r="Y9186" s="3">
        <v>25</v>
      </c>
      <c r="Z9186" s="3">
        <v>13.333333333333</v>
      </c>
      <c r="AA9186" s="3">
        <v>68.333333333333002</v>
      </c>
      <c r="AB9186" s="8">
        <v>18.333333333333002</v>
      </c>
    </row>
    <row r="9187" spans="3:28" x14ac:dyDescent="0.2">
      <c r="C9187" s="90"/>
      <c r="D9187" s="87"/>
      <c r="E9187" s="1" t="s">
        <v>32</v>
      </c>
      <c r="F9187" s="2"/>
      <c r="G9187" s="59">
        <v>49</v>
      </c>
      <c r="H9187" s="71" t="s">
        <v>673</v>
      </c>
      <c r="I9187" s="11">
        <v>8.1632653061219997</v>
      </c>
      <c r="J9187" s="3">
        <v>6.1224489795919999</v>
      </c>
      <c r="K9187" s="3">
        <v>10.204081632653001</v>
      </c>
      <c r="L9187" s="3">
        <v>18.367346938775999</v>
      </c>
      <c r="M9187" s="3">
        <v>67.346938775509997</v>
      </c>
      <c r="N9187" s="3">
        <v>46.938775510204003</v>
      </c>
      <c r="O9187" s="3">
        <v>40.816326530612002</v>
      </c>
      <c r="P9187" s="3">
        <v>16.326530612245001</v>
      </c>
      <c r="Q9187" s="3">
        <v>16.326530612245001</v>
      </c>
      <c r="R9187" s="3">
        <v>8.1632653061219997</v>
      </c>
      <c r="S9187" s="3">
        <v>2.040816326531</v>
      </c>
      <c r="T9187" s="3">
        <v>22.448979591836999</v>
      </c>
      <c r="U9187" s="3">
        <v>12.244897959184</v>
      </c>
      <c r="V9187" s="3">
        <v>14.285714285714</v>
      </c>
      <c r="W9187" s="3">
        <v>2.040816326531</v>
      </c>
      <c r="X9187" s="3">
        <v>83.673469387755006</v>
      </c>
      <c r="Y9187" s="3">
        <v>10.204081632653001</v>
      </c>
      <c r="Z9187" s="3">
        <v>26.530612244897998</v>
      </c>
      <c r="AA9187" s="3">
        <v>65.306122448980005</v>
      </c>
      <c r="AB9187" s="8">
        <v>22.448979591836999</v>
      </c>
    </row>
    <row r="9188" spans="3:28" ht="24" x14ac:dyDescent="0.2">
      <c r="C9188" s="90"/>
      <c r="D9188" s="87"/>
      <c r="E9188" s="1" t="s">
        <v>86</v>
      </c>
      <c r="F9188" s="2"/>
      <c r="G9188" s="59">
        <v>1336</v>
      </c>
      <c r="H9188" s="71" t="str">
        <f t="shared" si="201"/>
        <v xml:space="preserve"> </v>
      </c>
      <c r="I9188" s="11">
        <v>2.3203592814370002</v>
      </c>
      <c r="J9188" s="3">
        <v>8.9071856287429991</v>
      </c>
      <c r="K9188" s="3">
        <v>7.8592814371259996</v>
      </c>
      <c r="L9188" s="3">
        <v>13.547904191617</v>
      </c>
      <c r="M9188" s="3">
        <v>72.679640718562993</v>
      </c>
      <c r="N9188" s="3">
        <v>56.212574850298999</v>
      </c>
      <c r="O9188" s="3">
        <v>42.140718562874</v>
      </c>
      <c r="P9188" s="3">
        <v>19.161676646707001</v>
      </c>
      <c r="Q9188" s="3">
        <v>8.6826347305390001</v>
      </c>
      <c r="R9188" s="3">
        <v>8.5329341317370009</v>
      </c>
      <c r="S9188" s="3">
        <v>0.22455089820400001</v>
      </c>
      <c r="T9188" s="3">
        <v>28.74251497006</v>
      </c>
      <c r="U9188" s="3">
        <v>2.6197604790420002</v>
      </c>
      <c r="V9188" s="3">
        <v>7.3353293413170002</v>
      </c>
      <c r="W9188" s="3">
        <v>0.74850299401200004</v>
      </c>
      <c r="X9188" s="3">
        <v>91.916167664670994</v>
      </c>
      <c r="Y9188" s="3">
        <v>10.404191616765999</v>
      </c>
      <c r="Z9188" s="3">
        <v>17.51497005988</v>
      </c>
      <c r="AA9188" s="3">
        <v>71.182634730538993</v>
      </c>
      <c r="AB9188" s="8">
        <v>16.392215568861999</v>
      </c>
    </row>
    <row r="9189" spans="3:28" ht="24" x14ac:dyDescent="0.2">
      <c r="C9189" s="90"/>
      <c r="D9189" s="87"/>
      <c r="E9189" s="1" t="s">
        <v>87</v>
      </c>
      <c r="F9189" s="2"/>
      <c r="G9189" s="59">
        <v>311</v>
      </c>
      <c r="H9189" s="71" t="str">
        <f t="shared" si="201"/>
        <v xml:space="preserve"> </v>
      </c>
      <c r="I9189" s="11">
        <v>3.5369774919610002</v>
      </c>
      <c r="J9189" s="3">
        <v>9.324758842444</v>
      </c>
      <c r="K9189" s="3">
        <v>1.929260450161</v>
      </c>
      <c r="L9189" s="3">
        <v>0.64308681672000001</v>
      </c>
      <c r="M9189" s="3">
        <v>70.096463022508004</v>
      </c>
      <c r="N9189" s="3">
        <v>52.411575562701003</v>
      </c>
      <c r="O9189" s="3">
        <v>40.514469453376002</v>
      </c>
      <c r="P9189" s="3">
        <v>20.900321543408001</v>
      </c>
      <c r="Q9189" s="3">
        <v>8.6816720257229996</v>
      </c>
      <c r="R9189" s="3">
        <v>9.0032154340839998</v>
      </c>
      <c r="S9189" s="3">
        <v>0.64308681672000001</v>
      </c>
      <c r="T9189" s="3">
        <v>26.045016077170001</v>
      </c>
      <c r="U9189" s="3">
        <v>3.858520900322</v>
      </c>
      <c r="V9189" s="3">
        <v>9.6463022508040002</v>
      </c>
      <c r="W9189" s="3">
        <v>0.32154340836</v>
      </c>
      <c r="X9189" s="3">
        <v>90.032154340836001</v>
      </c>
      <c r="Y9189" s="3">
        <v>12.861736334405</v>
      </c>
      <c r="Z9189" s="3">
        <v>2.250803858521</v>
      </c>
      <c r="AA9189" s="3">
        <v>67.524115755626994</v>
      </c>
      <c r="AB9189" s="8">
        <v>17.684887459807001</v>
      </c>
    </row>
    <row r="9190" spans="3:28" ht="24" x14ac:dyDescent="0.2">
      <c r="C9190" s="90"/>
      <c r="D9190" s="87"/>
      <c r="E9190" s="1" t="s">
        <v>88</v>
      </c>
      <c r="F9190" s="2"/>
      <c r="G9190" s="59">
        <v>620</v>
      </c>
      <c r="H9190" s="71" t="str">
        <f t="shared" si="201"/>
        <v xml:space="preserve"> </v>
      </c>
      <c r="I9190" s="11">
        <v>1.4516129032259999</v>
      </c>
      <c r="J9190" s="3">
        <v>7.0967741935479998</v>
      </c>
      <c r="K9190" s="3">
        <v>0.16129032258100001</v>
      </c>
      <c r="L9190" s="3">
        <v>0.32258064516099999</v>
      </c>
      <c r="M9190" s="3">
        <v>53.709677419355003</v>
      </c>
      <c r="N9190" s="3">
        <v>35.806451612902997</v>
      </c>
      <c r="O9190" s="3">
        <v>34.516129032258</v>
      </c>
      <c r="P9190" s="3">
        <v>13.548387096774</v>
      </c>
      <c r="Q9190" s="3">
        <v>8.5483870967740003</v>
      </c>
      <c r="R9190" s="3">
        <v>9.0322580645160002</v>
      </c>
      <c r="S9190" s="3">
        <v>1.2903225806450001</v>
      </c>
      <c r="T9190" s="3">
        <v>15</v>
      </c>
      <c r="U9190" s="3">
        <v>2.4193548387099999</v>
      </c>
      <c r="V9190" s="3">
        <v>22.258064516129</v>
      </c>
      <c r="W9190" s="3">
        <v>0.80645161290300005</v>
      </c>
      <c r="X9190" s="3">
        <v>76.935483870968</v>
      </c>
      <c r="Y9190" s="3">
        <v>8.3870967741939992</v>
      </c>
      <c r="Z9190" s="3">
        <v>0.483870967742</v>
      </c>
      <c r="AA9190" s="3">
        <v>53.709677419355003</v>
      </c>
      <c r="AB9190" s="8">
        <v>17.580645161290001</v>
      </c>
    </row>
    <row r="9191" spans="3:28" x14ac:dyDescent="0.2">
      <c r="C9191" s="90"/>
      <c r="D9191" s="87"/>
      <c r="E9191" s="1" t="s">
        <v>22</v>
      </c>
      <c r="F9191" s="2"/>
      <c r="G9191" s="59">
        <v>168</v>
      </c>
      <c r="H9191" s="71" t="str">
        <f t="shared" si="201"/>
        <v xml:space="preserve"> </v>
      </c>
      <c r="I9191" s="11">
        <v>2.3809523809519999</v>
      </c>
      <c r="J9191" s="3">
        <v>7.7380952380950001</v>
      </c>
      <c r="K9191" s="3">
        <v>1.190476190476</v>
      </c>
      <c r="L9191" s="3">
        <v>1.190476190476</v>
      </c>
      <c r="M9191" s="3">
        <v>45.833333333333002</v>
      </c>
      <c r="N9191" s="3">
        <v>37.5</v>
      </c>
      <c r="O9191" s="3">
        <v>27.976190476189998</v>
      </c>
      <c r="P9191" s="3">
        <v>11.309523809524</v>
      </c>
      <c r="Q9191" s="3">
        <v>10.119047619048001</v>
      </c>
      <c r="R9191" s="3">
        <v>9.5238095238099998</v>
      </c>
      <c r="S9191" s="3">
        <v>1.190476190476</v>
      </c>
      <c r="T9191" s="3">
        <v>17.261904761905001</v>
      </c>
      <c r="U9191" s="3">
        <v>0.59523809523799998</v>
      </c>
      <c r="V9191" s="3">
        <v>14.285714285714</v>
      </c>
      <c r="W9191" s="3">
        <v>15.47619047619</v>
      </c>
      <c r="X9191" s="3">
        <v>70.238095238094999</v>
      </c>
      <c r="Y9191" s="3">
        <v>8.9285714285710007</v>
      </c>
      <c r="Z9191" s="3">
        <v>2.3809523809519999</v>
      </c>
      <c r="AA9191" s="3">
        <v>52.380952380952003</v>
      </c>
      <c r="AB9191" s="8">
        <v>18.452380952380999</v>
      </c>
    </row>
    <row r="9192" spans="3:28" ht="24" x14ac:dyDescent="0.2">
      <c r="C9192" s="91" t="s">
        <v>89</v>
      </c>
      <c r="D9192" s="86" t="s">
        <v>17</v>
      </c>
      <c r="E9192" s="6" t="s">
        <v>90</v>
      </c>
      <c r="F9192" s="5"/>
      <c r="G9192" s="58">
        <v>166</v>
      </c>
      <c r="H9192" s="70" t="str">
        <f t="shared" si="201"/>
        <v xml:space="preserve"> </v>
      </c>
      <c r="I9192" s="12">
        <v>1.204819277108</v>
      </c>
      <c r="J9192" s="4">
        <v>12.048192771084</v>
      </c>
      <c r="K9192" s="4">
        <v>13.253012048193</v>
      </c>
      <c r="L9192" s="4">
        <v>18.072289156627001</v>
      </c>
      <c r="M9192" s="4">
        <v>77.710843373494001</v>
      </c>
      <c r="N9192" s="4">
        <v>64.457831325301001</v>
      </c>
      <c r="O9192" s="4">
        <v>46.987951807229003</v>
      </c>
      <c r="P9192" s="4">
        <v>21.686746987951999</v>
      </c>
      <c r="Q9192" s="4">
        <v>11.44578313253</v>
      </c>
      <c r="R9192" s="4">
        <v>9.0361445783129994</v>
      </c>
      <c r="S9192" s="4">
        <v>0.60240963855399998</v>
      </c>
      <c r="T9192" s="4">
        <v>42.168674698795002</v>
      </c>
      <c r="U9192" s="4">
        <v>3.0120481927710001</v>
      </c>
      <c r="V9192" s="4">
        <v>4.2168674698800004</v>
      </c>
      <c r="W9192" s="25">
        <v>0</v>
      </c>
      <c r="X9192" s="4">
        <v>95.78313253012</v>
      </c>
      <c r="Y9192" s="4">
        <v>12.048192771084</v>
      </c>
      <c r="Z9192" s="4">
        <v>22.289156626505999</v>
      </c>
      <c r="AA9192" s="4">
        <v>76.506024096386</v>
      </c>
      <c r="AB9192" s="13">
        <v>18.674698795181001</v>
      </c>
    </row>
    <row r="9193" spans="3:28" ht="48" x14ac:dyDescent="0.2">
      <c r="C9193" s="90"/>
      <c r="D9193" s="87"/>
      <c r="E9193" s="1" t="s">
        <v>91</v>
      </c>
      <c r="F9193" s="2"/>
      <c r="G9193" s="59">
        <v>97</v>
      </c>
      <c r="H9193" s="71" t="str">
        <f t="shared" si="201"/>
        <v xml:space="preserve"> </v>
      </c>
      <c r="I9193" s="11">
        <v>2.0618556701030002</v>
      </c>
      <c r="J9193" s="3">
        <v>8.2474226804120008</v>
      </c>
      <c r="K9193" s="3">
        <v>14.432989690722</v>
      </c>
      <c r="L9193" s="3">
        <v>25.773195876289002</v>
      </c>
      <c r="M9193" s="3">
        <v>81.443298969072004</v>
      </c>
      <c r="N9193" s="3">
        <v>68.041237113402005</v>
      </c>
      <c r="O9193" s="3">
        <v>49.484536082474001</v>
      </c>
      <c r="P9193" s="3">
        <v>21.649484536081999</v>
      </c>
      <c r="Q9193" s="3">
        <v>13.40206185567</v>
      </c>
      <c r="R9193" s="3">
        <v>12.371134020618999</v>
      </c>
      <c r="S9193" s="3">
        <v>1.0309278350519999</v>
      </c>
      <c r="T9193" s="3">
        <v>38.144329896907003</v>
      </c>
      <c r="U9193" s="3">
        <v>3.0927835051549999</v>
      </c>
      <c r="V9193" s="3">
        <v>5.1546391752579996</v>
      </c>
      <c r="W9193" s="3">
        <v>1.0309278350519999</v>
      </c>
      <c r="X9193" s="3">
        <v>93.814432989690999</v>
      </c>
      <c r="Y9193" s="3">
        <v>9.278350515464</v>
      </c>
      <c r="Z9193" s="3">
        <v>31.958762886597999</v>
      </c>
      <c r="AA9193" s="3">
        <v>82.474226804124001</v>
      </c>
      <c r="AB9193" s="8">
        <v>21.649484536081999</v>
      </c>
    </row>
    <row r="9194" spans="3:28" ht="36" x14ac:dyDescent="0.2">
      <c r="C9194" s="90"/>
      <c r="D9194" s="87"/>
      <c r="E9194" s="1" t="s">
        <v>92</v>
      </c>
      <c r="F9194" s="2"/>
      <c r="G9194" s="59">
        <v>88</v>
      </c>
      <c r="H9194" s="71" t="str">
        <f t="shared" si="201"/>
        <v xml:space="preserve"> </v>
      </c>
      <c r="I9194" s="11">
        <v>3.4090909090910002</v>
      </c>
      <c r="J9194" s="3">
        <v>11.363636363635999</v>
      </c>
      <c r="K9194" s="3">
        <v>12.5</v>
      </c>
      <c r="L9194" s="3">
        <v>38.636363636364003</v>
      </c>
      <c r="M9194" s="3">
        <v>78.409090909091006</v>
      </c>
      <c r="N9194" s="3">
        <v>61.363636363635997</v>
      </c>
      <c r="O9194" s="3">
        <v>46.590909090909001</v>
      </c>
      <c r="P9194" s="3">
        <v>22.727272727273</v>
      </c>
      <c r="Q9194" s="3">
        <v>10.227272727273</v>
      </c>
      <c r="R9194" s="3">
        <v>9.0909090909089993</v>
      </c>
      <c r="S9194" s="3">
        <v>1.136363636364</v>
      </c>
      <c r="T9194" s="3">
        <v>38.636363636364003</v>
      </c>
      <c r="U9194" s="3">
        <v>3.4090909090910002</v>
      </c>
      <c r="V9194" s="3">
        <v>2.2727272727269998</v>
      </c>
      <c r="W9194" s="7">
        <v>0</v>
      </c>
      <c r="X9194" s="3">
        <v>97.727272727273004</v>
      </c>
      <c r="Y9194" s="3">
        <v>12.5</v>
      </c>
      <c r="Z9194" s="3">
        <v>40.909090909090999</v>
      </c>
      <c r="AA9194" s="3">
        <v>78.409090909091006</v>
      </c>
      <c r="AB9194" s="8">
        <v>15.909090909091001</v>
      </c>
    </row>
    <row r="9195" spans="3:28" ht="48" x14ac:dyDescent="0.2">
      <c r="C9195" s="90"/>
      <c r="D9195" s="87"/>
      <c r="E9195" s="1" t="s">
        <v>93</v>
      </c>
      <c r="F9195" s="2"/>
      <c r="G9195" s="59">
        <v>157</v>
      </c>
      <c r="H9195" s="71" t="str">
        <f t="shared" si="201"/>
        <v xml:space="preserve"> </v>
      </c>
      <c r="I9195" s="11">
        <v>3.184713375796</v>
      </c>
      <c r="J9195" s="3">
        <v>11.464968152866</v>
      </c>
      <c r="K9195" s="3">
        <v>5.7324840764329998</v>
      </c>
      <c r="L9195" s="3">
        <v>12.738853503185</v>
      </c>
      <c r="M9195" s="3">
        <v>68.789808917197007</v>
      </c>
      <c r="N9195" s="3">
        <v>58.598726114649999</v>
      </c>
      <c r="O9195" s="3">
        <v>38.853503184712999</v>
      </c>
      <c r="P9195" s="3">
        <v>22.929936305731999</v>
      </c>
      <c r="Q9195" s="3">
        <v>18.471337579618002</v>
      </c>
      <c r="R9195" s="3">
        <v>9.5541401273889992</v>
      </c>
      <c r="S9195" s="3">
        <v>1.2738853503180001</v>
      </c>
      <c r="T9195" s="3">
        <v>38.853503184712999</v>
      </c>
      <c r="U9195" s="3">
        <v>4.4585987261150004</v>
      </c>
      <c r="V9195" s="3">
        <v>4.4585987261150004</v>
      </c>
      <c r="W9195" s="3">
        <v>1.9108280254779999</v>
      </c>
      <c r="X9195" s="3">
        <v>93.630573248407998</v>
      </c>
      <c r="Y9195" s="3">
        <v>13.375796178344</v>
      </c>
      <c r="Z9195" s="3">
        <v>17.197452229299</v>
      </c>
      <c r="AA9195" s="3">
        <v>70.700636942675004</v>
      </c>
      <c r="AB9195" s="8">
        <v>25.477707006368998</v>
      </c>
    </row>
    <row r="9196" spans="3:28" x14ac:dyDescent="0.2">
      <c r="C9196" s="90"/>
      <c r="D9196" s="87"/>
      <c r="E9196" s="1" t="s">
        <v>94</v>
      </c>
      <c r="F9196" s="2"/>
      <c r="G9196" s="59">
        <v>9</v>
      </c>
      <c r="H9196" s="71" t="str">
        <f t="shared" si="201"/>
        <v>*</v>
      </c>
      <c r="I9196" s="11">
        <v>22.222222222222001</v>
      </c>
      <c r="J9196" s="3">
        <v>22.222222222222001</v>
      </c>
      <c r="K9196" s="3">
        <v>11.111111111111001</v>
      </c>
      <c r="L9196" s="3">
        <v>11.111111111111001</v>
      </c>
      <c r="M9196" s="3">
        <v>88.888888888888999</v>
      </c>
      <c r="N9196" s="3">
        <v>44.444444444444002</v>
      </c>
      <c r="O9196" s="3">
        <v>66.666666666666998</v>
      </c>
      <c r="P9196" s="3">
        <v>55.555555555555998</v>
      </c>
      <c r="Q9196" s="3">
        <v>22.222222222222001</v>
      </c>
      <c r="R9196" s="3">
        <v>22.222222222222001</v>
      </c>
      <c r="S9196" s="3">
        <v>11.111111111111001</v>
      </c>
      <c r="T9196" s="3">
        <v>44.444444444444002</v>
      </c>
      <c r="U9196" s="3">
        <v>11.111111111111001</v>
      </c>
      <c r="V9196" s="7">
        <v>0</v>
      </c>
      <c r="W9196" s="7">
        <v>0</v>
      </c>
      <c r="X9196" s="3">
        <v>100</v>
      </c>
      <c r="Y9196" s="3">
        <v>33.333333333333002</v>
      </c>
      <c r="Z9196" s="3">
        <v>11.111111111111001</v>
      </c>
      <c r="AA9196" s="3">
        <v>77.777777777777999</v>
      </c>
      <c r="AB9196" s="8">
        <v>22.222222222222001</v>
      </c>
    </row>
    <row r="9197" spans="3:28" x14ac:dyDescent="0.2">
      <c r="C9197" s="90"/>
      <c r="D9197" s="87"/>
      <c r="E9197" s="1" t="s">
        <v>95</v>
      </c>
      <c r="F9197" s="2"/>
      <c r="G9197" s="59">
        <v>5</v>
      </c>
      <c r="H9197" s="71" t="str">
        <f t="shared" si="201"/>
        <v>*</v>
      </c>
      <c r="I9197" s="11">
        <v>20</v>
      </c>
      <c r="J9197" s="3">
        <v>40</v>
      </c>
      <c r="K9197" s="3">
        <v>20</v>
      </c>
      <c r="L9197" s="3">
        <v>20</v>
      </c>
      <c r="M9197" s="3">
        <v>80</v>
      </c>
      <c r="N9197" s="3">
        <v>60</v>
      </c>
      <c r="O9197" s="3">
        <v>40</v>
      </c>
      <c r="P9197" s="3">
        <v>40</v>
      </c>
      <c r="Q9197" s="3">
        <v>20</v>
      </c>
      <c r="R9197" s="3">
        <v>20</v>
      </c>
      <c r="S9197" s="3">
        <v>20</v>
      </c>
      <c r="T9197" s="3">
        <v>100</v>
      </c>
      <c r="U9197" s="3">
        <v>20</v>
      </c>
      <c r="V9197" s="7">
        <v>0</v>
      </c>
      <c r="W9197" s="7">
        <v>0</v>
      </c>
      <c r="X9197" s="3">
        <v>100</v>
      </c>
      <c r="Y9197" s="3">
        <v>40</v>
      </c>
      <c r="Z9197" s="3">
        <v>20</v>
      </c>
      <c r="AA9197" s="3">
        <v>60</v>
      </c>
      <c r="AB9197" s="8">
        <v>20</v>
      </c>
    </row>
    <row r="9198" spans="3:28" x14ac:dyDescent="0.2">
      <c r="C9198" s="90"/>
      <c r="D9198" s="87"/>
      <c r="E9198" s="1" t="s">
        <v>32</v>
      </c>
      <c r="F9198" s="2"/>
      <c r="G9198" s="59">
        <v>41</v>
      </c>
      <c r="H9198" s="71" t="str">
        <f t="shared" si="201"/>
        <v>*</v>
      </c>
      <c r="I9198" s="11">
        <v>7.3170731707319998</v>
      </c>
      <c r="J9198" s="3">
        <v>9.7560975609760003</v>
      </c>
      <c r="K9198" s="3">
        <v>17.073170731706998</v>
      </c>
      <c r="L9198" s="3">
        <v>29.268292682927001</v>
      </c>
      <c r="M9198" s="3">
        <v>70.731707317073003</v>
      </c>
      <c r="N9198" s="3">
        <v>53.658536585366001</v>
      </c>
      <c r="O9198" s="3">
        <v>39.024390243901998</v>
      </c>
      <c r="P9198" s="3">
        <v>9.7560975609760003</v>
      </c>
      <c r="Q9198" s="3">
        <v>9.7560975609760003</v>
      </c>
      <c r="R9198" s="3">
        <v>7.3170731707319998</v>
      </c>
      <c r="S9198" s="3">
        <v>2.4390243902440001</v>
      </c>
      <c r="T9198" s="3">
        <v>31.707317073171001</v>
      </c>
      <c r="U9198" s="3">
        <v>7.3170731707319998</v>
      </c>
      <c r="V9198" s="3">
        <v>4.8780487804880002</v>
      </c>
      <c r="W9198" s="7">
        <v>0</v>
      </c>
      <c r="X9198" s="3">
        <v>95.121951219511999</v>
      </c>
      <c r="Y9198" s="3">
        <v>12.195121951220001</v>
      </c>
      <c r="Z9198" s="3">
        <v>34.146341463414998</v>
      </c>
      <c r="AA9198" s="3">
        <v>73.170731707317003</v>
      </c>
      <c r="AB9198" s="8">
        <v>14.634146341463</v>
      </c>
    </row>
    <row r="9199" spans="3:28" ht="24" x14ac:dyDescent="0.2">
      <c r="C9199" s="90"/>
      <c r="D9199" s="87"/>
      <c r="E9199" s="1" t="s">
        <v>96</v>
      </c>
      <c r="F9199" s="2"/>
      <c r="G9199" s="59">
        <v>455</v>
      </c>
      <c r="H9199" s="71" t="str">
        <f t="shared" si="201"/>
        <v xml:space="preserve"> </v>
      </c>
      <c r="I9199" s="11">
        <v>2.1978021978019999</v>
      </c>
      <c r="J9199" s="3">
        <v>9.4505494505489995</v>
      </c>
      <c r="K9199" s="3">
        <v>9.6703296703300001</v>
      </c>
      <c r="L9199" s="3">
        <v>17.582417582418</v>
      </c>
      <c r="M9199" s="3">
        <v>73.846153846153996</v>
      </c>
      <c r="N9199" s="3">
        <v>61.098901098901003</v>
      </c>
      <c r="O9199" s="3">
        <v>45.054945054945001</v>
      </c>
      <c r="P9199" s="3">
        <v>20.659340659341002</v>
      </c>
      <c r="Q9199" s="3">
        <v>12.747252747253</v>
      </c>
      <c r="R9199" s="3">
        <v>9.0109890109890003</v>
      </c>
      <c r="S9199" s="3">
        <v>0.43956043956000002</v>
      </c>
      <c r="T9199" s="3">
        <v>38.681318681318999</v>
      </c>
      <c r="U9199" s="3">
        <v>3.2967032967029999</v>
      </c>
      <c r="V9199" s="3">
        <v>4.8351648351650001</v>
      </c>
      <c r="W9199" s="3">
        <v>0.87912087912100001</v>
      </c>
      <c r="X9199" s="3">
        <v>94.285714285713993</v>
      </c>
      <c r="Y9199" s="3">
        <v>10.769230769230999</v>
      </c>
      <c r="Z9199" s="3">
        <v>21.978021978021999</v>
      </c>
      <c r="AA9199" s="3">
        <v>75.384615384615003</v>
      </c>
      <c r="AB9199" s="8">
        <v>19.780219780220001</v>
      </c>
    </row>
    <row r="9200" spans="3:28" ht="24" x14ac:dyDescent="0.2">
      <c r="C9200" s="90"/>
      <c r="D9200" s="87"/>
      <c r="E9200" s="1" t="s">
        <v>87</v>
      </c>
      <c r="F9200" s="2"/>
      <c r="G9200" s="59">
        <v>623</v>
      </c>
      <c r="H9200" s="71" t="str">
        <f t="shared" si="201"/>
        <v xml:space="preserve"> </v>
      </c>
      <c r="I9200" s="11">
        <v>2.4077046548959999</v>
      </c>
      <c r="J9200" s="3">
        <v>9.3097913322629999</v>
      </c>
      <c r="K9200" s="3">
        <v>5.61797752809</v>
      </c>
      <c r="L9200" s="3">
        <v>8.8282504012840004</v>
      </c>
      <c r="M9200" s="3">
        <v>73.194221508827994</v>
      </c>
      <c r="N9200" s="3">
        <v>57.463884430177004</v>
      </c>
      <c r="O9200" s="3">
        <v>45.264847512038997</v>
      </c>
      <c r="P9200" s="3">
        <v>23.113964686997999</v>
      </c>
      <c r="Q9200" s="3">
        <v>8.3467094703050009</v>
      </c>
      <c r="R9200" s="3">
        <v>8.0256821829859994</v>
      </c>
      <c r="S9200" s="3">
        <v>0.32102728731899999</v>
      </c>
      <c r="T9200" s="3">
        <v>29.052969502408001</v>
      </c>
      <c r="U9200" s="3">
        <v>2.8892455858749999</v>
      </c>
      <c r="V9200" s="3">
        <v>7.0626003210270003</v>
      </c>
      <c r="W9200" s="3">
        <v>0.48154093097900003</v>
      </c>
      <c r="X9200" s="3">
        <v>92.455858747994</v>
      </c>
      <c r="Y9200" s="3">
        <v>11.396468699839</v>
      </c>
      <c r="Z9200" s="3">
        <v>11.878009630818999</v>
      </c>
      <c r="AA9200" s="3">
        <v>72.552166934189003</v>
      </c>
      <c r="AB9200" s="8">
        <v>15.890850722311001</v>
      </c>
    </row>
    <row r="9201" spans="3:28" ht="24" x14ac:dyDescent="0.2">
      <c r="C9201" s="90"/>
      <c r="D9201" s="87"/>
      <c r="E9201" s="1" t="s">
        <v>88</v>
      </c>
      <c r="F9201" s="2"/>
      <c r="G9201" s="59">
        <v>1112</v>
      </c>
      <c r="H9201" s="71" t="str">
        <f t="shared" si="201"/>
        <v xml:space="preserve"> </v>
      </c>
      <c r="I9201" s="11">
        <v>2.1582733812949999</v>
      </c>
      <c r="J9201" s="3">
        <v>7.464028776978</v>
      </c>
      <c r="K9201" s="3">
        <v>2.1582733812949999</v>
      </c>
      <c r="L9201" s="3">
        <v>3.237410071942</v>
      </c>
      <c r="M9201" s="3">
        <v>60.431654676259001</v>
      </c>
      <c r="N9201" s="3">
        <v>41.276978417266001</v>
      </c>
      <c r="O9201" s="3">
        <v>34.622302158273001</v>
      </c>
      <c r="P9201" s="3">
        <v>14.298561151078999</v>
      </c>
      <c r="Q9201" s="3">
        <v>7.464028776978</v>
      </c>
      <c r="R9201" s="3">
        <v>9.0827338129499999</v>
      </c>
      <c r="S9201" s="3">
        <v>0.89928057553999996</v>
      </c>
      <c r="T9201" s="3">
        <v>16.636690647481998</v>
      </c>
      <c r="U9201" s="3">
        <v>2.1582733812949999</v>
      </c>
      <c r="V9201" s="3">
        <v>17.895683453237002</v>
      </c>
      <c r="W9201" s="3">
        <v>0.80935251798600005</v>
      </c>
      <c r="X9201" s="3">
        <v>81.294964028777002</v>
      </c>
      <c r="Y9201" s="3">
        <v>9.1726618705039993</v>
      </c>
      <c r="Z9201" s="3">
        <v>4.7661870503600001</v>
      </c>
      <c r="AA9201" s="3">
        <v>58.093525179856002</v>
      </c>
      <c r="AB9201" s="8">
        <v>16.456834532374</v>
      </c>
    </row>
    <row r="9202" spans="3:28" x14ac:dyDescent="0.2">
      <c r="C9202" s="90"/>
      <c r="D9202" s="87"/>
      <c r="E9202" s="1" t="s">
        <v>22</v>
      </c>
      <c r="F9202" s="2"/>
      <c r="G9202" s="59">
        <v>245</v>
      </c>
      <c r="H9202" s="71" t="str">
        <f t="shared" si="201"/>
        <v xml:space="preserve"> </v>
      </c>
      <c r="I9202" s="11">
        <v>2.4489795918369999</v>
      </c>
      <c r="J9202" s="3">
        <v>8.5714285714289993</v>
      </c>
      <c r="K9202" s="3">
        <v>4.4897959183670002</v>
      </c>
      <c r="L9202" s="3">
        <v>6.5306122448980002</v>
      </c>
      <c r="M9202" s="3">
        <v>55.102040816326998</v>
      </c>
      <c r="N9202" s="3">
        <v>42.448979591837002</v>
      </c>
      <c r="O9202" s="3">
        <v>31.836734693878</v>
      </c>
      <c r="P9202" s="3">
        <v>11.020408163265</v>
      </c>
      <c r="Q9202" s="3">
        <v>8.1632653061219997</v>
      </c>
      <c r="R9202" s="3">
        <v>8.9795918367350005</v>
      </c>
      <c r="S9202" s="3">
        <v>0.408163265306</v>
      </c>
      <c r="T9202" s="3">
        <v>18.367346938775999</v>
      </c>
      <c r="U9202" s="3">
        <v>2.4489795918369999</v>
      </c>
      <c r="V9202" s="3">
        <v>10.204081632653001</v>
      </c>
      <c r="W9202" s="3">
        <v>10.612244897959</v>
      </c>
      <c r="X9202" s="3">
        <v>79.183673469387998</v>
      </c>
      <c r="Y9202" s="3">
        <v>9.7959183673469994</v>
      </c>
      <c r="Z9202" s="3">
        <v>8.5714285714289993</v>
      </c>
      <c r="AA9202" s="3">
        <v>57.551020408162998</v>
      </c>
      <c r="AB9202" s="8">
        <v>17.142857142857</v>
      </c>
    </row>
    <row r="9203" spans="3:28" x14ac:dyDescent="0.2">
      <c r="C9203" s="91" t="s">
        <v>97</v>
      </c>
      <c r="D9203" s="86" t="s">
        <v>17</v>
      </c>
      <c r="E9203" s="6" t="s">
        <v>98</v>
      </c>
      <c r="F9203" s="5"/>
      <c r="G9203" s="58">
        <v>83</v>
      </c>
      <c r="H9203" s="70" t="str">
        <f t="shared" si="201"/>
        <v xml:space="preserve"> </v>
      </c>
      <c r="I9203" s="12">
        <v>2.409638554217</v>
      </c>
      <c r="J9203" s="4">
        <v>10.843373493975999</v>
      </c>
      <c r="K9203" s="4">
        <v>13.253012048193</v>
      </c>
      <c r="L9203" s="4">
        <v>26.506024096386</v>
      </c>
      <c r="M9203" s="4">
        <v>68.674698795181001</v>
      </c>
      <c r="N9203" s="4">
        <v>57.831325301204998</v>
      </c>
      <c r="O9203" s="4">
        <v>37.349397590361001</v>
      </c>
      <c r="P9203" s="4">
        <v>21.686746987951999</v>
      </c>
      <c r="Q9203" s="4">
        <v>4.819277108434</v>
      </c>
      <c r="R9203" s="4">
        <v>6.0240963855420002</v>
      </c>
      <c r="S9203" s="4">
        <v>1.204819277108</v>
      </c>
      <c r="T9203" s="4">
        <v>44.578313253011999</v>
      </c>
      <c r="U9203" s="4">
        <v>3.6144578313250002</v>
      </c>
      <c r="V9203" s="4">
        <v>10.843373493975999</v>
      </c>
      <c r="W9203" s="25">
        <v>0</v>
      </c>
      <c r="X9203" s="4">
        <v>89.156626506023997</v>
      </c>
      <c r="Y9203" s="4">
        <v>13.253012048193</v>
      </c>
      <c r="Z9203" s="4">
        <v>32.530120481928002</v>
      </c>
      <c r="AA9203" s="4">
        <v>72.289156626505999</v>
      </c>
      <c r="AB9203" s="13">
        <v>10.843373493975999</v>
      </c>
    </row>
    <row r="9204" spans="3:28" x14ac:dyDescent="0.2">
      <c r="C9204" s="90"/>
      <c r="D9204" s="87"/>
      <c r="E9204" s="1" t="s">
        <v>99</v>
      </c>
      <c r="F9204" s="2"/>
      <c r="G9204" s="59">
        <v>401</v>
      </c>
      <c r="H9204" s="71" t="str">
        <f t="shared" si="201"/>
        <v xml:space="preserve"> </v>
      </c>
      <c r="I9204" s="11">
        <v>2.9925187032420002</v>
      </c>
      <c r="J9204" s="3">
        <v>10.972568578554</v>
      </c>
      <c r="K9204" s="3">
        <v>9.7256857855359993</v>
      </c>
      <c r="L9204" s="3">
        <v>19.700748129676001</v>
      </c>
      <c r="M9204" s="3">
        <v>69.326683291771005</v>
      </c>
      <c r="N9204" s="3">
        <v>59.351620947630998</v>
      </c>
      <c r="O9204" s="3">
        <v>44.139650872818002</v>
      </c>
      <c r="P9204" s="3">
        <v>23.192019950125001</v>
      </c>
      <c r="Q9204" s="3">
        <v>7.7306733167079997</v>
      </c>
      <c r="R9204" s="3">
        <v>8.4788029925190003</v>
      </c>
      <c r="S9204" s="3">
        <v>0.24937655860300001</v>
      </c>
      <c r="T9204" s="3">
        <v>34.912718204489003</v>
      </c>
      <c r="U9204" s="3">
        <v>1.995012468828</v>
      </c>
      <c r="V9204" s="3">
        <v>4.9875311720699997</v>
      </c>
      <c r="W9204" s="3">
        <v>0.498753117207</v>
      </c>
      <c r="X9204" s="3">
        <v>94.513715710723005</v>
      </c>
      <c r="Y9204" s="3">
        <v>12.967581047382</v>
      </c>
      <c r="Z9204" s="3">
        <v>23.940149625935</v>
      </c>
      <c r="AA9204" s="3">
        <v>74.064837905236999</v>
      </c>
      <c r="AB9204" s="8">
        <v>15.461346633415999</v>
      </c>
    </row>
    <row r="9205" spans="3:28" x14ac:dyDescent="0.2">
      <c r="C9205" s="90"/>
      <c r="D9205" s="87"/>
      <c r="E9205" s="1" t="s">
        <v>100</v>
      </c>
      <c r="F9205" s="2"/>
      <c r="G9205" s="59">
        <v>686</v>
      </c>
      <c r="H9205" s="71" t="str">
        <f t="shared" si="201"/>
        <v xml:space="preserve"> </v>
      </c>
      <c r="I9205" s="11">
        <v>1.7492711370259999</v>
      </c>
      <c r="J9205" s="3">
        <v>8.1632653061219997</v>
      </c>
      <c r="K9205" s="3">
        <v>5.6851311953349999</v>
      </c>
      <c r="L9205" s="3">
        <v>8.8921282798829999</v>
      </c>
      <c r="M9205" s="3">
        <v>72.303206997084999</v>
      </c>
      <c r="N9205" s="3">
        <v>54.66472303207</v>
      </c>
      <c r="O9205" s="3">
        <v>41.399416909621003</v>
      </c>
      <c r="P9205" s="3">
        <v>19.825072886297001</v>
      </c>
      <c r="Q9205" s="3">
        <v>8.7463556851310003</v>
      </c>
      <c r="R9205" s="3">
        <v>9.3294460641400008</v>
      </c>
      <c r="S9205" s="3">
        <v>0.43731778425700002</v>
      </c>
      <c r="T9205" s="3">
        <v>25.510204081632999</v>
      </c>
      <c r="U9205" s="3">
        <v>2.4781341107869999</v>
      </c>
      <c r="V9205" s="3">
        <v>8.0174927113700001</v>
      </c>
      <c r="W9205" s="3">
        <v>0.72886297376099995</v>
      </c>
      <c r="X9205" s="3">
        <v>91.253644314869007</v>
      </c>
      <c r="Y9205" s="3">
        <v>9.1836734693879993</v>
      </c>
      <c r="Z9205" s="3">
        <v>12.099125364431</v>
      </c>
      <c r="AA9205" s="3">
        <v>69.387755102040998</v>
      </c>
      <c r="AB9205" s="8">
        <v>17.638483965014998</v>
      </c>
    </row>
    <row r="9206" spans="3:28" x14ac:dyDescent="0.2">
      <c r="C9206" s="90"/>
      <c r="D9206" s="87"/>
      <c r="E9206" s="1" t="s">
        <v>101</v>
      </c>
      <c r="F9206" s="2"/>
      <c r="G9206" s="59">
        <v>1118</v>
      </c>
      <c r="H9206" s="71" t="str">
        <f t="shared" si="201"/>
        <v xml:space="preserve"> </v>
      </c>
      <c r="I9206" s="11">
        <v>2.4150268336309999</v>
      </c>
      <c r="J9206" s="3">
        <v>7.6028622540250002</v>
      </c>
      <c r="K9206" s="3">
        <v>1.6994633273699999</v>
      </c>
      <c r="L9206" s="3">
        <v>1.967799642218</v>
      </c>
      <c r="M9206" s="3">
        <v>61.627906976744001</v>
      </c>
      <c r="N9206" s="3">
        <v>42.754919499106002</v>
      </c>
      <c r="O9206" s="3">
        <v>37.924865831843</v>
      </c>
      <c r="P9206" s="3">
        <v>14.669051878354001</v>
      </c>
      <c r="Q9206" s="3">
        <v>9.391771019678</v>
      </c>
      <c r="R9206" s="3">
        <v>8.5867620751340006</v>
      </c>
      <c r="S9206" s="3">
        <v>0.89445438282599998</v>
      </c>
      <c r="T9206" s="3">
        <v>19.409660107335</v>
      </c>
      <c r="U9206" s="3">
        <v>2.5939177101970001</v>
      </c>
      <c r="V9206" s="3">
        <v>16.815742397137999</v>
      </c>
      <c r="W9206" s="3">
        <v>0.98389982110899998</v>
      </c>
      <c r="X9206" s="3">
        <v>82.200357781752999</v>
      </c>
      <c r="Y9206" s="3">
        <v>9.6601073345259998</v>
      </c>
      <c r="Z9206" s="3">
        <v>3.0411449016100001</v>
      </c>
      <c r="AA9206" s="3">
        <v>60.286225402504002</v>
      </c>
      <c r="AB9206" s="8">
        <v>17.531305903399002</v>
      </c>
    </row>
    <row r="9207" spans="3:28" x14ac:dyDescent="0.2">
      <c r="C9207" s="90"/>
      <c r="D9207" s="87"/>
      <c r="E9207" s="1" t="s">
        <v>22</v>
      </c>
      <c r="F9207" s="2"/>
      <c r="G9207" s="59">
        <v>147</v>
      </c>
      <c r="H9207" s="71" t="str">
        <f t="shared" si="201"/>
        <v xml:space="preserve"> </v>
      </c>
      <c r="I9207" s="11">
        <v>1.360544217687</v>
      </c>
      <c r="J9207" s="3">
        <v>7.4829931972789998</v>
      </c>
      <c r="K9207" s="3">
        <v>4.0816326530609999</v>
      </c>
      <c r="L9207" s="3">
        <v>2.040816326531</v>
      </c>
      <c r="M9207" s="3">
        <v>53.741496598639003</v>
      </c>
      <c r="N9207" s="3">
        <v>40.816326530612002</v>
      </c>
      <c r="O9207" s="3">
        <v>23.129251700680001</v>
      </c>
      <c r="P9207" s="3">
        <v>8.8435374149660007</v>
      </c>
      <c r="Q9207" s="3">
        <v>8.8435374149660007</v>
      </c>
      <c r="R9207" s="3">
        <v>10.204081632653001</v>
      </c>
      <c r="S9207" s="7">
        <v>0</v>
      </c>
      <c r="T9207" s="3">
        <v>12.244897959184</v>
      </c>
      <c r="U9207" s="3">
        <v>4.0816326530609999</v>
      </c>
      <c r="V9207" s="3">
        <v>12.244897959184</v>
      </c>
      <c r="W9207" s="3">
        <v>16.326530612245001</v>
      </c>
      <c r="X9207" s="3">
        <v>71.428571428571004</v>
      </c>
      <c r="Y9207" s="3">
        <v>8.1632653061219997</v>
      </c>
      <c r="Z9207" s="3">
        <v>5.4421768707479998</v>
      </c>
      <c r="AA9207" s="3">
        <v>51.020408163265003</v>
      </c>
      <c r="AB9207" s="8">
        <v>17.687074829932001</v>
      </c>
    </row>
    <row r="9208" spans="3:28" x14ac:dyDescent="0.2">
      <c r="C9208" s="91" t="s">
        <v>102</v>
      </c>
      <c r="D9208" s="86" t="s">
        <v>17</v>
      </c>
      <c r="E9208" s="6" t="s">
        <v>103</v>
      </c>
      <c r="F9208" s="5"/>
      <c r="G9208" s="58">
        <v>562</v>
      </c>
      <c r="H9208" s="70" t="str">
        <f t="shared" si="201"/>
        <v xml:space="preserve"> </v>
      </c>
      <c r="I9208" s="12">
        <v>2.3131672597859998</v>
      </c>
      <c r="J9208" s="4">
        <v>8.5409252669040008</v>
      </c>
      <c r="K9208" s="4">
        <v>7.1174377224200001</v>
      </c>
      <c r="L9208" s="4">
        <v>13.523131672598</v>
      </c>
      <c r="M9208" s="4">
        <v>73.309608540924998</v>
      </c>
      <c r="N9208" s="4">
        <v>54.092526690390997</v>
      </c>
      <c r="O9208" s="4">
        <v>41.103202846975002</v>
      </c>
      <c r="P9208" s="4">
        <v>22.064056939501999</v>
      </c>
      <c r="Q9208" s="4">
        <v>9.0747330960849997</v>
      </c>
      <c r="R9208" s="4">
        <v>5.5160142348749996</v>
      </c>
      <c r="S9208" s="4">
        <v>0.35587188612100001</v>
      </c>
      <c r="T9208" s="4">
        <v>33.451957295374001</v>
      </c>
      <c r="U9208" s="4">
        <v>2.8469750889680001</v>
      </c>
      <c r="V9208" s="4">
        <v>8.007117437722</v>
      </c>
      <c r="W9208" s="4">
        <v>0.35587188612100001</v>
      </c>
      <c r="X9208" s="4">
        <v>91.637010676157004</v>
      </c>
      <c r="Y9208" s="4">
        <v>10.142348754447999</v>
      </c>
      <c r="Z9208" s="4">
        <v>16.903914590747</v>
      </c>
      <c r="AA9208" s="4">
        <v>70.284697508896997</v>
      </c>
      <c r="AB9208" s="13">
        <v>14.23487544484</v>
      </c>
    </row>
    <row r="9209" spans="3:28" x14ac:dyDescent="0.2">
      <c r="C9209" s="90"/>
      <c r="D9209" s="87"/>
      <c r="E9209" s="1" t="s">
        <v>104</v>
      </c>
      <c r="F9209" s="2"/>
      <c r="G9209" s="59">
        <v>1221</v>
      </c>
      <c r="H9209" s="71" t="str">
        <f t="shared" si="201"/>
        <v xml:space="preserve"> </v>
      </c>
      <c r="I9209" s="11">
        <v>1.9656019656020001</v>
      </c>
      <c r="J9209" s="3">
        <v>8.1900081900079993</v>
      </c>
      <c r="K9209" s="3">
        <v>4.8321048321050002</v>
      </c>
      <c r="L9209" s="3">
        <v>7.6986076986079999</v>
      </c>
      <c r="M9209" s="3">
        <v>71.662571662572006</v>
      </c>
      <c r="N9209" s="3">
        <v>53.562653562653999</v>
      </c>
      <c r="O9209" s="3">
        <v>43.161343161342998</v>
      </c>
      <c r="P9209" s="3">
        <v>19.000819000819</v>
      </c>
      <c r="Q9209" s="3">
        <v>7.7805077805079996</v>
      </c>
      <c r="R9209" s="3">
        <v>9.0090090090090005</v>
      </c>
      <c r="S9209" s="3">
        <v>0.49140049139999997</v>
      </c>
      <c r="T9209" s="3">
        <v>24.651924651925</v>
      </c>
      <c r="U9209" s="3">
        <v>2.2113022113020002</v>
      </c>
      <c r="V9209" s="3">
        <v>9.3366093366089995</v>
      </c>
      <c r="W9209" s="3">
        <v>0.90090090090099995</v>
      </c>
      <c r="X9209" s="3">
        <v>89.762489762490006</v>
      </c>
      <c r="Y9209" s="3">
        <v>9.7461097461099993</v>
      </c>
      <c r="Z9209" s="3">
        <v>10.565110565111</v>
      </c>
      <c r="AA9209" s="3">
        <v>69.860769860770006</v>
      </c>
      <c r="AB9209" s="8">
        <v>16.461916461916001</v>
      </c>
    </row>
    <row r="9210" spans="3:28" x14ac:dyDescent="0.2">
      <c r="C9210" s="90"/>
      <c r="D9210" s="87"/>
      <c r="E9210" s="1" t="s">
        <v>105</v>
      </c>
      <c r="F9210" s="2"/>
      <c r="G9210" s="59">
        <v>430</v>
      </c>
      <c r="H9210" s="71" t="str">
        <f t="shared" si="201"/>
        <v xml:space="preserve"> </v>
      </c>
      <c r="I9210" s="11">
        <v>2.5581395348839999</v>
      </c>
      <c r="J9210" s="3">
        <v>9.0697674418599998</v>
      </c>
      <c r="K9210" s="3">
        <v>2.0930232558139998</v>
      </c>
      <c r="L9210" s="3">
        <v>2.0930232558139998</v>
      </c>
      <c r="M9210" s="3">
        <v>49.302325581395003</v>
      </c>
      <c r="N9210" s="3">
        <v>37.209302325581</v>
      </c>
      <c r="O9210" s="3">
        <v>29.767441860464999</v>
      </c>
      <c r="P9210" s="3">
        <v>10.232558139535</v>
      </c>
      <c r="Q9210" s="3">
        <v>11.627906976744001</v>
      </c>
      <c r="R9210" s="3">
        <v>10</v>
      </c>
      <c r="S9210" s="3">
        <v>1.3953488372089999</v>
      </c>
      <c r="T9210" s="3">
        <v>15.813953488372</v>
      </c>
      <c r="U9210" s="3">
        <v>2.3255813953489999</v>
      </c>
      <c r="V9210" s="3">
        <v>22.325581395349001</v>
      </c>
      <c r="W9210" s="3">
        <v>0.69767441860500001</v>
      </c>
      <c r="X9210" s="3">
        <v>76.976744186047</v>
      </c>
      <c r="Y9210" s="3">
        <v>10.93023255814</v>
      </c>
      <c r="Z9210" s="3">
        <v>3.488372093023</v>
      </c>
      <c r="AA9210" s="3">
        <v>51.860465116279002</v>
      </c>
      <c r="AB9210" s="8">
        <v>20.465116279069999</v>
      </c>
    </row>
    <row r="9211" spans="3:28" x14ac:dyDescent="0.2">
      <c r="C9211" s="90"/>
      <c r="D9211" s="87"/>
      <c r="E9211" s="1" t="s">
        <v>106</v>
      </c>
      <c r="F9211" s="2"/>
      <c r="G9211" s="59">
        <v>63</v>
      </c>
      <c r="H9211" s="71" t="str">
        <f t="shared" si="201"/>
        <v xml:space="preserve"> </v>
      </c>
      <c r="I9211" s="11">
        <v>4.7619047619049999</v>
      </c>
      <c r="J9211" s="3">
        <v>6.3492063492059998</v>
      </c>
      <c r="K9211" s="3">
        <v>1.587301587302</v>
      </c>
      <c r="L9211" s="3">
        <v>1.587301587302</v>
      </c>
      <c r="M9211" s="3">
        <v>28.571428571428999</v>
      </c>
      <c r="N9211" s="3">
        <v>26.984126984126998</v>
      </c>
      <c r="O9211" s="3">
        <v>23.809523809523998</v>
      </c>
      <c r="P9211" s="3">
        <v>4.7619047619049999</v>
      </c>
      <c r="Q9211" s="3">
        <v>7.9365079365079998</v>
      </c>
      <c r="R9211" s="3">
        <v>19.047619047619001</v>
      </c>
      <c r="S9211" s="3">
        <v>1.587301587302</v>
      </c>
      <c r="T9211" s="3">
        <v>3.1746031746029999</v>
      </c>
      <c r="U9211" s="3">
        <v>7.9365079365079998</v>
      </c>
      <c r="V9211" s="3">
        <v>28.571428571428999</v>
      </c>
      <c r="W9211" s="3">
        <v>1.587301587302</v>
      </c>
      <c r="X9211" s="3">
        <v>69.841269841270005</v>
      </c>
      <c r="Y9211" s="3">
        <v>11.111111111111001</v>
      </c>
      <c r="Z9211" s="3">
        <v>1.587301587302</v>
      </c>
      <c r="AA9211" s="3">
        <v>41.269841269841002</v>
      </c>
      <c r="AB9211" s="8">
        <v>28.571428571428999</v>
      </c>
    </row>
    <row r="9212" spans="3:28" x14ac:dyDescent="0.2">
      <c r="C9212" s="90"/>
      <c r="D9212" s="87"/>
      <c r="E9212" s="1" t="s">
        <v>22</v>
      </c>
      <c r="F9212" s="2"/>
      <c r="G9212" s="59">
        <v>159</v>
      </c>
      <c r="H9212" s="71" t="str">
        <f t="shared" si="201"/>
        <v xml:space="preserve"> </v>
      </c>
      <c r="I9212" s="11">
        <v>2.5157232704400001</v>
      </c>
      <c r="J9212" s="3">
        <v>8.8050314465409993</v>
      </c>
      <c r="K9212" s="3">
        <v>3.1446540880499998</v>
      </c>
      <c r="L9212" s="3">
        <v>4.4025157232699996</v>
      </c>
      <c r="M9212" s="3">
        <v>51.572327044025002</v>
      </c>
      <c r="N9212" s="3">
        <v>40.251572327044002</v>
      </c>
      <c r="O9212" s="3">
        <v>30.817610062892999</v>
      </c>
      <c r="P9212" s="3">
        <v>13.207547169811001</v>
      </c>
      <c r="Q9212" s="3">
        <v>7.547169811321</v>
      </c>
      <c r="R9212" s="3">
        <v>11.320754716981</v>
      </c>
      <c r="S9212" s="7">
        <v>0</v>
      </c>
      <c r="T9212" s="3">
        <v>17.610062893081999</v>
      </c>
      <c r="U9212" s="3">
        <v>3.1446540880499998</v>
      </c>
      <c r="V9212" s="3">
        <v>10.691823899371</v>
      </c>
      <c r="W9212" s="3">
        <v>15.723270440252</v>
      </c>
      <c r="X9212" s="3">
        <v>73.584905660377004</v>
      </c>
      <c r="Y9212" s="3">
        <v>10.062893081761001</v>
      </c>
      <c r="Z9212" s="3">
        <v>5.0314465408810003</v>
      </c>
      <c r="AA9212" s="3">
        <v>53.459119496855003</v>
      </c>
      <c r="AB9212" s="8">
        <v>16.981132075472001</v>
      </c>
    </row>
    <row r="9213" spans="3:28" x14ac:dyDescent="0.2">
      <c r="C9213" s="90"/>
      <c r="D9213" s="87"/>
      <c r="E9213" s="1" t="s">
        <v>107</v>
      </c>
      <c r="F9213" s="2"/>
      <c r="G9213" s="59">
        <v>1783</v>
      </c>
      <c r="H9213" s="71" t="str">
        <f t="shared" si="201"/>
        <v xml:space="preserve"> </v>
      </c>
      <c r="I9213" s="11">
        <v>2.0751542344359999</v>
      </c>
      <c r="J9213" s="3">
        <v>8.3006169377449996</v>
      </c>
      <c r="K9213" s="3">
        <v>5.5524397083570003</v>
      </c>
      <c r="L9213" s="3">
        <v>9.5344924284909993</v>
      </c>
      <c r="M9213" s="3">
        <v>72.181716208636999</v>
      </c>
      <c r="N9213" s="3">
        <v>53.729669097026999</v>
      </c>
      <c r="O9213" s="3">
        <v>42.512619181155003</v>
      </c>
      <c r="P9213" s="3">
        <v>19.966348850252</v>
      </c>
      <c r="Q9213" s="3">
        <v>8.1884464385870004</v>
      </c>
      <c r="R9213" s="3">
        <v>7.9080201906900003</v>
      </c>
      <c r="S9213" s="3">
        <v>0.44868199663500002</v>
      </c>
      <c r="T9213" s="3">
        <v>27.425687044307001</v>
      </c>
      <c r="U9213" s="3">
        <v>2.4116657319130002</v>
      </c>
      <c r="V9213" s="3">
        <v>8.9175546831180004</v>
      </c>
      <c r="W9213" s="3">
        <v>0.72910824453199996</v>
      </c>
      <c r="X9213" s="3">
        <v>90.353337072350001</v>
      </c>
      <c r="Y9213" s="3">
        <v>9.8710039259670008</v>
      </c>
      <c r="Z9213" s="3">
        <v>12.563095905777001</v>
      </c>
      <c r="AA9213" s="3">
        <v>69.994391475041994</v>
      </c>
      <c r="AB9213" s="8">
        <v>15.7599551318</v>
      </c>
    </row>
    <row r="9214" spans="3:28" x14ac:dyDescent="0.2">
      <c r="C9214" s="90"/>
      <c r="D9214" s="87"/>
      <c r="E9214" s="1" t="s">
        <v>108</v>
      </c>
      <c r="F9214" s="2"/>
      <c r="G9214" s="59">
        <v>493</v>
      </c>
      <c r="H9214" s="71" t="str">
        <f t="shared" si="201"/>
        <v xml:space="preserve"> </v>
      </c>
      <c r="I9214" s="11">
        <v>2.8397565922919998</v>
      </c>
      <c r="J9214" s="3">
        <v>8.7221095334690002</v>
      </c>
      <c r="K9214" s="3">
        <v>2.028397565923</v>
      </c>
      <c r="L9214" s="3">
        <v>2.028397565923</v>
      </c>
      <c r="M9214" s="3">
        <v>46.653144016227003</v>
      </c>
      <c r="N9214" s="3">
        <v>35.902636916836002</v>
      </c>
      <c r="O9214" s="3">
        <v>29.006085192697999</v>
      </c>
      <c r="P9214" s="3">
        <v>9.5334685598379991</v>
      </c>
      <c r="Q9214" s="3">
        <v>11.156186612576001</v>
      </c>
      <c r="R9214" s="3">
        <v>11.156186612576001</v>
      </c>
      <c r="S9214" s="3">
        <v>1.4198782961459999</v>
      </c>
      <c r="T9214" s="3">
        <v>14.198782961459999</v>
      </c>
      <c r="U9214" s="3">
        <v>3.042596348884</v>
      </c>
      <c r="V9214" s="3">
        <v>23.123732251521002</v>
      </c>
      <c r="W9214" s="3">
        <v>0.81135902636900004</v>
      </c>
      <c r="X9214" s="3">
        <v>76.064908722110005</v>
      </c>
      <c r="Y9214" s="3">
        <v>10.953346855984</v>
      </c>
      <c r="Z9214" s="3">
        <v>3.2454361054769998</v>
      </c>
      <c r="AA9214" s="3">
        <v>50.507099391480999</v>
      </c>
      <c r="AB9214" s="8">
        <v>21.501014198783</v>
      </c>
    </row>
    <row r="9215" spans="3:28" x14ac:dyDescent="0.2">
      <c r="C9215" s="91" t="s">
        <v>109</v>
      </c>
      <c r="D9215" s="86" t="s">
        <v>17</v>
      </c>
      <c r="E9215" s="6" t="s">
        <v>110</v>
      </c>
      <c r="F9215" s="5"/>
      <c r="G9215" s="58">
        <v>551</v>
      </c>
      <c r="H9215" s="70" t="str">
        <f t="shared" si="201"/>
        <v xml:space="preserve"> </v>
      </c>
      <c r="I9215" s="12">
        <v>1.451905626134</v>
      </c>
      <c r="J9215" s="4">
        <v>19.237749546279002</v>
      </c>
      <c r="K9215" s="4">
        <v>5.0816696914700001</v>
      </c>
      <c r="L9215" s="4">
        <v>11.070780399274</v>
      </c>
      <c r="M9215" s="4">
        <v>69.147005444645998</v>
      </c>
      <c r="N9215" s="4">
        <v>52.994555353902001</v>
      </c>
      <c r="O9215" s="4">
        <v>40.290381125227</v>
      </c>
      <c r="P9215" s="4">
        <v>19.782214156079998</v>
      </c>
      <c r="Q9215" s="4">
        <v>7.6225045372049998</v>
      </c>
      <c r="R9215" s="4">
        <v>6.7150635208710003</v>
      </c>
      <c r="S9215" s="4">
        <v>0.18148820326699999</v>
      </c>
      <c r="T9215" s="4">
        <v>29.764065335752999</v>
      </c>
      <c r="U9215" s="4">
        <v>2.3593466424680001</v>
      </c>
      <c r="V9215" s="4">
        <v>10.16333938294</v>
      </c>
      <c r="W9215" s="4">
        <v>0.90744101633399998</v>
      </c>
      <c r="X9215" s="4">
        <v>88.929219600726</v>
      </c>
      <c r="Y9215" s="4">
        <v>20.145190562612999</v>
      </c>
      <c r="Z9215" s="4">
        <v>13.974591651542999</v>
      </c>
      <c r="AA9215" s="4">
        <v>68.239564428311994</v>
      </c>
      <c r="AB9215" s="13">
        <v>13.430127041742001</v>
      </c>
    </row>
    <row r="9216" spans="3:28" ht="24" x14ac:dyDescent="0.2">
      <c r="C9216" s="90"/>
      <c r="D9216" s="87"/>
      <c r="E9216" s="1" t="s">
        <v>111</v>
      </c>
      <c r="F9216" s="2"/>
      <c r="G9216" s="59">
        <v>298</v>
      </c>
      <c r="H9216" s="71" t="str">
        <f t="shared" si="201"/>
        <v xml:space="preserve"> </v>
      </c>
      <c r="I9216" s="11">
        <v>2.3489932885910001</v>
      </c>
      <c r="J9216" s="3">
        <v>10.067114093960001</v>
      </c>
      <c r="K9216" s="3">
        <v>8.3892617449659994</v>
      </c>
      <c r="L9216" s="3">
        <v>17.449664429529999</v>
      </c>
      <c r="M9216" s="3">
        <v>75.167785234899</v>
      </c>
      <c r="N9216" s="3">
        <v>58.053691275167999</v>
      </c>
      <c r="O9216" s="3">
        <v>48.993288590604003</v>
      </c>
      <c r="P9216" s="3">
        <v>21.476510067113999</v>
      </c>
      <c r="Q9216" s="3">
        <v>11.744966442953</v>
      </c>
      <c r="R9216" s="3">
        <v>7.3825503355700004</v>
      </c>
      <c r="S9216" s="3">
        <v>0.67114093959700005</v>
      </c>
      <c r="T9216" s="3">
        <v>33.557046979866001</v>
      </c>
      <c r="U9216" s="3">
        <v>4.0268456375839996</v>
      </c>
      <c r="V9216" s="3">
        <v>8.0536912751679992</v>
      </c>
      <c r="W9216" s="3">
        <v>0.33557046979900002</v>
      </c>
      <c r="X9216" s="3">
        <v>91.610738255033993</v>
      </c>
      <c r="Y9216" s="3">
        <v>11.744966442953</v>
      </c>
      <c r="Z9216" s="3">
        <v>20.805369127517</v>
      </c>
      <c r="AA9216" s="3">
        <v>75.503355704697995</v>
      </c>
      <c r="AB9216" s="8">
        <v>17.449664429529999</v>
      </c>
    </row>
    <row r="9217" spans="3:28" ht="24" x14ac:dyDescent="0.2">
      <c r="C9217" s="90"/>
      <c r="D9217" s="87"/>
      <c r="E9217" s="1" t="s">
        <v>112</v>
      </c>
      <c r="F9217" s="2"/>
      <c r="G9217" s="59">
        <v>954</v>
      </c>
      <c r="H9217" s="71" t="str">
        <f t="shared" si="201"/>
        <v xml:space="preserve"> </v>
      </c>
      <c r="I9217" s="11">
        <v>2.3060796645699999</v>
      </c>
      <c r="J9217" s="3">
        <v>7.9664570230610003</v>
      </c>
      <c r="K9217" s="3">
        <v>7.0230607966459999</v>
      </c>
      <c r="L9217" s="3">
        <v>11.425576519916</v>
      </c>
      <c r="M9217" s="3">
        <v>77.882599580713006</v>
      </c>
      <c r="N9217" s="3">
        <v>58.595387840671002</v>
      </c>
      <c r="O9217" s="3">
        <v>44.129979035639003</v>
      </c>
      <c r="P9217" s="3">
        <v>22.641509433962</v>
      </c>
      <c r="Q9217" s="3">
        <v>9.2243186582809997</v>
      </c>
      <c r="R9217" s="3">
        <v>6.3941299790360002</v>
      </c>
      <c r="S9217" s="3">
        <v>0.20964360587</v>
      </c>
      <c r="T9217" s="3">
        <v>31.656184486373</v>
      </c>
      <c r="U9217" s="3">
        <v>2.8301886792449999</v>
      </c>
      <c r="V9217" s="3">
        <v>6.2893081761009997</v>
      </c>
      <c r="W9217" s="3">
        <v>0.41928721174</v>
      </c>
      <c r="X9217" s="3">
        <v>93.291404612158999</v>
      </c>
      <c r="Y9217" s="3">
        <v>9.6436058700210001</v>
      </c>
      <c r="Z9217" s="3">
        <v>15.199161425577</v>
      </c>
      <c r="AA9217" s="3">
        <v>73.689727463311996</v>
      </c>
      <c r="AB9217" s="8">
        <v>14.884696016771001</v>
      </c>
    </row>
    <row r="9218" spans="3:28" x14ac:dyDescent="0.2">
      <c r="C9218" s="90"/>
      <c r="D9218" s="87"/>
      <c r="E9218" s="1" t="s">
        <v>113</v>
      </c>
      <c r="F9218" s="2"/>
      <c r="G9218" s="59">
        <v>616</v>
      </c>
      <c r="H9218" s="71" t="str">
        <f t="shared" si="201"/>
        <v xml:space="preserve"> </v>
      </c>
      <c r="I9218" s="11">
        <v>2.2727272727269998</v>
      </c>
      <c r="J9218" s="3">
        <v>7.9545454545450003</v>
      </c>
      <c r="K9218" s="3">
        <v>4.0584415584420004</v>
      </c>
      <c r="L9218" s="3">
        <v>12.5</v>
      </c>
      <c r="M9218" s="3">
        <v>80.357142857143003</v>
      </c>
      <c r="N9218" s="3">
        <v>57.305194805195001</v>
      </c>
      <c r="O9218" s="3">
        <v>51.298701298700998</v>
      </c>
      <c r="P9218" s="3">
        <v>28.896103896104002</v>
      </c>
      <c r="Q9218" s="3">
        <v>9.7402597402600009</v>
      </c>
      <c r="R9218" s="3">
        <v>8.4415584415579996</v>
      </c>
      <c r="S9218" s="3">
        <v>0.487012987013</v>
      </c>
      <c r="T9218" s="3">
        <v>31.006493506493999</v>
      </c>
      <c r="U9218" s="3">
        <v>2.2727272727269998</v>
      </c>
      <c r="V9218" s="3">
        <v>5.844155844156</v>
      </c>
      <c r="W9218" s="3">
        <v>0.487012987013</v>
      </c>
      <c r="X9218" s="3">
        <v>93.668831168831005</v>
      </c>
      <c r="Y9218" s="3">
        <v>9.0909090909089993</v>
      </c>
      <c r="Z9218" s="3">
        <v>14.123376623377</v>
      </c>
      <c r="AA9218" s="3">
        <v>76.948051948051997</v>
      </c>
      <c r="AB9218" s="8">
        <v>17.857142857143</v>
      </c>
    </row>
    <row r="9219" spans="3:28" x14ac:dyDescent="0.2">
      <c r="C9219" s="90"/>
      <c r="D9219" s="87"/>
      <c r="E9219" s="1" t="s">
        <v>114</v>
      </c>
      <c r="F9219" s="2"/>
      <c r="G9219" s="59">
        <v>986</v>
      </c>
      <c r="H9219" s="71" t="str">
        <f t="shared" si="201"/>
        <v xml:space="preserve"> </v>
      </c>
      <c r="I9219" s="11">
        <v>1.9269776876269999</v>
      </c>
      <c r="J9219" s="3">
        <v>7.3022312373230003</v>
      </c>
      <c r="K9219" s="3">
        <v>5.476673427992</v>
      </c>
      <c r="L9219" s="3">
        <v>10.547667342799</v>
      </c>
      <c r="M9219" s="3">
        <v>76.166328600406004</v>
      </c>
      <c r="N9219" s="3">
        <v>56.389452332657001</v>
      </c>
      <c r="O9219" s="3">
        <v>49.797160243408001</v>
      </c>
      <c r="P9219" s="3">
        <v>24.036511156187</v>
      </c>
      <c r="Q9219" s="3">
        <v>8.6206896551720007</v>
      </c>
      <c r="R9219" s="3">
        <v>7.3022312373230003</v>
      </c>
      <c r="S9219" s="3">
        <v>0.40567951318500001</v>
      </c>
      <c r="T9219" s="3">
        <v>31.237322515212998</v>
      </c>
      <c r="U9219" s="3">
        <v>1.9269776876269999</v>
      </c>
      <c r="V9219" s="3">
        <v>7.2008113590259999</v>
      </c>
      <c r="W9219" s="3">
        <v>0.40567951318500001</v>
      </c>
      <c r="X9219" s="3">
        <v>92.393509127789002</v>
      </c>
      <c r="Y9219" s="3">
        <v>8.8235294117649996</v>
      </c>
      <c r="Z9219" s="3">
        <v>13.69168356998</v>
      </c>
      <c r="AA9219" s="3">
        <v>73.833671399593996</v>
      </c>
      <c r="AB9219" s="8">
        <v>15.618661257606</v>
      </c>
    </row>
    <row r="9220" spans="3:28" ht="24" x14ac:dyDescent="0.2">
      <c r="C9220" s="90"/>
      <c r="D9220" s="87"/>
      <c r="E9220" s="1" t="s">
        <v>115</v>
      </c>
      <c r="F9220" s="2"/>
      <c r="G9220" s="59">
        <v>938</v>
      </c>
      <c r="H9220" s="71" t="str">
        <f t="shared" si="201"/>
        <v xml:space="preserve"> </v>
      </c>
      <c r="I9220" s="11">
        <v>2.6652452025589999</v>
      </c>
      <c r="J9220" s="3">
        <v>7.5692963752670002</v>
      </c>
      <c r="K9220" s="3">
        <v>6.6098081023450002</v>
      </c>
      <c r="L9220" s="3">
        <v>11.087420042644</v>
      </c>
      <c r="M9220" s="3">
        <v>80.383795309167994</v>
      </c>
      <c r="N9220" s="3">
        <v>65.138592750532993</v>
      </c>
      <c r="O9220" s="3">
        <v>48.294243070362</v>
      </c>
      <c r="P9220" s="3">
        <v>22.601279317696999</v>
      </c>
      <c r="Q9220" s="3">
        <v>7.2494669509590004</v>
      </c>
      <c r="R9220" s="3">
        <v>9.3816631130060006</v>
      </c>
      <c r="S9220" s="3">
        <v>0.426439232409</v>
      </c>
      <c r="T9220" s="3">
        <v>34.754797441365</v>
      </c>
      <c r="U9220" s="3">
        <v>2.771855010661</v>
      </c>
      <c r="V9220" s="3">
        <v>4.9040511727079998</v>
      </c>
      <c r="W9220" s="3">
        <v>0.74626865671599996</v>
      </c>
      <c r="X9220" s="3">
        <v>94.349680170575994</v>
      </c>
      <c r="Y9220" s="3">
        <v>9.5948827292109993</v>
      </c>
      <c r="Z9220" s="3">
        <v>14.712153518124</v>
      </c>
      <c r="AA9220" s="3">
        <v>79.104477611939998</v>
      </c>
      <c r="AB9220" s="8">
        <v>15.884861407249</v>
      </c>
    </row>
    <row r="9221" spans="3:28" ht="24" x14ac:dyDescent="0.2">
      <c r="C9221" s="90"/>
      <c r="D9221" s="87"/>
      <c r="E9221" s="1" t="s">
        <v>116</v>
      </c>
      <c r="F9221" s="2"/>
      <c r="G9221" s="59">
        <v>771</v>
      </c>
      <c r="H9221" s="71" t="str">
        <f t="shared" si="201"/>
        <v xml:space="preserve"> </v>
      </c>
      <c r="I9221" s="11">
        <v>1.8158236057070001</v>
      </c>
      <c r="J9221" s="3">
        <v>7.0038910505840004</v>
      </c>
      <c r="K9221" s="3">
        <v>4.6692607003889997</v>
      </c>
      <c r="L9221" s="3">
        <v>7.782101167315</v>
      </c>
      <c r="M9221" s="3">
        <v>72.762645914396998</v>
      </c>
      <c r="N9221" s="3">
        <v>53.566796368353003</v>
      </c>
      <c r="O9221" s="3">
        <v>45.006485084306</v>
      </c>
      <c r="P9221" s="3">
        <v>21.141374837872998</v>
      </c>
      <c r="Q9221" s="3">
        <v>10.116731517510001</v>
      </c>
      <c r="R9221" s="3">
        <v>10.765239948119</v>
      </c>
      <c r="S9221" s="3">
        <v>0.77821011673200002</v>
      </c>
      <c r="T9221" s="3">
        <v>29.182879377431998</v>
      </c>
      <c r="U9221" s="3">
        <v>3.1128404669259999</v>
      </c>
      <c r="V9221" s="3">
        <v>9.4682230869000001</v>
      </c>
      <c r="W9221" s="3">
        <v>1.1673151750969999</v>
      </c>
      <c r="X9221" s="3">
        <v>89.364461738003001</v>
      </c>
      <c r="Y9221" s="3">
        <v>8.3009079118029998</v>
      </c>
      <c r="Z9221" s="3">
        <v>10.116731517510001</v>
      </c>
      <c r="AA9221" s="3">
        <v>70.298313878079995</v>
      </c>
      <c r="AB9221" s="8">
        <v>20.233463035019</v>
      </c>
    </row>
    <row r="9222" spans="3:28" ht="24" x14ac:dyDescent="0.2">
      <c r="C9222" s="90"/>
      <c r="D9222" s="87"/>
      <c r="E9222" s="1" t="s">
        <v>117</v>
      </c>
      <c r="F9222" s="2"/>
      <c r="G9222" s="59">
        <v>223</v>
      </c>
      <c r="H9222" s="71" t="str">
        <f t="shared" si="201"/>
        <v xml:space="preserve"> </v>
      </c>
      <c r="I9222" s="11">
        <v>3.139013452915</v>
      </c>
      <c r="J9222" s="3">
        <v>8.5201793721969992</v>
      </c>
      <c r="K9222" s="3">
        <v>17.937219730942001</v>
      </c>
      <c r="L9222" s="3">
        <v>42.600896860987</v>
      </c>
      <c r="M9222" s="3">
        <v>75.336322869954998</v>
      </c>
      <c r="N9222" s="3">
        <v>55.605381165918999</v>
      </c>
      <c r="O9222" s="3">
        <v>46.636771300447997</v>
      </c>
      <c r="P9222" s="3">
        <v>27.80269058296</v>
      </c>
      <c r="Q9222" s="3">
        <v>9.8654708520179994</v>
      </c>
      <c r="R9222" s="3">
        <v>8.5201793721969992</v>
      </c>
      <c r="S9222" s="3">
        <v>0.44843049327399997</v>
      </c>
      <c r="T9222" s="3">
        <v>33.632286995515997</v>
      </c>
      <c r="U9222" s="3">
        <v>3.139013452915</v>
      </c>
      <c r="V9222" s="3">
        <v>5.3811659192830001</v>
      </c>
      <c r="W9222" s="3">
        <v>0.44843049327399997</v>
      </c>
      <c r="X9222" s="3">
        <v>94.170403587444</v>
      </c>
      <c r="Y9222" s="3">
        <v>10.313901345291001</v>
      </c>
      <c r="Z9222" s="3">
        <v>49.775784753362998</v>
      </c>
      <c r="AA9222" s="3">
        <v>73.094170403587</v>
      </c>
      <c r="AB9222" s="8">
        <v>16.143497757847999</v>
      </c>
    </row>
    <row r="9223" spans="3:28" x14ac:dyDescent="0.2">
      <c r="C9223" s="90"/>
      <c r="D9223" s="87"/>
      <c r="E9223" s="1" t="s">
        <v>118</v>
      </c>
      <c r="F9223" s="2"/>
      <c r="G9223" s="59">
        <v>710</v>
      </c>
      <c r="H9223" s="71" t="str">
        <f t="shared" si="201"/>
        <v xml:space="preserve"> </v>
      </c>
      <c r="I9223" s="11">
        <v>2.253521126761</v>
      </c>
      <c r="J9223" s="3">
        <v>7.746478873239</v>
      </c>
      <c r="K9223" s="3">
        <v>6.1971830985920002</v>
      </c>
      <c r="L9223" s="3">
        <v>11.408450704225</v>
      </c>
      <c r="M9223" s="3">
        <v>85.915492957745997</v>
      </c>
      <c r="N9223" s="3">
        <v>60.845070422535002</v>
      </c>
      <c r="O9223" s="3">
        <v>45.774647887324001</v>
      </c>
      <c r="P9223" s="3">
        <v>24.366197183099001</v>
      </c>
      <c r="Q9223" s="3">
        <v>8.3098591549300007</v>
      </c>
      <c r="R9223" s="3">
        <v>8.0281690140849999</v>
      </c>
      <c r="S9223" s="3">
        <v>0.28169014084499999</v>
      </c>
      <c r="T9223" s="3">
        <v>32.394366197182997</v>
      </c>
      <c r="U9223" s="3">
        <v>2.9577464788730001</v>
      </c>
      <c r="V9223" s="3">
        <v>4.9295774647890003</v>
      </c>
      <c r="W9223" s="3">
        <v>0.56338028168999998</v>
      </c>
      <c r="X9223" s="3">
        <v>94.507042253521007</v>
      </c>
      <c r="Y9223" s="3">
        <v>9.2957746478870007</v>
      </c>
      <c r="Z9223" s="3">
        <v>14.225352112675999</v>
      </c>
      <c r="AA9223" s="3">
        <v>76.478873239436993</v>
      </c>
      <c r="AB9223" s="8">
        <v>15.352112676056</v>
      </c>
    </row>
    <row r="9224" spans="3:28" x14ac:dyDescent="0.2">
      <c r="C9224" s="90"/>
      <c r="D9224" s="87"/>
      <c r="E9224" s="1" t="s">
        <v>119</v>
      </c>
      <c r="F9224" s="2"/>
      <c r="G9224" s="59">
        <v>565</v>
      </c>
      <c r="H9224" s="71" t="str">
        <f t="shared" si="201"/>
        <v xml:space="preserve"> </v>
      </c>
      <c r="I9224" s="11">
        <v>2.4778761061950001</v>
      </c>
      <c r="J9224" s="3">
        <v>11.681415929204</v>
      </c>
      <c r="K9224" s="3">
        <v>9.2035398230090006</v>
      </c>
      <c r="L9224" s="3">
        <v>15.221238938053</v>
      </c>
      <c r="M9224" s="3">
        <v>78.053097345132997</v>
      </c>
      <c r="N9224" s="3">
        <v>60.707964601770001</v>
      </c>
      <c r="O9224" s="3">
        <v>50.796460176990998</v>
      </c>
      <c r="P9224" s="3">
        <v>27.079646017699002</v>
      </c>
      <c r="Q9224" s="3">
        <v>10.619469026549</v>
      </c>
      <c r="R9224" s="3">
        <v>8.6725663716810004</v>
      </c>
      <c r="S9224" s="3">
        <v>0.17699115044200001</v>
      </c>
      <c r="T9224" s="3">
        <v>37.168141592920001</v>
      </c>
      <c r="U9224" s="3">
        <v>3.8938053097349998</v>
      </c>
      <c r="V9224" s="3">
        <v>5.1327433628319996</v>
      </c>
      <c r="W9224" s="3">
        <v>0.17699115044200001</v>
      </c>
      <c r="X9224" s="3">
        <v>94.690265486726005</v>
      </c>
      <c r="Y9224" s="3">
        <v>13.451327433628</v>
      </c>
      <c r="Z9224" s="3">
        <v>20.176991150441999</v>
      </c>
      <c r="AA9224" s="3">
        <v>77.168141592919994</v>
      </c>
      <c r="AB9224" s="8">
        <v>18.230088495575</v>
      </c>
    </row>
    <row r="9225" spans="3:28" x14ac:dyDescent="0.2">
      <c r="C9225" s="90"/>
      <c r="D9225" s="87"/>
      <c r="E9225" s="1" t="s">
        <v>120</v>
      </c>
      <c r="F9225" s="2"/>
      <c r="G9225" s="59">
        <v>443</v>
      </c>
      <c r="H9225" s="71" t="str">
        <f t="shared" si="201"/>
        <v xml:space="preserve"> </v>
      </c>
      <c r="I9225" s="11">
        <v>2.9345372460500001</v>
      </c>
      <c r="J9225" s="3">
        <v>13.544018058691</v>
      </c>
      <c r="K9225" s="3">
        <v>5.4176072234759998</v>
      </c>
      <c r="L9225" s="3">
        <v>10.609480812640999</v>
      </c>
      <c r="M9225" s="3">
        <v>75.846501128667995</v>
      </c>
      <c r="N9225" s="3">
        <v>59.593679458239002</v>
      </c>
      <c r="O9225" s="3">
        <v>50.112866817155997</v>
      </c>
      <c r="P9225" s="3">
        <v>25.282167042889</v>
      </c>
      <c r="Q9225" s="3">
        <v>10.609480812640999</v>
      </c>
      <c r="R9225" s="3">
        <v>9.7065462753950005</v>
      </c>
      <c r="S9225" s="3">
        <v>0.225733634312</v>
      </c>
      <c r="T9225" s="3">
        <v>33.634311512415003</v>
      </c>
      <c r="U9225" s="3">
        <v>4.51467268623</v>
      </c>
      <c r="V9225" s="3">
        <v>7.900677200903</v>
      </c>
      <c r="W9225" s="3">
        <v>0.225733634312</v>
      </c>
      <c r="X9225" s="3">
        <v>91.873589164785997</v>
      </c>
      <c r="Y9225" s="3">
        <v>15.349887133183</v>
      </c>
      <c r="Z9225" s="3">
        <v>13.092550790068</v>
      </c>
      <c r="AA9225" s="3">
        <v>76.072234762980003</v>
      </c>
      <c r="AB9225" s="8">
        <v>18.961625282166999</v>
      </c>
    </row>
    <row r="9226" spans="3:28" x14ac:dyDescent="0.2">
      <c r="C9226" s="90"/>
      <c r="D9226" s="87"/>
      <c r="E9226" s="1" t="s">
        <v>121</v>
      </c>
      <c r="F9226" s="2"/>
      <c r="G9226" s="59">
        <v>977</v>
      </c>
      <c r="H9226" s="71" t="str">
        <f t="shared" si="201"/>
        <v xml:space="preserve"> </v>
      </c>
      <c r="I9226" s="11">
        <v>2.0470829068579999</v>
      </c>
      <c r="J9226" s="3">
        <v>8.2906857727739993</v>
      </c>
      <c r="K9226" s="3">
        <v>5.6294779938590001</v>
      </c>
      <c r="L9226" s="3">
        <v>8.7001023541450007</v>
      </c>
      <c r="M9226" s="3">
        <v>77.379733879222002</v>
      </c>
      <c r="N9226" s="3">
        <v>58.546571136131</v>
      </c>
      <c r="O9226" s="3">
        <v>46.366427840328001</v>
      </c>
      <c r="P9226" s="3">
        <v>23.950870010235001</v>
      </c>
      <c r="Q9226" s="3">
        <v>9.7236438075739997</v>
      </c>
      <c r="R9226" s="3">
        <v>9.1095189355170003</v>
      </c>
      <c r="S9226" s="3">
        <v>0.61412487205699995</v>
      </c>
      <c r="T9226" s="3">
        <v>32.446264073694998</v>
      </c>
      <c r="U9226" s="3">
        <v>2.865916069601</v>
      </c>
      <c r="V9226" s="3">
        <v>6.9600818833159996</v>
      </c>
      <c r="W9226" s="3">
        <v>0.40941658137199999</v>
      </c>
      <c r="X9226" s="3">
        <v>92.630501535312007</v>
      </c>
      <c r="Y9226" s="3">
        <v>9.5189355168879999</v>
      </c>
      <c r="Z9226" s="3">
        <v>12.180143295802999</v>
      </c>
      <c r="AA9226" s="3">
        <v>74.820880245650002</v>
      </c>
      <c r="AB9226" s="8">
        <v>18.219037871034001</v>
      </c>
    </row>
    <row r="9227" spans="3:28" x14ac:dyDescent="0.2">
      <c r="C9227" s="90"/>
      <c r="D9227" s="87"/>
      <c r="E9227" s="1" t="s">
        <v>122</v>
      </c>
      <c r="F9227" s="2"/>
      <c r="G9227" s="59">
        <v>179</v>
      </c>
      <c r="H9227" s="71" t="str">
        <f t="shared" si="201"/>
        <v xml:space="preserve"> </v>
      </c>
      <c r="I9227" s="11">
        <v>3.9106145251400002</v>
      </c>
      <c r="J9227" s="3">
        <v>12.290502793296</v>
      </c>
      <c r="K9227" s="3">
        <v>11.173184357542</v>
      </c>
      <c r="L9227" s="3">
        <v>21.22905027933</v>
      </c>
      <c r="M9227" s="3">
        <v>71.508379888267996</v>
      </c>
      <c r="N9227" s="3">
        <v>61.452513966479998</v>
      </c>
      <c r="O9227" s="3">
        <v>48.044692737429997</v>
      </c>
      <c r="P9227" s="3">
        <v>32.402234636872002</v>
      </c>
      <c r="Q9227" s="3">
        <v>13.407821229050001</v>
      </c>
      <c r="R9227" s="3">
        <v>10.614525139665</v>
      </c>
      <c r="S9227" s="3">
        <v>0.55865921787700001</v>
      </c>
      <c r="T9227" s="3">
        <v>39.106145251397002</v>
      </c>
      <c r="U9227" s="3">
        <v>5.5865921787710002</v>
      </c>
      <c r="V9227" s="3">
        <v>7.2625698324019998</v>
      </c>
      <c r="W9227" s="7">
        <v>0</v>
      </c>
      <c r="X9227" s="3">
        <v>92.737430167598006</v>
      </c>
      <c r="Y9227" s="3">
        <v>15.083798882682</v>
      </c>
      <c r="Z9227" s="3">
        <v>24.581005586591999</v>
      </c>
      <c r="AA9227" s="3">
        <v>74.301675977654</v>
      </c>
      <c r="AB9227" s="8">
        <v>21.787709497207</v>
      </c>
    </row>
    <row r="9228" spans="3:28" x14ac:dyDescent="0.2">
      <c r="C9228" s="90"/>
      <c r="D9228" s="87"/>
      <c r="E9228" s="1" t="s">
        <v>32</v>
      </c>
      <c r="F9228" s="2"/>
      <c r="G9228" s="59">
        <v>22</v>
      </c>
      <c r="H9228" s="71" t="str">
        <f t="shared" si="201"/>
        <v>*</v>
      </c>
      <c r="I9228" s="11">
        <v>9.0909090909089993</v>
      </c>
      <c r="J9228" s="3">
        <v>9.0909090909089993</v>
      </c>
      <c r="K9228" s="3">
        <v>13.636363636364001</v>
      </c>
      <c r="L9228" s="3">
        <v>22.727272727273</v>
      </c>
      <c r="M9228" s="3">
        <v>81.818181818181998</v>
      </c>
      <c r="N9228" s="3">
        <v>54.545454545455001</v>
      </c>
      <c r="O9228" s="3">
        <v>59.090909090909001</v>
      </c>
      <c r="P9228" s="3">
        <v>18.181818181817999</v>
      </c>
      <c r="Q9228" s="3">
        <v>9.0909090909089993</v>
      </c>
      <c r="R9228" s="3">
        <v>13.636363636364001</v>
      </c>
      <c r="S9228" s="3">
        <v>9.0909090909089993</v>
      </c>
      <c r="T9228" s="3">
        <v>27.272727272727</v>
      </c>
      <c r="U9228" s="3">
        <v>27.272727272727</v>
      </c>
      <c r="V9228" s="3">
        <v>4.5454545454549997</v>
      </c>
      <c r="W9228" s="7">
        <v>0</v>
      </c>
      <c r="X9228" s="3">
        <v>95.454545454544999</v>
      </c>
      <c r="Y9228" s="3">
        <v>9.0909090909089993</v>
      </c>
      <c r="Z9228" s="3">
        <v>27.272727272727</v>
      </c>
      <c r="AA9228" s="3">
        <v>72.727272727273004</v>
      </c>
      <c r="AB9228" s="8">
        <v>22.727272727273</v>
      </c>
    </row>
    <row r="9229" spans="3:28" x14ac:dyDescent="0.2">
      <c r="C9229" s="90"/>
      <c r="D9229" s="87"/>
      <c r="E9229" s="1" t="s">
        <v>22</v>
      </c>
      <c r="F9229" s="2"/>
      <c r="G9229" s="59">
        <v>13</v>
      </c>
      <c r="H9229" s="71" t="str">
        <f t="shared" si="201"/>
        <v>*</v>
      </c>
      <c r="I9229" s="11">
        <v>7.6923076923079998</v>
      </c>
      <c r="J9229" s="3">
        <v>7.6923076923079998</v>
      </c>
      <c r="K9229" s="7">
        <v>0</v>
      </c>
      <c r="L9229" s="7">
        <v>0</v>
      </c>
      <c r="M9229" s="3">
        <v>38.461538461537998</v>
      </c>
      <c r="N9229" s="3">
        <v>38.461538461537998</v>
      </c>
      <c r="O9229" s="3">
        <v>30.769230769231001</v>
      </c>
      <c r="P9229" s="3">
        <v>15.384615384615</v>
      </c>
      <c r="Q9229" s="3">
        <v>7.6923076923079998</v>
      </c>
      <c r="R9229" s="3">
        <v>7.6923076923079998</v>
      </c>
      <c r="S9229" s="7">
        <v>0</v>
      </c>
      <c r="T9229" s="3">
        <v>30.769230769231001</v>
      </c>
      <c r="U9229" s="7">
        <v>0</v>
      </c>
      <c r="V9229" s="3">
        <v>23.076923076922998</v>
      </c>
      <c r="W9229" s="3">
        <v>7.6923076923079998</v>
      </c>
      <c r="X9229" s="3">
        <v>69.230769230768999</v>
      </c>
      <c r="Y9229" s="3">
        <v>7.6923076923079998</v>
      </c>
      <c r="Z9229" s="7">
        <v>0</v>
      </c>
      <c r="AA9229" s="3">
        <v>53.846153846154003</v>
      </c>
      <c r="AB9229" s="8">
        <v>15.384615384615</v>
      </c>
    </row>
    <row r="9230" spans="3:28" ht="24" x14ac:dyDescent="0.2">
      <c r="C9230" s="91" t="s">
        <v>123</v>
      </c>
      <c r="D9230" s="86" t="s">
        <v>17</v>
      </c>
      <c r="E9230" s="6" t="s">
        <v>124</v>
      </c>
      <c r="F9230" s="5"/>
      <c r="G9230" s="58">
        <v>55</v>
      </c>
      <c r="H9230" s="70" t="str">
        <f t="shared" si="201"/>
        <v xml:space="preserve"> </v>
      </c>
      <c r="I9230" s="12">
        <v>100</v>
      </c>
      <c r="J9230" s="4">
        <v>25.454545454544999</v>
      </c>
      <c r="K9230" s="4">
        <v>5.4545454545450003</v>
      </c>
      <c r="L9230" s="4">
        <v>7.2727272727269998</v>
      </c>
      <c r="M9230" s="4">
        <v>58.181818181818002</v>
      </c>
      <c r="N9230" s="4">
        <v>60</v>
      </c>
      <c r="O9230" s="4">
        <v>29.090909090909001</v>
      </c>
      <c r="P9230" s="4">
        <v>23.636363636363999</v>
      </c>
      <c r="Q9230" s="4">
        <v>10.909090909091001</v>
      </c>
      <c r="R9230" s="4">
        <v>25.454545454544999</v>
      </c>
      <c r="S9230" s="4">
        <v>1.818181818182</v>
      </c>
      <c r="T9230" s="4">
        <v>23.636363636363999</v>
      </c>
      <c r="U9230" s="4">
        <v>3.636363636364</v>
      </c>
      <c r="V9230" s="25">
        <v>0</v>
      </c>
      <c r="W9230" s="25">
        <v>0</v>
      </c>
      <c r="X9230" s="4">
        <v>100</v>
      </c>
      <c r="Y9230" s="4">
        <v>100</v>
      </c>
      <c r="Z9230" s="4">
        <v>7.2727272727269998</v>
      </c>
      <c r="AA9230" s="4">
        <v>63.636363636364003</v>
      </c>
      <c r="AB9230" s="13">
        <v>34.545454545455001</v>
      </c>
    </row>
    <row r="9231" spans="3:28" ht="24" x14ac:dyDescent="0.2">
      <c r="C9231" s="92"/>
      <c r="D9231" s="87"/>
      <c r="E9231" s="1" t="s">
        <v>125</v>
      </c>
      <c r="F9231" s="2"/>
      <c r="G9231" s="59">
        <v>205</v>
      </c>
      <c r="H9231" s="71" t="str">
        <f t="shared" si="201"/>
        <v xml:space="preserve"> </v>
      </c>
      <c r="I9231" s="11">
        <v>6.8292682926830004</v>
      </c>
      <c r="J9231" s="3">
        <v>100</v>
      </c>
      <c r="K9231" s="3">
        <v>6.8292682926830004</v>
      </c>
      <c r="L9231" s="3">
        <v>9.7560975609760003</v>
      </c>
      <c r="M9231" s="3">
        <v>68.780487804878007</v>
      </c>
      <c r="N9231" s="3">
        <v>51.707317073170998</v>
      </c>
      <c r="O9231" s="3">
        <v>38.536585365854002</v>
      </c>
      <c r="P9231" s="3">
        <v>20.975609756097999</v>
      </c>
      <c r="Q9231" s="3">
        <v>10.731707317073001</v>
      </c>
      <c r="R9231" s="3">
        <v>15.609756097561</v>
      </c>
      <c r="S9231" s="3">
        <v>0.48780487804900002</v>
      </c>
      <c r="T9231" s="3">
        <v>24.390243902439</v>
      </c>
      <c r="U9231" s="3">
        <v>2.9268292682929999</v>
      </c>
      <c r="V9231" s="7">
        <v>0</v>
      </c>
      <c r="W9231" s="7">
        <v>0</v>
      </c>
      <c r="X9231" s="3">
        <v>100</v>
      </c>
      <c r="Y9231" s="3">
        <v>100</v>
      </c>
      <c r="Z9231" s="3">
        <v>13.658536585366001</v>
      </c>
      <c r="AA9231" s="3">
        <v>65.853658536585002</v>
      </c>
      <c r="AB9231" s="8">
        <v>24.390243902439</v>
      </c>
    </row>
    <row r="9232" spans="3:28" ht="24" x14ac:dyDescent="0.2">
      <c r="C9232" s="92"/>
      <c r="D9232" s="87"/>
      <c r="E9232" s="1" t="s">
        <v>126</v>
      </c>
      <c r="F9232" s="2"/>
      <c r="G9232" s="59">
        <v>114</v>
      </c>
      <c r="H9232" s="71" t="str">
        <f t="shared" si="201"/>
        <v xml:space="preserve"> </v>
      </c>
      <c r="I9232" s="11">
        <v>2.6315789473679998</v>
      </c>
      <c r="J9232" s="3">
        <v>12.280701754386</v>
      </c>
      <c r="K9232" s="3">
        <v>100</v>
      </c>
      <c r="L9232" s="3">
        <v>46.491228070174998</v>
      </c>
      <c r="M9232" s="3">
        <v>85.087719298246</v>
      </c>
      <c r="N9232" s="3">
        <v>66.666666666666998</v>
      </c>
      <c r="O9232" s="3">
        <v>55.263157894736999</v>
      </c>
      <c r="P9232" s="3">
        <v>27.192982456140001</v>
      </c>
      <c r="Q9232" s="3">
        <v>10.526315789473999</v>
      </c>
      <c r="R9232" s="3">
        <v>14.912280701754</v>
      </c>
      <c r="S9232" s="3">
        <v>1.7543859649119999</v>
      </c>
      <c r="T9232" s="3">
        <v>32.456140350877</v>
      </c>
      <c r="U9232" s="3">
        <v>2.6315789473679998</v>
      </c>
      <c r="V9232" s="7">
        <v>0</v>
      </c>
      <c r="W9232" s="7">
        <v>0</v>
      </c>
      <c r="X9232" s="3">
        <v>100</v>
      </c>
      <c r="Y9232" s="3">
        <v>13.157894736842</v>
      </c>
      <c r="Z9232" s="3">
        <v>100</v>
      </c>
      <c r="AA9232" s="3">
        <v>80.701754385965003</v>
      </c>
      <c r="AB9232" s="8">
        <v>22.807017543859999</v>
      </c>
    </row>
    <row r="9233" spans="3:28" ht="24" x14ac:dyDescent="0.2">
      <c r="C9233" s="92"/>
      <c r="D9233" s="87"/>
      <c r="E9233" s="1" t="s">
        <v>127</v>
      </c>
      <c r="F9233" s="2"/>
      <c r="G9233" s="59">
        <v>187</v>
      </c>
      <c r="H9233" s="71" t="str">
        <f t="shared" si="201"/>
        <v xml:space="preserve"> </v>
      </c>
      <c r="I9233" s="11">
        <v>2.1390374331549999</v>
      </c>
      <c r="J9233" s="3">
        <v>10.695187165775</v>
      </c>
      <c r="K9233" s="3">
        <v>28.342245989304999</v>
      </c>
      <c r="L9233" s="3">
        <v>100</v>
      </c>
      <c r="M9233" s="3">
        <v>77.540106951872005</v>
      </c>
      <c r="N9233" s="3">
        <v>60.962566844919998</v>
      </c>
      <c r="O9233" s="3">
        <v>51.336898395722002</v>
      </c>
      <c r="P9233" s="3">
        <v>22.994652406417</v>
      </c>
      <c r="Q9233" s="3">
        <v>10.695187165775</v>
      </c>
      <c r="R9233" s="3">
        <v>9.0909090909089993</v>
      </c>
      <c r="S9233" s="3">
        <v>1.069518716578</v>
      </c>
      <c r="T9233" s="3">
        <v>36.363636363635997</v>
      </c>
      <c r="U9233" s="3">
        <v>2.673796791444</v>
      </c>
      <c r="V9233" s="7">
        <v>0</v>
      </c>
      <c r="W9233" s="7">
        <v>0</v>
      </c>
      <c r="X9233" s="3">
        <v>100</v>
      </c>
      <c r="Y9233" s="3">
        <v>11.229946524063999</v>
      </c>
      <c r="Z9233" s="3">
        <v>100</v>
      </c>
      <c r="AA9233" s="3">
        <v>77.005347593582997</v>
      </c>
      <c r="AB9233" s="8">
        <v>18.716577540107</v>
      </c>
    </row>
    <row r="9234" spans="3:28" ht="24" x14ac:dyDescent="0.2">
      <c r="C9234" s="92"/>
      <c r="D9234" s="87"/>
      <c r="E9234" s="1" t="s">
        <v>128</v>
      </c>
      <c r="F9234" s="2"/>
      <c r="G9234" s="59">
        <v>1599</v>
      </c>
      <c r="H9234" s="71" t="str">
        <f t="shared" si="201"/>
        <v xml:space="preserve"> </v>
      </c>
      <c r="I9234" s="11">
        <v>2.001250781739</v>
      </c>
      <c r="J9234" s="3">
        <v>8.8180112570359999</v>
      </c>
      <c r="K9234" s="3">
        <v>6.0662914321450003</v>
      </c>
      <c r="L9234" s="3">
        <v>9.0681676047530004</v>
      </c>
      <c r="M9234" s="3">
        <v>100</v>
      </c>
      <c r="N9234" s="3">
        <v>59.974984365228003</v>
      </c>
      <c r="O9234" s="3">
        <v>45.77861163227</v>
      </c>
      <c r="P9234" s="3">
        <v>21.138211382114001</v>
      </c>
      <c r="Q9234" s="3">
        <v>10.381488430269</v>
      </c>
      <c r="R9234" s="3">
        <v>8.8180112570359999</v>
      </c>
      <c r="S9234" s="3">
        <v>0.50031269543500001</v>
      </c>
      <c r="T9234" s="3">
        <v>29.080675422138999</v>
      </c>
      <c r="U9234" s="3">
        <v>2.751719824891</v>
      </c>
      <c r="V9234" s="7">
        <v>0</v>
      </c>
      <c r="W9234" s="7">
        <v>0</v>
      </c>
      <c r="X9234" s="3">
        <v>100</v>
      </c>
      <c r="Y9234" s="3">
        <v>10.25641025641</v>
      </c>
      <c r="Z9234" s="3">
        <v>12.382739212008</v>
      </c>
      <c r="AA9234" s="3">
        <v>76.547842401501001</v>
      </c>
      <c r="AB9234" s="8">
        <v>18.323952470294</v>
      </c>
    </row>
    <row r="9235" spans="3:28" ht="24" x14ac:dyDescent="0.2">
      <c r="C9235" s="92"/>
      <c r="D9235" s="87"/>
      <c r="E9235" s="1" t="s">
        <v>129</v>
      </c>
      <c r="F9235" s="2"/>
      <c r="G9235" s="59">
        <v>1199</v>
      </c>
      <c r="H9235" s="71" t="str">
        <f t="shared" si="201"/>
        <v xml:space="preserve"> </v>
      </c>
      <c r="I9235" s="11">
        <v>2.7522935779819999</v>
      </c>
      <c r="J9235" s="3">
        <v>8.8407005838200003</v>
      </c>
      <c r="K9235" s="3">
        <v>6.3386155129270003</v>
      </c>
      <c r="L9235" s="3">
        <v>9.5079232693910001</v>
      </c>
      <c r="M9235" s="3">
        <v>79.983319432860995</v>
      </c>
      <c r="N9235" s="3">
        <v>100</v>
      </c>
      <c r="O9235" s="3">
        <v>47.289407839867003</v>
      </c>
      <c r="P9235" s="3">
        <v>23.185988323602999</v>
      </c>
      <c r="Q9235" s="3">
        <v>11.592994161802</v>
      </c>
      <c r="R9235" s="3">
        <v>11.175979983318999</v>
      </c>
      <c r="S9235" s="3">
        <v>0.500417014178</v>
      </c>
      <c r="T9235" s="3">
        <v>32.110091743119</v>
      </c>
      <c r="U9235" s="3">
        <v>2.8356964136779998</v>
      </c>
      <c r="V9235" s="7">
        <v>0</v>
      </c>
      <c r="W9235" s="7">
        <v>0</v>
      </c>
      <c r="X9235" s="3">
        <v>100</v>
      </c>
      <c r="Y9235" s="3">
        <v>10.675562969141</v>
      </c>
      <c r="Z9235" s="3">
        <v>12.760633861551</v>
      </c>
      <c r="AA9235" s="3">
        <v>100</v>
      </c>
      <c r="AB9235" s="8">
        <v>21.434528773977998</v>
      </c>
    </row>
    <row r="9236" spans="3:28" ht="24" x14ac:dyDescent="0.2">
      <c r="C9236" s="92"/>
      <c r="D9236" s="87"/>
      <c r="E9236" s="1" t="s">
        <v>130</v>
      </c>
      <c r="F9236" s="2"/>
      <c r="G9236" s="59">
        <v>950</v>
      </c>
      <c r="H9236" s="71" t="str">
        <f t="shared" si="201"/>
        <v xml:space="preserve"> </v>
      </c>
      <c r="I9236" s="11">
        <v>1.6842105263160001</v>
      </c>
      <c r="J9236" s="3">
        <v>8.3157894736839992</v>
      </c>
      <c r="K9236" s="3">
        <v>6.6315789473680002</v>
      </c>
      <c r="L9236" s="3">
        <v>10.105263157894999</v>
      </c>
      <c r="M9236" s="3">
        <v>77.052631578947</v>
      </c>
      <c r="N9236" s="3">
        <v>59.684210526316001</v>
      </c>
      <c r="O9236" s="3">
        <v>100</v>
      </c>
      <c r="P9236" s="3">
        <v>20.526315789474001</v>
      </c>
      <c r="Q9236" s="3">
        <v>11.368421052632</v>
      </c>
      <c r="R9236" s="3">
        <v>9.1578947368419996</v>
      </c>
      <c r="S9236" s="3">
        <v>0.73684210526299998</v>
      </c>
      <c r="T9236" s="3">
        <v>34.631578947367998</v>
      </c>
      <c r="U9236" s="3">
        <v>2.6315789473679998</v>
      </c>
      <c r="V9236" s="7">
        <v>0</v>
      </c>
      <c r="W9236" s="7">
        <v>0</v>
      </c>
      <c r="X9236" s="3">
        <v>100</v>
      </c>
      <c r="Y9236" s="3">
        <v>9.4736842105260006</v>
      </c>
      <c r="Z9236" s="3">
        <v>13.473684210526001</v>
      </c>
      <c r="AA9236" s="3">
        <v>100</v>
      </c>
      <c r="AB9236" s="8">
        <v>19.789473684211</v>
      </c>
    </row>
    <row r="9237" spans="3:28" x14ac:dyDescent="0.2">
      <c r="C9237" s="92"/>
      <c r="D9237" s="87"/>
      <c r="E9237" s="1" t="s">
        <v>131</v>
      </c>
      <c r="F9237" s="2"/>
      <c r="G9237" s="59">
        <v>424</v>
      </c>
      <c r="H9237" s="71" t="str">
        <f t="shared" si="201"/>
        <v xml:space="preserve"> </v>
      </c>
      <c r="I9237" s="11">
        <v>3.0660377358490001</v>
      </c>
      <c r="J9237" s="3">
        <v>10.141509433962</v>
      </c>
      <c r="K9237" s="3">
        <v>7.3113207547170003</v>
      </c>
      <c r="L9237" s="3">
        <v>10.141509433962</v>
      </c>
      <c r="M9237" s="3">
        <v>79.716981132075006</v>
      </c>
      <c r="N9237" s="3">
        <v>65.566037735848994</v>
      </c>
      <c r="O9237" s="3">
        <v>45.990566037736002</v>
      </c>
      <c r="P9237" s="3">
        <v>100</v>
      </c>
      <c r="Q9237" s="3">
        <v>11.320754716981</v>
      </c>
      <c r="R9237" s="3">
        <v>13.679245283019</v>
      </c>
      <c r="S9237" s="3">
        <v>0.70754716981099997</v>
      </c>
      <c r="T9237" s="3">
        <v>37.028301886792001</v>
      </c>
      <c r="U9237" s="3">
        <v>3.7735849056599999</v>
      </c>
      <c r="V9237" s="7">
        <v>0</v>
      </c>
      <c r="W9237" s="7">
        <v>0</v>
      </c>
      <c r="X9237" s="3">
        <v>100</v>
      </c>
      <c r="Y9237" s="3">
        <v>12.028301886792001</v>
      </c>
      <c r="Z9237" s="3">
        <v>14.150943396225999</v>
      </c>
      <c r="AA9237" s="3">
        <v>76.179245283019</v>
      </c>
      <c r="AB9237" s="8">
        <v>23.113207547169999</v>
      </c>
    </row>
    <row r="9238" spans="3:28" ht="24" x14ac:dyDescent="0.2">
      <c r="C9238" s="92"/>
      <c r="D9238" s="87"/>
      <c r="E9238" s="1" t="s">
        <v>132</v>
      </c>
      <c r="F9238" s="2"/>
      <c r="G9238" s="59">
        <v>213</v>
      </c>
      <c r="H9238" s="71" t="str">
        <f t="shared" si="201"/>
        <v xml:space="preserve"> </v>
      </c>
      <c r="I9238" s="11">
        <v>2.8169014084509998</v>
      </c>
      <c r="J9238" s="3">
        <v>10.328638497652999</v>
      </c>
      <c r="K9238" s="3">
        <v>5.6338028169010004</v>
      </c>
      <c r="L9238" s="3">
        <v>9.3896713615019998</v>
      </c>
      <c r="M9238" s="3">
        <v>77.934272300469004</v>
      </c>
      <c r="N9238" s="3">
        <v>65.258215962441</v>
      </c>
      <c r="O9238" s="3">
        <v>50.704225352112999</v>
      </c>
      <c r="P9238" s="3">
        <v>22.535211267606002</v>
      </c>
      <c r="Q9238" s="3">
        <v>100</v>
      </c>
      <c r="R9238" s="3">
        <v>10.798122065728</v>
      </c>
      <c r="S9238" s="3">
        <v>1.8779342723000001</v>
      </c>
      <c r="T9238" s="3">
        <v>35.680751173708998</v>
      </c>
      <c r="U9238" s="3">
        <v>3.286384976526</v>
      </c>
      <c r="V9238" s="7">
        <v>0</v>
      </c>
      <c r="W9238" s="7">
        <v>0</v>
      </c>
      <c r="X9238" s="3">
        <v>100</v>
      </c>
      <c r="Y9238" s="3">
        <v>12.206572769953</v>
      </c>
      <c r="Z9238" s="3">
        <v>12.206572769953</v>
      </c>
      <c r="AA9238" s="3">
        <v>78.403755868545005</v>
      </c>
      <c r="AB9238" s="8">
        <v>100</v>
      </c>
    </row>
    <row r="9239" spans="3:28" ht="24" x14ac:dyDescent="0.2">
      <c r="C9239" s="92"/>
      <c r="D9239" s="87"/>
      <c r="E9239" s="1" t="s">
        <v>133</v>
      </c>
      <c r="F9239" s="2"/>
      <c r="G9239" s="59">
        <v>214</v>
      </c>
      <c r="H9239" s="71" t="str">
        <f t="shared" si="201"/>
        <v xml:space="preserve"> </v>
      </c>
      <c r="I9239" s="11">
        <v>6.5420560747660002</v>
      </c>
      <c r="J9239" s="3">
        <v>14.953271028036999</v>
      </c>
      <c r="K9239" s="3">
        <v>7.9439252336450004</v>
      </c>
      <c r="L9239" s="3">
        <v>7.9439252336450004</v>
      </c>
      <c r="M9239" s="3">
        <v>65.887850467289994</v>
      </c>
      <c r="N9239" s="3">
        <v>62.616822429907003</v>
      </c>
      <c r="O9239" s="3">
        <v>40.654205607477003</v>
      </c>
      <c r="P9239" s="3">
        <v>27.102803738317998</v>
      </c>
      <c r="Q9239" s="3">
        <v>10.747663551402001</v>
      </c>
      <c r="R9239" s="3">
        <v>100</v>
      </c>
      <c r="S9239" s="3">
        <v>1.401869158879</v>
      </c>
      <c r="T9239" s="3">
        <v>28.504672897195999</v>
      </c>
      <c r="U9239" s="3">
        <v>4.2056074766359997</v>
      </c>
      <c r="V9239" s="7">
        <v>0</v>
      </c>
      <c r="W9239" s="7">
        <v>0</v>
      </c>
      <c r="X9239" s="3">
        <v>100</v>
      </c>
      <c r="Y9239" s="3">
        <v>18.691588785046999</v>
      </c>
      <c r="Z9239" s="3">
        <v>11.682242990654</v>
      </c>
      <c r="AA9239" s="3">
        <v>78.504672897196002</v>
      </c>
      <c r="AB9239" s="8">
        <v>100</v>
      </c>
    </row>
    <row r="9240" spans="3:28" ht="24" x14ac:dyDescent="0.2">
      <c r="C9240" s="92"/>
      <c r="D9240" s="87"/>
      <c r="E9240" s="1" t="s">
        <v>134</v>
      </c>
      <c r="F9240" s="2"/>
      <c r="G9240" s="59">
        <v>15</v>
      </c>
      <c r="H9240" s="71" t="str">
        <f t="shared" si="201"/>
        <v>*</v>
      </c>
      <c r="I9240" s="11">
        <v>6.666666666667</v>
      </c>
      <c r="J9240" s="3">
        <v>6.666666666667</v>
      </c>
      <c r="K9240" s="3">
        <v>13.333333333333</v>
      </c>
      <c r="L9240" s="3">
        <v>13.333333333333</v>
      </c>
      <c r="M9240" s="3">
        <v>53.333333333333002</v>
      </c>
      <c r="N9240" s="3">
        <v>40</v>
      </c>
      <c r="O9240" s="3">
        <v>46.666666666666998</v>
      </c>
      <c r="P9240" s="3">
        <v>20</v>
      </c>
      <c r="Q9240" s="3">
        <v>26.666666666666998</v>
      </c>
      <c r="R9240" s="3">
        <v>20</v>
      </c>
      <c r="S9240" s="3">
        <v>100</v>
      </c>
      <c r="T9240" s="3">
        <v>20</v>
      </c>
      <c r="U9240" s="3">
        <v>13.333333333333</v>
      </c>
      <c r="V9240" s="7">
        <v>0</v>
      </c>
      <c r="W9240" s="7">
        <v>0</v>
      </c>
      <c r="X9240" s="3">
        <v>100</v>
      </c>
      <c r="Y9240" s="3">
        <v>6.666666666667</v>
      </c>
      <c r="Z9240" s="3">
        <v>13.333333333333</v>
      </c>
      <c r="AA9240" s="3">
        <v>53.333333333333002</v>
      </c>
      <c r="AB9240" s="8">
        <v>100</v>
      </c>
    </row>
    <row r="9241" spans="3:28" ht="24" x14ac:dyDescent="0.2">
      <c r="C9241" s="92"/>
      <c r="D9241" s="87"/>
      <c r="E9241" s="1" t="s">
        <v>135</v>
      </c>
      <c r="F9241" s="2"/>
      <c r="G9241" s="59">
        <v>587</v>
      </c>
      <c r="H9241" s="71" t="str">
        <f t="shared" si="201"/>
        <v xml:space="preserve"> </v>
      </c>
      <c r="I9241" s="11">
        <v>2.2146507666100002</v>
      </c>
      <c r="J9241" s="3">
        <v>8.5178875638840008</v>
      </c>
      <c r="K9241" s="3">
        <v>6.3032367972739998</v>
      </c>
      <c r="L9241" s="3">
        <v>11.584327086882</v>
      </c>
      <c r="M9241" s="3">
        <v>79.216354344123005</v>
      </c>
      <c r="N9241" s="3">
        <v>65.587734241907995</v>
      </c>
      <c r="O9241" s="3">
        <v>56.047700170357999</v>
      </c>
      <c r="P9241" s="3">
        <v>26.746166950595999</v>
      </c>
      <c r="Q9241" s="3">
        <v>12.947189097103999</v>
      </c>
      <c r="R9241" s="3">
        <v>10.391822827939</v>
      </c>
      <c r="S9241" s="3">
        <v>0.51107325383299995</v>
      </c>
      <c r="T9241" s="3">
        <v>100</v>
      </c>
      <c r="U9241" s="3">
        <v>3.0664395229979999</v>
      </c>
      <c r="V9241" s="7">
        <v>0</v>
      </c>
      <c r="W9241" s="7">
        <v>0</v>
      </c>
      <c r="X9241" s="3">
        <v>100</v>
      </c>
      <c r="Y9241" s="3">
        <v>9.8807495741059999</v>
      </c>
      <c r="Z9241" s="3">
        <v>14.991482112436</v>
      </c>
      <c r="AA9241" s="3">
        <v>83.134582623509004</v>
      </c>
      <c r="AB9241" s="8">
        <v>21.465076660988</v>
      </c>
    </row>
    <row r="9242" spans="3:28" x14ac:dyDescent="0.2">
      <c r="C9242" s="92"/>
      <c r="D9242" s="87"/>
      <c r="E9242" s="1" t="s">
        <v>136</v>
      </c>
      <c r="F9242" s="2"/>
      <c r="G9242" s="59">
        <v>63</v>
      </c>
      <c r="H9242" s="71" t="str">
        <f t="shared" si="201"/>
        <v xml:space="preserve"> </v>
      </c>
      <c r="I9242" s="11">
        <v>3.1746031746029999</v>
      </c>
      <c r="J9242" s="3">
        <v>9.5238095238099998</v>
      </c>
      <c r="K9242" s="3">
        <v>4.7619047619049999</v>
      </c>
      <c r="L9242" s="3">
        <v>7.9365079365079998</v>
      </c>
      <c r="M9242" s="3">
        <v>69.841269841270005</v>
      </c>
      <c r="N9242" s="3">
        <v>53.968253968253997</v>
      </c>
      <c r="O9242" s="3">
        <v>39.682539682540003</v>
      </c>
      <c r="P9242" s="3">
        <v>25.396825396825001</v>
      </c>
      <c r="Q9242" s="3">
        <v>11.111111111111001</v>
      </c>
      <c r="R9242" s="3">
        <v>14.285714285714</v>
      </c>
      <c r="S9242" s="3">
        <v>3.1746031746029999</v>
      </c>
      <c r="T9242" s="3">
        <v>28.571428571428999</v>
      </c>
      <c r="U9242" s="3">
        <v>100</v>
      </c>
      <c r="V9242" s="7">
        <v>0</v>
      </c>
      <c r="W9242" s="7">
        <v>0</v>
      </c>
      <c r="X9242" s="3">
        <v>100</v>
      </c>
      <c r="Y9242" s="3">
        <v>9.5238095238099998</v>
      </c>
      <c r="Z9242" s="3">
        <v>9.5238095238099998</v>
      </c>
      <c r="AA9242" s="3">
        <v>61.904761904761997</v>
      </c>
      <c r="AB9242" s="8">
        <v>22.222222222222001</v>
      </c>
    </row>
    <row r="9243" spans="3:28" x14ac:dyDescent="0.2">
      <c r="C9243" s="92"/>
      <c r="D9243" s="87"/>
      <c r="E9243" s="1" t="s">
        <v>137</v>
      </c>
      <c r="F9243" s="2"/>
      <c r="G9243" s="59">
        <v>290</v>
      </c>
      <c r="H9243" s="71" t="str">
        <f t="shared" si="201"/>
        <v xml:space="preserve"> </v>
      </c>
      <c r="I9243" s="26">
        <v>0</v>
      </c>
      <c r="J9243" s="7">
        <v>0</v>
      </c>
      <c r="K9243" s="7">
        <v>0</v>
      </c>
      <c r="L9243" s="7">
        <v>0</v>
      </c>
      <c r="M9243" s="7">
        <v>0</v>
      </c>
      <c r="N9243" s="7">
        <v>0</v>
      </c>
      <c r="O9243" s="7">
        <v>0</v>
      </c>
      <c r="P9243" s="7">
        <v>0</v>
      </c>
      <c r="Q9243" s="7">
        <v>0</v>
      </c>
      <c r="R9243" s="7">
        <v>0</v>
      </c>
      <c r="S9243" s="7">
        <v>0</v>
      </c>
      <c r="T9243" s="7">
        <v>0</v>
      </c>
      <c r="U9243" s="7">
        <v>0</v>
      </c>
      <c r="V9243" s="3">
        <v>100</v>
      </c>
      <c r="W9243" s="7">
        <v>0</v>
      </c>
      <c r="X9243" s="7">
        <v>0</v>
      </c>
      <c r="Y9243" s="7">
        <v>0</v>
      </c>
      <c r="Z9243" s="7">
        <v>0</v>
      </c>
      <c r="AA9243" s="7">
        <v>0</v>
      </c>
      <c r="AB9243" s="14">
        <v>0</v>
      </c>
    </row>
    <row r="9244" spans="3:28" x14ac:dyDescent="0.2">
      <c r="C9244" s="92"/>
      <c r="D9244" s="87"/>
      <c r="E9244" s="1" t="s">
        <v>22</v>
      </c>
      <c r="F9244" s="2"/>
      <c r="G9244" s="59">
        <v>42</v>
      </c>
      <c r="H9244" s="71" t="str">
        <f t="shared" si="201"/>
        <v>*</v>
      </c>
      <c r="I9244" s="26">
        <v>0</v>
      </c>
      <c r="J9244" s="7">
        <v>0</v>
      </c>
      <c r="K9244" s="7">
        <v>0</v>
      </c>
      <c r="L9244" s="7">
        <v>0</v>
      </c>
      <c r="M9244" s="7">
        <v>0</v>
      </c>
      <c r="N9244" s="7">
        <v>0</v>
      </c>
      <c r="O9244" s="7">
        <v>0</v>
      </c>
      <c r="P9244" s="7">
        <v>0</v>
      </c>
      <c r="Q9244" s="7">
        <v>0</v>
      </c>
      <c r="R9244" s="7">
        <v>0</v>
      </c>
      <c r="S9244" s="7">
        <v>0</v>
      </c>
      <c r="T9244" s="7">
        <v>0</v>
      </c>
      <c r="U9244" s="7">
        <v>0</v>
      </c>
      <c r="V9244" s="7">
        <v>0</v>
      </c>
      <c r="W9244" s="3">
        <v>100</v>
      </c>
      <c r="X9244" s="7">
        <v>0</v>
      </c>
      <c r="Y9244" s="7">
        <v>0</v>
      </c>
      <c r="Z9244" s="7">
        <v>0</v>
      </c>
      <c r="AA9244" s="7">
        <v>0</v>
      </c>
      <c r="AB9244" s="14">
        <v>0</v>
      </c>
    </row>
    <row r="9245" spans="3:28" ht="24" x14ac:dyDescent="0.2">
      <c r="C9245" s="92"/>
      <c r="D9245" s="87"/>
      <c r="E9245" s="1" t="s">
        <v>138</v>
      </c>
      <c r="F9245" s="2"/>
      <c r="G9245" s="59">
        <v>246</v>
      </c>
      <c r="H9245" s="71" t="str">
        <f t="shared" si="201"/>
        <v xml:space="preserve"> </v>
      </c>
      <c r="I9245" s="11">
        <v>22.357723577236001</v>
      </c>
      <c r="J9245" s="3">
        <v>83.333333333333002</v>
      </c>
      <c r="K9245" s="3">
        <v>6.0975609756100004</v>
      </c>
      <c r="L9245" s="3">
        <v>8.5365853658540001</v>
      </c>
      <c r="M9245" s="3">
        <v>66.666666666666998</v>
      </c>
      <c r="N9245" s="3">
        <v>52.032520325203002</v>
      </c>
      <c r="O9245" s="3">
        <v>36.585365853658999</v>
      </c>
      <c r="P9245" s="3">
        <v>20.731707317072999</v>
      </c>
      <c r="Q9245" s="3">
        <v>10.569105691057</v>
      </c>
      <c r="R9245" s="3">
        <v>16.260162601626</v>
      </c>
      <c r="S9245" s="3">
        <v>0.40650406504100001</v>
      </c>
      <c r="T9245" s="3">
        <v>23.577235772358001</v>
      </c>
      <c r="U9245" s="3">
        <v>2.4390243902440001</v>
      </c>
      <c r="V9245" s="7">
        <v>0</v>
      </c>
      <c r="W9245" s="7">
        <v>0</v>
      </c>
      <c r="X9245" s="3">
        <v>100</v>
      </c>
      <c r="Y9245" s="3">
        <v>100</v>
      </c>
      <c r="Z9245" s="3">
        <v>11.788617886179001</v>
      </c>
      <c r="AA9245" s="3">
        <v>64.227642276422998</v>
      </c>
      <c r="AB9245" s="8">
        <v>25.203252032519998</v>
      </c>
    </row>
    <row r="9246" spans="3:28" ht="24" x14ac:dyDescent="0.2">
      <c r="C9246" s="92"/>
      <c r="D9246" s="87"/>
      <c r="E9246" s="1" t="s">
        <v>139</v>
      </c>
      <c r="F9246" s="2"/>
      <c r="G9246" s="59">
        <v>248</v>
      </c>
      <c r="H9246" s="71" t="str">
        <f t="shared" ref="H9246:H9248" si="202">IF(G9246&lt;49,"*"," ")</f>
        <v xml:space="preserve"> </v>
      </c>
      <c r="I9246" s="11">
        <v>1.6129032258060001</v>
      </c>
      <c r="J9246" s="3">
        <v>11.290322580645</v>
      </c>
      <c r="K9246" s="3">
        <v>45.967741935484</v>
      </c>
      <c r="L9246" s="3">
        <v>75.403225806451999</v>
      </c>
      <c r="M9246" s="3">
        <v>79.838709677419004</v>
      </c>
      <c r="N9246" s="3">
        <v>61.693548387097003</v>
      </c>
      <c r="O9246" s="3">
        <v>51.612903225806001</v>
      </c>
      <c r="P9246" s="3">
        <v>24.193548387097</v>
      </c>
      <c r="Q9246" s="3">
        <v>10.483870967742</v>
      </c>
      <c r="R9246" s="3">
        <v>10.080645161290001</v>
      </c>
      <c r="S9246" s="3">
        <v>0.80645161290300005</v>
      </c>
      <c r="T9246" s="3">
        <v>35.483870967742</v>
      </c>
      <c r="U9246" s="3">
        <v>2.4193548387099999</v>
      </c>
      <c r="V9246" s="7">
        <v>0</v>
      </c>
      <c r="W9246" s="7">
        <v>0</v>
      </c>
      <c r="X9246" s="3">
        <v>100</v>
      </c>
      <c r="Y9246" s="3">
        <v>11.693548387097</v>
      </c>
      <c r="Z9246" s="3">
        <v>100</v>
      </c>
      <c r="AA9246" s="3">
        <v>77.822580645160997</v>
      </c>
      <c r="AB9246" s="8">
        <v>19.354838709677001</v>
      </c>
    </row>
    <row r="9247" spans="3:28" ht="24" x14ac:dyDescent="0.2">
      <c r="C9247" s="92"/>
      <c r="D9247" s="87"/>
      <c r="E9247" s="1" t="s">
        <v>140</v>
      </c>
      <c r="F9247" s="2"/>
      <c r="G9247" s="59">
        <v>1582</v>
      </c>
      <c r="H9247" s="71" t="str">
        <f t="shared" si="202"/>
        <v xml:space="preserve"> </v>
      </c>
      <c r="I9247" s="11">
        <v>2.212389380531</v>
      </c>
      <c r="J9247" s="3">
        <v>8.5335018963340001</v>
      </c>
      <c r="K9247" s="3">
        <v>5.8154235145389999</v>
      </c>
      <c r="L9247" s="3">
        <v>9.1024020227559994</v>
      </c>
      <c r="M9247" s="3">
        <v>77.370417193425993</v>
      </c>
      <c r="N9247" s="3">
        <v>75.790139064474999</v>
      </c>
      <c r="O9247" s="3">
        <v>60.050568900126002</v>
      </c>
      <c r="P9247" s="3">
        <v>20.417193426042999</v>
      </c>
      <c r="Q9247" s="3">
        <v>10.556257901391</v>
      </c>
      <c r="R9247" s="3">
        <v>10.619469026549</v>
      </c>
      <c r="S9247" s="3">
        <v>0.50568900126399996</v>
      </c>
      <c r="T9247" s="3">
        <v>30.847029077117998</v>
      </c>
      <c r="U9247" s="3">
        <v>2.4652338811629999</v>
      </c>
      <c r="V9247" s="7">
        <v>0</v>
      </c>
      <c r="W9247" s="7">
        <v>0</v>
      </c>
      <c r="X9247" s="3">
        <v>100</v>
      </c>
      <c r="Y9247" s="3">
        <v>9.9873577749680003</v>
      </c>
      <c r="Z9247" s="3">
        <v>12.199747155499001</v>
      </c>
      <c r="AA9247" s="3">
        <v>100</v>
      </c>
      <c r="AB9247" s="8">
        <v>20.164348925411002</v>
      </c>
    </row>
    <row r="9248" spans="3:28" ht="24" x14ac:dyDescent="0.2">
      <c r="C9248" s="93"/>
      <c r="D9248" s="88"/>
      <c r="E9248" s="27" t="s">
        <v>141</v>
      </c>
      <c r="F9248" s="30"/>
      <c r="G9248" s="60">
        <v>414</v>
      </c>
      <c r="H9248" s="72" t="str">
        <f t="shared" si="202"/>
        <v xml:space="preserve"> </v>
      </c>
      <c r="I9248" s="35">
        <v>4.5893719806759998</v>
      </c>
      <c r="J9248" s="16">
        <v>12.077294685989999</v>
      </c>
      <c r="K9248" s="16">
        <v>6.2801932367150002</v>
      </c>
      <c r="L9248" s="16">
        <v>8.4541062801930007</v>
      </c>
      <c r="M9248" s="16">
        <v>70.772946859903001</v>
      </c>
      <c r="N9248" s="16">
        <v>62.077294685989997</v>
      </c>
      <c r="O9248" s="16">
        <v>45.410628019324001</v>
      </c>
      <c r="P9248" s="16">
        <v>23.671497584541001</v>
      </c>
      <c r="Q9248" s="16">
        <v>51.449275362319</v>
      </c>
      <c r="R9248" s="16">
        <v>51.690821256039001</v>
      </c>
      <c r="S9248" s="16">
        <v>3.6231884057969999</v>
      </c>
      <c r="T9248" s="16">
        <v>30.434782608696</v>
      </c>
      <c r="U9248" s="16">
        <v>3.3816425120770002</v>
      </c>
      <c r="V9248" s="47">
        <v>0</v>
      </c>
      <c r="W9248" s="47">
        <v>0</v>
      </c>
      <c r="X9248" s="16">
        <v>100</v>
      </c>
      <c r="Y9248" s="16">
        <v>14.975845410628001</v>
      </c>
      <c r="Z9248" s="16">
        <v>11.594202898551</v>
      </c>
      <c r="AA9248" s="16">
        <v>77.053140096617994</v>
      </c>
      <c r="AB9248" s="36">
        <v>100</v>
      </c>
    </row>
    <row r="9249" spans="2:22" x14ac:dyDescent="0.2">
      <c r="G9249" s="61"/>
      <c r="H9249" s="73"/>
    </row>
    <row r="9250" spans="2:22" x14ac:dyDescent="0.2">
      <c r="B9250" s="22" t="str">
        <f xml:space="preserve"> HYPERLINK("#'目次'!B74", "[68]")</f>
        <v>[68]</v>
      </c>
      <c r="C9250" s="17" t="s">
        <v>654</v>
      </c>
      <c r="G9250" s="61"/>
      <c r="H9250" s="73"/>
    </row>
    <row r="9251" spans="2:22" x14ac:dyDescent="0.2">
      <c r="G9251" s="61"/>
      <c r="H9251" s="73"/>
    </row>
    <row r="9252" spans="2:22" x14ac:dyDescent="0.2">
      <c r="G9252" s="61"/>
      <c r="H9252" s="73"/>
    </row>
    <row r="9253" spans="2:22" x14ac:dyDescent="0.2">
      <c r="C9253" s="17" t="s">
        <v>12</v>
      </c>
      <c r="G9253" s="61"/>
      <c r="H9253" s="73"/>
    </row>
    <row r="9254" spans="2:22" ht="48" x14ac:dyDescent="0.2">
      <c r="C9254" s="82"/>
      <c r="D9254" s="83"/>
      <c r="E9254" s="83"/>
      <c r="F9254" s="83"/>
      <c r="G9254" s="55" t="s">
        <v>13</v>
      </c>
      <c r="H9254" s="68"/>
      <c r="I9254" s="20" t="s">
        <v>655</v>
      </c>
      <c r="J9254" s="10" t="s">
        <v>656</v>
      </c>
      <c r="K9254" s="10" t="s">
        <v>657</v>
      </c>
      <c r="L9254" s="10" t="s">
        <v>658</v>
      </c>
      <c r="M9254" s="10" t="s">
        <v>659</v>
      </c>
      <c r="N9254" s="10" t="s">
        <v>660</v>
      </c>
      <c r="O9254" s="10" t="s">
        <v>661</v>
      </c>
      <c r="P9254" s="10" t="s">
        <v>662</v>
      </c>
      <c r="Q9254" s="10" t="s">
        <v>663</v>
      </c>
      <c r="R9254" s="10" t="s">
        <v>664</v>
      </c>
      <c r="S9254" s="10" t="s">
        <v>665</v>
      </c>
      <c r="T9254" s="10" t="s">
        <v>32</v>
      </c>
      <c r="U9254" s="10" t="s">
        <v>347</v>
      </c>
      <c r="V9254" s="23" t="s">
        <v>22</v>
      </c>
    </row>
    <row r="9255" spans="2:22" x14ac:dyDescent="0.2">
      <c r="C9255" s="84"/>
      <c r="D9255" s="85"/>
      <c r="E9255" s="85"/>
      <c r="F9255" s="85"/>
      <c r="G9255" s="56"/>
      <c r="H9255" s="69"/>
      <c r="I9255" s="24"/>
      <c r="J9255" s="9"/>
      <c r="K9255" s="9"/>
      <c r="L9255" s="9"/>
      <c r="M9255" s="9"/>
      <c r="N9255" s="9"/>
      <c r="O9255" s="9"/>
      <c r="P9255" s="9"/>
      <c r="Q9255" s="9"/>
      <c r="R9255" s="9"/>
      <c r="S9255" s="9"/>
      <c r="T9255" s="9"/>
      <c r="U9255" s="9"/>
      <c r="V9255" s="21"/>
    </row>
    <row r="9256" spans="2:22" x14ac:dyDescent="0.2">
      <c r="C9256" s="28"/>
      <c r="D9256" s="29"/>
      <c r="E9256" s="32" t="s">
        <v>13</v>
      </c>
      <c r="F9256" s="31"/>
      <c r="G9256" s="57">
        <v>2435</v>
      </c>
      <c r="H9256" s="66" t="str">
        <f t="shared" ref="H9256:H9319" si="203">IF(G9256&lt;49,"*"," ")</f>
        <v xml:space="preserve"> </v>
      </c>
      <c r="I9256" s="15">
        <v>21.724845995892998</v>
      </c>
      <c r="J9256" s="15">
        <v>26.529774127309999</v>
      </c>
      <c r="K9256" s="15">
        <v>18.562628336755999</v>
      </c>
      <c r="L9256" s="15">
        <v>5.9548254620119998</v>
      </c>
      <c r="M9256" s="15">
        <v>5.2156057494869996</v>
      </c>
      <c r="N9256" s="15">
        <v>2.4640657084190001</v>
      </c>
      <c r="O9256" s="15">
        <v>4.9691991786449998</v>
      </c>
      <c r="P9256" s="15">
        <v>3.4086242299789999</v>
      </c>
      <c r="Q9256" s="15">
        <v>2.0123203285420002</v>
      </c>
      <c r="R9256" s="15">
        <v>2.6283367556470001</v>
      </c>
      <c r="S9256" s="15">
        <v>3.080082135524</v>
      </c>
      <c r="T9256" s="15">
        <v>0.78028747433300005</v>
      </c>
      <c r="U9256" s="15">
        <v>44.188911704311998</v>
      </c>
      <c r="V9256" s="34">
        <v>6.9404517453799999</v>
      </c>
    </row>
    <row r="9257" spans="2:22" x14ac:dyDescent="0.2">
      <c r="C9257" s="89" t="s">
        <v>16</v>
      </c>
      <c r="D9257" s="86" t="s">
        <v>17</v>
      </c>
      <c r="E9257" s="6" t="s">
        <v>18</v>
      </c>
      <c r="F9257" s="5"/>
      <c r="G9257" s="58">
        <v>344</v>
      </c>
      <c r="H9257" s="70" t="str">
        <f t="shared" si="203"/>
        <v xml:space="preserve"> </v>
      </c>
      <c r="I9257" s="12">
        <v>23.837209302325999</v>
      </c>
      <c r="J9257" s="4">
        <v>33.430232558139998</v>
      </c>
      <c r="K9257" s="4">
        <v>25.581395348836999</v>
      </c>
      <c r="L9257" s="4">
        <v>7.2674418604650004</v>
      </c>
      <c r="M9257" s="4">
        <v>4.9418604651160001</v>
      </c>
      <c r="N9257" s="4">
        <v>2.6162790697670002</v>
      </c>
      <c r="O9257" s="4">
        <v>4.9418604651160001</v>
      </c>
      <c r="P9257" s="4">
        <v>4.3604651162790002</v>
      </c>
      <c r="Q9257" s="4">
        <v>2.3255813953489999</v>
      </c>
      <c r="R9257" s="4">
        <v>3.779069767442</v>
      </c>
      <c r="S9257" s="4">
        <v>5.5232558139529999</v>
      </c>
      <c r="T9257" s="4">
        <v>0.29069767441900002</v>
      </c>
      <c r="U9257" s="4">
        <v>38.953488372092998</v>
      </c>
      <c r="V9257" s="13">
        <v>4.9418604651160001</v>
      </c>
    </row>
    <row r="9258" spans="2:22" x14ac:dyDescent="0.2">
      <c r="C9258" s="90"/>
      <c r="D9258" s="87"/>
      <c r="E9258" s="1" t="s">
        <v>19</v>
      </c>
      <c r="F9258" s="2"/>
      <c r="G9258" s="59">
        <v>1502</v>
      </c>
      <c r="H9258" s="71" t="str">
        <f t="shared" si="203"/>
        <v xml:space="preserve"> </v>
      </c>
      <c r="I9258" s="11">
        <v>21.571238348868</v>
      </c>
      <c r="J9258" s="3">
        <v>25.832223701730999</v>
      </c>
      <c r="K9258" s="3">
        <v>19.174434087883</v>
      </c>
      <c r="L9258" s="3">
        <v>5.7922769640479999</v>
      </c>
      <c r="M9258" s="3">
        <v>5.7256990679089999</v>
      </c>
      <c r="N9258" s="3">
        <v>2.1970705725699999</v>
      </c>
      <c r="O9258" s="3">
        <v>4.9933422103860003</v>
      </c>
      <c r="P9258" s="3">
        <v>2.9294274300929999</v>
      </c>
      <c r="Q9258" s="3">
        <v>1.398135818908</v>
      </c>
      <c r="R9258" s="3">
        <v>2.7296937416780001</v>
      </c>
      <c r="S9258" s="3">
        <v>2.862849533955</v>
      </c>
      <c r="T9258" s="3">
        <v>0.93209054593899998</v>
      </c>
      <c r="U9258" s="3">
        <v>43.874833555259997</v>
      </c>
      <c r="V9258" s="8">
        <v>6.990679094541</v>
      </c>
    </row>
    <row r="9259" spans="2:22" x14ac:dyDescent="0.2">
      <c r="C9259" s="90"/>
      <c r="D9259" s="87"/>
      <c r="E9259" s="1" t="s">
        <v>20</v>
      </c>
      <c r="F9259" s="2"/>
      <c r="G9259" s="59">
        <v>465</v>
      </c>
      <c r="H9259" s="71" t="str">
        <f t="shared" si="203"/>
        <v xml:space="preserve"> </v>
      </c>
      <c r="I9259" s="11">
        <v>20.645161290322999</v>
      </c>
      <c r="J9259" s="3">
        <v>25.376344086022002</v>
      </c>
      <c r="K9259" s="3">
        <v>13.978494623655999</v>
      </c>
      <c r="L9259" s="3">
        <v>5.8064516129030004</v>
      </c>
      <c r="M9259" s="3">
        <v>4.5161290322580001</v>
      </c>
      <c r="N9259" s="3">
        <v>2.5806451612900001</v>
      </c>
      <c r="O9259" s="3">
        <v>4.9462365591399999</v>
      </c>
      <c r="P9259" s="3">
        <v>4.0860215053760003</v>
      </c>
      <c r="Q9259" s="3">
        <v>3.0107526881719999</v>
      </c>
      <c r="R9259" s="3">
        <v>1.7204301075270001</v>
      </c>
      <c r="S9259" s="3">
        <v>2.5806451612900001</v>
      </c>
      <c r="T9259" s="3">
        <v>0.64516129032299996</v>
      </c>
      <c r="U9259" s="3">
        <v>47.526881720429998</v>
      </c>
      <c r="V9259" s="8">
        <v>7.5268817204299996</v>
      </c>
    </row>
    <row r="9260" spans="2:22" x14ac:dyDescent="0.2">
      <c r="C9260" s="90"/>
      <c r="D9260" s="87"/>
      <c r="E9260" s="1" t="s">
        <v>21</v>
      </c>
      <c r="F9260" s="2"/>
      <c r="G9260" s="59">
        <v>107</v>
      </c>
      <c r="H9260" s="71" t="str">
        <f t="shared" si="203"/>
        <v xml:space="preserve"> </v>
      </c>
      <c r="I9260" s="11">
        <v>20.560747663550998</v>
      </c>
      <c r="J9260" s="3">
        <v>19.626168224299001</v>
      </c>
      <c r="K9260" s="3">
        <v>8.4112149532709992</v>
      </c>
      <c r="L9260" s="3">
        <v>4.6728971962620003</v>
      </c>
      <c r="M9260" s="3">
        <v>2.8037383177569999</v>
      </c>
      <c r="N9260" s="3">
        <v>2.8037383177569999</v>
      </c>
      <c r="O9260" s="3">
        <v>5.6074766355139998</v>
      </c>
      <c r="P9260" s="3">
        <v>3.7383177570089998</v>
      </c>
      <c r="Q9260" s="3">
        <v>5.6074766355139998</v>
      </c>
      <c r="R9260" s="3">
        <v>1.869158878505</v>
      </c>
      <c r="S9260" s="7">
        <v>0</v>
      </c>
      <c r="T9260" s="3">
        <v>0.93457943925200004</v>
      </c>
      <c r="U9260" s="3">
        <v>54.205607476635997</v>
      </c>
      <c r="V9260" s="8">
        <v>6.5420560747660002</v>
      </c>
    </row>
    <row r="9261" spans="2:22" x14ac:dyDescent="0.2">
      <c r="C9261" s="90"/>
      <c r="D9261" s="87"/>
      <c r="E9261" s="1" t="s">
        <v>22</v>
      </c>
      <c r="F9261" s="2"/>
      <c r="G9261" s="59">
        <v>17</v>
      </c>
      <c r="H9261" s="71" t="str">
        <f t="shared" si="203"/>
        <v>*</v>
      </c>
      <c r="I9261" s="11">
        <v>29.411764705882</v>
      </c>
      <c r="J9261" s="3">
        <v>23.529411764706001</v>
      </c>
      <c r="K9261" s="3">
        <v>11.764705882353001</v>
      </c>
      <c r="L9261" s="3">
        <v>5.8823529411760003</v>
      </c>
      <c r="M9261" s="7">
        <v>0</v>
      </c>
      <c r="N9261" s="3">
        <v>17.647058823529001</v>
      </c>
      <c r="O9261" s="7">
        <v>0</v>
      </c>
      <c r="P9261" s="3">
        <v>5.8823529411760003</v>
      </c>
      <c r="Q9261" s="7">
        <v>0</v>
      </c>
      <c r="R9261" s="7">
        <v>0</v>
      </c>
      <c r="S9261" s="3">
        <v>5.8823529411760003</v>
      </c>
      <c r="T9261" s="7">
        <v>0</v>
      </c>
      <c r="U9261" s="3">
        <v>23.529411764706001</v>
      </c>
      <c r="V9261" s="8">
        <v>29.411764705882</v>
      </c>
    </row>
    <row r="9262" spans="2:22" x14ac:dyDescent="0.2">
      <c r="C9262" s="91" t="s">
        <v>23</v>
      </c>
      <c r="D9262" s="86" t="s">
        <v>17</v>
      </c>
      <c r="E9262" s="6" t="s">
        <v>24</v>
      </c>
      <c r="F9262" s="5"/>
      <c r="G9262" s="58">
        <v>383</v>
      </c>
      <c r="H9262" s="70" t="str">
        <f t="shared" si="203"/>
        <v xml:space="preserve"> </v>
      </c>
      <c r="I9262" s="12">
        <v>26.370757180157</v>
      </c>
      <c r="J9262" s="4">
        <v>27.415143603133</v>
      </c>
      <c r="K9262" s="4">
        <v>19.321148825064999</v>
      </c>
      <c r="L9262" s="4">
        <v>8.3550913838120007</v>
      </c>
      <c r="M9262" s="4">
        <v>4.6997389033939996</v>
      </c>
      <c r="N9262" s="4">
        <v>2.3498694516969998</v>
      </c>
      <c r="O9262" s="4">
        <v>5.2219321148829998</v>
      </c>
      <c r="P9262" s="4">
        <v>6.005221932115</v>
      </c>
      <c r="Q9262" s="4">
        <v>1.8276762402090001</v>
      </c>
      <c r="R9262" s="4">
        <v>3.9164490861619998</v>
      </c>
      <c r="S9262" s="4">
        <v>5.2219321148829998</v>
      </c>
      <c r="T9262" s="4">
        <v>0.78328981723199997</v>
      </c>
      <c r="U9262" s="4">
        <v>40.469973890338999</v>
      </c>
      <c r="V9262" s="13">
        <v>8.3550913838120007</v>
      </c>
    </row>
    <row r="9263" spans="2:22" x14ac:dyDescent="0.2">
      <c r="C9263" s="90"/>
      <c r="D9263" s="87"/>
      <c r="E9263" s="1" t="s">
        <v>25</v>
      </c>
      <c r="F9263" s="2"/>
      <c r="G9263" s="59">
        <v>333</v>
      </c>
      <c r="H9263" s="71" t="str">
        <f t="shared" si="203"/>
        <v xml:space="preserve"> </v>
      </c>
      <c r="I9263" s="11">
        <v>24.924924924925001</v>
      </c>
      <c r="J9263" s="3">
        <v>33.933933933934</v>
      </c>
      <c r="K9263" s="3">
        <v>30.030030030030002</v>
      </c>
      <c r="L9263" s="3">
        <v>10.210210210210001</v>
      </c>
      <c r="M9263" s="3">
        <v>4.2042042042040002</v>
      </c>
      <c r="N9263" s="3">
        <v>2.4024024024020001</v>
      </c>
      <c r="O9263" s="3">
        <v>4.8048048048050003</v>
      </c>
      <c r="P9263" s="3">
        <v>6.3063063063060003</v>
      </c>
      <c r="Q9263" s="3">
        <v>2.7027027027030002</v>
      </c>
      <c r="R9263" s="3">
        <v>5.7057057057060003</v>
      </c>
      <c r="S9263" s="3">
        <v>6.9069069069070004</v>
      </c>
      <c r="T9263" s="3">
        <v>0.90090090090099995</v>
      </c>
      <c r="U9263" s="3">
        <v>36.936936936937002</v>
      </c>
      <c r="V9263" s="8">
        <v>7.8078078078080004</v>
      </c>
    </row>
    <row r="9264" spans="2:22" ht="24" x14ac:dyDescent="0.2">
      <c r="C9264" s="90"/>
      <c r="D9264" s="87"/>
      <c r="E9264" s="1" t="s">
        <v>26</v>
      </c>
      <c r="F9264" s="2"/>
      <c r="G9264" s="59">
        <v>464</v>
      </c>
      <c r="H9264" s="71" t="str">
        <f t="shared" si="203"/>
        <v xml:space="preserve"> </v>
      </c>
      <c r="I9264" s="11">
        <v>25.646551724138</v>
      </c>
      <c r="J9264" s="3">
        <v>31.25</v>
      </c>
      <c r="K9264" s="3">
        <v>23.706896551724</v>
      </c>
      <c r="L9264" s="3">
        <v>9.9137931034480005</v>
      </c>
      <c r="M9264" s="3">
        <v>6.25</v>
      </c>
      <c r="N9264" s="3">
        <v>2.8017241379310001</v>
      </c>
      <c r="O9264" s="3">
        <v>6.8965517241379999</v>
      </c>
      <c r="P9264" s="3">
        <v>6.6810344827590002</v>
      </c>
      <c r="Q9264" s="3">
        <v>3.2327586206899999</v>
      </c>
      <c r="R9264" s="3">
        <v>5.6034482758620001</v>
      </c>
      <c r="S9264" s="3">
        <v>6.25</v>
      </c>
      <c r="T9264" s="3">
        <v>1.0775862068969999</v>
      </c>
      <c r="U9264" s="3">
        <v>38.793103448276</v>
      </c>
      <c r="V9264" s="8">
        <v>5.3879310344829996</v>
      </c>
    </row>
    <row r="9265" spans="3:22" ht="24" x14ac:dyDescent="0.2">
      <c r="C9265" s="90"/>
      <c r="D9265" s="87"/>
      <c r="E9265" s="1" t="s">
        <v>27</v>
      </c>
      <c r="F9265" s="2"/>
      <c r="G9265" s="59">
        <v>163</v>
      </c>
      <c r="H9265" s="71" t="str">
        <f t="shared" si="203"/>
        <v xml:space="preserve"> </v>
      </c>
      <c r="I9265" s="11">
        <v>28.834355828221</v>
      </c>
      <c r="J9265" s="3">
        <v>32.515337423312999</v>
      </c>
      <c r="K9265" s="3">
        <v>24.539877300613</v>
      </c>
      <c r="L9265" s="3">
        <v>11.656441717790999</v>
      </c>
      <c r="M9265" s="3">
        <v>6.1349693251530004</v>
      </c>
      <c r="N9265" s="3">
        <v>3.0674846625769998</v>
      </c>
      <c r="O9265" s="3">
        <v>6.1349693251530004</v>
      </c>
      <c r="P9265" s="3">
        <v>8.5889570552149994</v>
      </c>
      <c r="Q9265" s="3">
        <v>3.6809815950920002</v>
      </c>
      <c r="R9265" s="3">
        <v>4.9079754601229997</v>
      </c>
      <c r="S9265" s="3">
        <v>5.5214723926379996</v>
      </c>
      <c r="T9265" s="7">
        <v>0</v>
      </c>
      <c r="U9265" s="3">
        <v>36.196319018404999</v>
      </c>
      <c r="V9265" s="8">
        <v>9.8159509202449993</v>
      </c>
    </row>
    <row r="9266" spans="3:22" x14ac:dyDescent="0.2">
      <c r="C9266" s="90"/>
      <c r="D9266" s="87"/>
      <c r="E9266" s="1" t="s">
        <v>28</v>
      </c>
      <c r="F9266" s="2"/>
      <c r="G9266" s="59">
        <v>161</v>
      </c>
      <c r="H9266" s="71" t="str">
        <f t="shared" si="203"/>
        <v xml:space="preserve"> </v>
      </c>
      <c r="I9266" s="11">
        <v>29.813664596273</v>
      </c>
      <c r="J9266" s="3">
        <v>36.024844720497001</v>
      </c>
      <c r="K9266" s="3">
        <v>22.360248447204999</v>
      </c>
      <c r="L9266" s="3">
        <v>9.9378881987579994</v>
      </c>
      <c r="M9266" s="3">
        <v>3.7267080745340002</v>
      </c>
      <c r="N9266" s="3">
        <v>3.7267080745340002</v>
      </c>
      <c r="O9266" s="3">
        <v>3.1055900621119998</v>
      </c>
      <c r="P9266" s="3">
        <v>8.074534161491</v>
      </c>
      <c r="Q9266" s="3">
        <v>3.1055900621119998</v>
      </c>
      <c r="R9266" s="3">
        <v>6.8322981366460001</v>
      </c>
      <c r="S9266" s="3">
        <v>6.8322981366460001</v>
      </c>
      <c r="T9266" s="7">
        <v>0</v>
      </c>
      <c r="U9266" s="3">
        <v>33.540372670807002</v>
      </c>
      <c r="V9266" s="8">
        <v>8.074534161491</v>
      </c>
    </row>
    <row r="9267" spans="3:22" x14ac:dyDescent="0.2">
      <c r="C9267" s="90"/>
      <c r="D9267" s="87"/>
      <c r="E9267" s="1" t="s">
        <v>29</v>
      </c>
      <c r="F9267" s="2"/>
      <c r="G9267" s="59">
        <v>1174</v>
      </c>
      <c r="H9267" s="71" t="str">
        <f t="shared" si="203"/>
        <v xml:space="preserve"> </v>
      </c>
      <c r="I9267" s="11">
        <v>22.487223168654001</v>
      </c>
      <c r="J9267" s="3">
        <v>28.875638841567</v>
      </c>
      <c r="K9267" s="3">
        <v>20.868824531516001</v>
      </c>
      <c r="L9267" s="3">
        <v>7.7512776831350001</v>
      </c>
      <c r="M9267" s="3">
        <v>5.7921635434410002</v>
      </c>
      <c r="N9267" s="3">
        <v>2.0442930153319998</v>
      </c>
      <c r="O9267" s="3">
        <v>5.7921635434410002</v>
      </c>
      <c r="P9267" s="3">
        <v>4.5996592844970001</v>
      </c>
      <c r="Q9267" s="3">
        <v>2.5553662691649999</v>
      </c>
      <c r="R9267" s="3">
        <v>4.2589437819420004</v>
      </c>
      <c r="S9267" s="3">
        <v>4.173764906303</v>
      </c>
      <c r="T9267" s="3">
        <v>0.59625212947200001</v>
      </c>
      <c r="U9267" s="3">
        <v>41.482112436115997</v>
      </c>
      <c r="V9267" s="8">
        <v>7.4105621805790003</v>
      </c>
    </row>
    <row r="9268" spans="3:22" x14ac:dyDescent="0.2">
      <c r="C9268" s="90"/>
      <c r="D9268" s="87"/>
      <c r="E9268" s="1" t="s">
        <v>30</v>
      </c>
      <c r="F9268" s="2"/>
      <c r="G9268" s="59">
        <v>1349</v>
      </c>
      <c r="H9268" s="71" t="str">
        <f t="shared" si="203"/>
        <v xml:space="preserve"> </v>
      </c>
      <c r="I9268" s="11">
        <v>22.312824314307001</v>
      </c>
      <c r="J9268" s="3">
        <v>28.391401037805998</v>
      </c>
      <c r="K9268" s="3">
        <v>20.237212750185002</v>
      </c>
      <c r="L9268" s="3">
        <v>5.8561897702000003</v>
      </c>
      <c r="M9268" s="3">
        <v>5.3372868791699997</v>
      </c>
      <c r="N9268" s="3">
        <v>1.9273535952559999</v>
      </c>
      <c r="O9268" s="3">
        <v>4.9666419570049998</v>
      </c>
      <c r="P9268" s="3">
        <v>3.409933283914</v>
      </c>
      <c r="Q9268" s="3">
        <v>1.8532246108229999</v>
      </c>
      <c r="R9268" s="3">
        <v>3.261675315048</v>
      </c>
      <c r="S9268" s="3">
        <v>3.5581912527799999</v>
      </c>
      <c r="T9268" s="3">
        <v>0.815418828762</v>
      </c>
      <c r="U9268" s="3">
        <v>42.327650111193002</v>
      </c>
      <c r="V9268" s="8">
        <v>7.4128984432909997</v>
      </c>
    </row>
    <row r="9269" spans="3:22" x14ac:dyDescent="0.2">
      <c r="C9269" s="90"/>
      <c r="D9269" s="87"/>
      <c r="E9269" s="1" t="s">
        <v>31</v>
      </c>
      <c r="F9269" s="2"/>
      <c r="G9269" s="59">
        <v>2034</v>
      </c>
      <c r="H9269" s="71" t="str">
        <f t="shared" si="203"/>
        <v xml:space="preserve"> </v>
      </c>
      <c r="I9269" s="11">
        <v>20.55063913471</v>
      </c>
      <c r="J9269" s="3">
        <v>25.909537856440998</v>
      </c>
      <c r="K9269" s="3">
        <v>18.387413962635001</v>
      </c>
      <c r="L9269" s="3">
        <v>5.506391347099</v>
      </c>
      <c r="M9269" s="3">
        <v>5.0639134709929996</v>
      </c>
      <c r="N9269" s="3">
        <v>2.2615535889870002</v>
      </c>
      <c r="O9269" s="3">
        <v>5.1622418879060001</v>
      </c>
      <c r="P9269" s="3">
        <v>3.3431661750249999</v>
      </c>
      <c r="Q9269" s="3">
        <v>1.9665683382500001</v>
      </c>
      <c r="R9269" s="3">
        <v>2.7531956735500001</v>
      </c>
      <c r="S9269" s="3">
        <v>3.195673549656</v>
      </c>
      <c r="T9269" s="3">
        <v>0.58997050147499996</v>
      </c>
      <c r="U9269" s="3">
        <v>45.575221238937999</v>
      </c>
      <c r="V9269" s="8">
        <v>6.9321533923300001</v>
      </c>
    </row>
    <row r="9270" spans="3:22" x14ac:dyDescent="0.2">
      <c r="C9270" s="90"/>
      <c r="D9270" s="87"/>
      <c r="E9270" s="1" t="s">
        <v>32</v>
      </c>
      <c r="F9270" s="2"/>
      <c r="G9270" s="59">
        <v>68</v>
      </c>
      <c r="H9270" s="71" t="str">
        <f t="shared" si="203"/>
        <v xml:space="preserve"> </v>
      </c>
      <c r="I9270" s="11">
        <v>27.941176470588001</v>
      </c>
      <c r="J9270" s="3">
        <v>33.823529411765001</v>
      </c>
      <c r="K9270" s="3">
        <v>17.647058823529001</v>
      </c>
      <c r="L9270" s="3">
        <v>7.352941176471</v>
      </c>
      <c r="M9270" s="3">
        <v>2.9411764705880001</v>
      </c>
      <c r="N9270" s="3">
        <v>2.9411764705880001</v>
      </c>
      <c r="O9270" s="3">
        <v>2.9411764705880001</v>
      </c>
      <c r="P9270" s="7">
        <v>0</v>
      </c>
      <c r="Q9270" s="3">
        <v>1.4705882352940001</v>
      </c>
      <c r="R9270" s="3">
        <v>1.4705882352940001</v>
      </c>
      <c r="S9270" s="3">
        <v>1.4705882352940001</v>
      </c>
      <c r="T9270" s="3">
        <v>2.9411764705880001</v>
      </c>
      <c r="U9270" s="3">
        <v>41.176470588234999</v>
      </c>
      <c r="V9270" s="8">
        <v>8.8235294117649996</v>
      </c>
    </row>
    <row r="9271" spans="3:22" x14ac:dyDescent="0.2">
      <c r="C9271" s="90"/>
      <c r="D9271" s="87"/>
      <c r="E9271" s="1" t="s">
        <v>22</v>
      </c>
      <c r="F9271" s="2"/>
      <c r="G9271" s="59">
        <v>17</v>
      </c>
      <c r="H9271" s="71" t="str">
        <f t="shared" si="203"/>
        <v>*</v>
      </c>
      <c r="I9271" s="11">
        <v>58.823529411765001</v>
      </c>
      <c r="J9271" s="3">
        <v>23.529411764706001</v>
      </c>
      <c r="K9271" s="7">
        <v>0</v>
      </c>
      <c r="L9271" s="3">
        <v>5.8823529411760003</v>
      </c>
      <c r="M9271" s="7">
        <v>0</v>
      </c>
      <c r="N9271" s="3">
        <v>17.647058823529001</v>
      </c>
      <c r="O9271" s="7">
        <v>0</v>
      </c>
      <c r="P9271" s="3">
        <v>5.8823529411760003</v>
      </c>
      <c r="Q9271" s="7">
        <v>0</v>
      </c>
      <c r="R9271" s="7">
        <v>0</v>
      </c>
      <c r="S9271" s="3">
        <v>5.8823529411760003</v>
      </c>
      <c r="T9271" s="7">
        <v>0</v>
      </c>
      <c r="U9271" s="3">
        <v>23.529411764706001</v>
      </c>
      <c r="V9271" s="8">
        <v>11.764705882353001</v>
      </c>
    </row>
    <row r="9272" spans="3:22" x14ac:dyDescent="0.2">
      <c r="C9272" s="91" t="s">
        <v>33</v>
      </c>
      <c r="D9272" s="86" t="s">
        <v>17</v>
      </c>
      <c r="E9272" s="6" t="s">
        <v>34</v>
      </c>
      <c r="F9272" s="5"/>
      <c r="G9272" s="58">
        <v>120</v>
      </c>
      <c r="H9272" s="70" t="str">
        <f t="shared" si="203"/>
        <v xml:space="preserve"> </v>
      </c>
      <c r="I9272" s="12">
        <v>35.833333333333002</v>
      </c>
      <c r="J9272" s="4">
        <v>35.833333333333002</v>
      </c>
      <c r="K9272" s="4">
        <v>25.833333333333002</v>
      </c>
      <c r="L9272" s="4">
        <v>14.166666666667</v>
      </c>
      <c r="M9272" s="4">
        <v>5</v>
      </c>
      <c r="N9272" s="4">
        <v>2.5</v>
      </c>
      <c r="O9272" s="4">
        <v>6.666666666667</v>
      </c>
      <c r="P9272" s="4">
        <v>7.5</v>
      </c>
      <c r="Q9272" s="4">
        <v>0.83333333333299997</v>
      </c>
      <c r="R9272" s="4">
        <v>8.333333333333</v>
      </c>
      <c r="S9272" s="4">
        <v>7.5</v>
      </c>
      <c r="T9272" s="25">
        <v>0</v>
      </c>
      <c r="U9272" s="4">
        <v>33.333333333333002</v>
      </c>
      <c r="V9272" s="13">
        <v>8.333333333333</v>
      </c>
    </row>
    <row r="9273" spans="3:22" x14ac:dyDescent="0.2">
      <c r="C9273" s="90"/>
      <c r="D9273" s="87"/>
      <c r="E9273" s="1" t="s">
        <v>35</v>
      </c>
      <c r="F9273" s="2"/>
      <c r="G9273" s="59">
        <v>932</v>
      </c>
      <c r="H9273" s="71" t="str">
        <f t="shared" si="203"/>
        <v xml:space="preserve"> </v>
      </c>
      <c r="I9273" s="11">
        <v>21.137339055794001</v>
      </c>
      <c r="J9273" s="3">
        <v>28.218884120172</v>
      </c>
      <c r="K9273" s="3">
        <v>20.815450643777002</v>
      </c>
      <c r="L9273" s="3">
        <v>6.1158798283260003</v>
      </c>
      <c r="M9273" s="3">
        <v>6.2231759656649999</v>
      </c>
      <c r="N9273" s="3">
        <v>2.5751072961369998</v>
      </c>
      <c r="O9273" s="3">
        <v>5.4721030042920003</v>
      </c>
      <c r="P9273" s="3">
        <v>4.2918454935619996</v>
      </c>
      <c r="Q9273" s="3">
        <v>2.1459227467809998</v>
      </c>
      <c r="R9273" s="3">
        <v>4.0772532188839996</v>
      </c>
      <c r="S9273" s="3">
        <v>4.3991416309010001</v>
      </c>
      <c r="T9273" s="3">
        <v>0.42918454935599998</v>
      </c>
      <c r="U9273" s="3">
        <v>42.060085836909998</v>
      </c>
      <c r="V9273" s="8">
        <v>7.5107296137340001</v>
      </c>
    </row>
    <row r="9274" spans="3:22" x14ac:dyDescent="0.2">
      <c r="C9274" s="90"/>
      <c r="D9274" s="87"/>
      <c r="E9274" s="1" t="s">
        <v>36</v>
      </c>
      <c r="F9274" s="2"/>
      <c r="G9274" s="59">
        <v>854</v>
      </c>
      <c r="H9274" s="71" t="str">
        <f t="shared" si="203"/>
        <v xml:space="preserve"> </v>
      </c>
      <c r="I9274" s="11">
        <v>21.077283372364999</v>
      </c>
      <c r="J9274" s="3">
        <v>25.409836065574002</v>
      </c>
      <c r="K9274" s="3">
        <v>18.384074941451999</v>
      </c>
      <c r="L9274" s="3">
        <v>4.918032786885</v>
      </c>
      <c r="M9274" s="3">
        <v>5.3864168618269996</v>
      </c>
      <c r="N9274" s="3">
        <v>2.1077283372369999</v>
      </c>
      <c r="O9274" s="3">
        <v>4.8009367681499997</v>
      </c>
      <c r="P9274" s="3">
        <v>2.2248243559719998</v>
      </c>
      <c r="Q9274" s="3">
        <v>2.1077283372369999</v>
      </c>
      <c r="R9274" s="3">
        <v>1.288056206089</v>
      </c>
      <c r="S9274" s="3">
        <v>2.2248243559719998</v>
      </c>
      <c r="T9274" s="3">
        <v>1.288056206089</v>
      </c>
      <c r="U9274" s="3">
        <v>43.676814988289998</v>
      </c>
      <c r="V9274" s="8">
        <v>6.9086651053860004</v>
      </c>
    </row>
    <row r="9275" spans="3:22" ht="24" x14ac:dyDescent="0.2">
      <c r="C9275" s="90"/>
      <c r="D9275" s="87"/>
      <c r="E9275" s="1" t="s">
        <v>37</v>
      </c>
      <c r="F9275" s="2"/>
      <c r="G9275" s="59">
        <v>356</v>
      </c>
      <c r="H9275" s="71" t="str">
        <f t="shared" si="203"/>
        <v xml:space="preserve"> </v>
      </c>
      <c r="I9275" s="11">
        <v>16.292134831460999</v>
      </c>
      <c r="J9275" s="3">
        <v>21.629213483146</v>
      </c>
      <c r="K9275" s="3">
        <v>13.76404494382</v>
      </c>
      <c r="L9275" s="3">
        <v>6.1797752808990003</v>
      </c>
      <c r="M9275" s="3">
        <v>3.9325842696629998</v>
      </c>
      <c r="N9275" s="3">
        <v>2.2471910112360001</v>
      </c>
      <c r="O9275" s="3">
        <v>3.651685393258</v>
      </c>
      <c r="P9275" s="3">
        <v>2.5280898876400002</v>
      </c>
      <c r="Q9275" s="3">
        <v>1.9662921348310001</v>
      </c>
      <c r="R9275" s="3">
        <v>0.84269662921300004</v>
      </c>
      <c r="S9275" s="3">
        <v>0.56179775280900002</v>
      </c>
      <c r="T9275" s="3">
        <v>0.28089887640400002</v>
      </c>
      <c r="U9275" s="3">
        <v>53.932584269663003</v>
      </c>
      <c r="V9275" s="8">
        <v>4.2134831460670004</v>
      </c>
    </row>
    <row r="9276" spans="3:22" x14ac:dyDescent="0.2">
      <c r="C9276" s="90"/>
      <c r="D9276" s="87"/>
      <c r="E9276" s="1" t="s">
        <v>38</v>
      </c>
      <c r="F9276" s="2"/>
      <c r="G9276" s="59">
        <v>157</v>
      </c>
      <c r="H9276" s="71" t="str">
        <f t="shared" si="203"/>
        <v xml:space="preserve"> </v>
      </c>
      <c r="I9276" s="11">
        <v>29.299363057324999</v>
      </c>
      <c r="J9276" s="3">
        <v>26.114649681528999</v>
      </c>
      <c r="K9276" s="3">
        <v>12.738853503185</v>
      </c>
      <c r="L9276" s="3">
        <v>3.8216560509550002</v>
      </c>
      <c r="M9276" s="3">
        <v>1.2738853503180001</v>
      </c>
      <c r="N9276" s="3">
        <v>3.184713375796</v>
      </c>
      <c r="O9276" s="3">
        <v>4.4585987261150004</v>
      </c>
      <c r="P9276" s="3">
        <v>3.184713375796</v>
      </c>
      <c r="Q9276" s="3">
        <v>1.9108280254779999</v>
      </c>
      <c r="R9276" s="3">
        <v>1.2738853503180001</v>
      </c>
      <c r="S9276" s="3">
        <v>1.2738853503180001</v>
      </c>
      <c r="T9276" s="3">
        <v>1.2738853503180001</v>
      </c>
      <c r="U9276" s="3">
        <v>47.770700636942998</v>
      </c>
      <c r="V9276" s="8">
        <v>7.0063694267520003</v>
      </c>
    </row>
    <row r="9277" spans="3:22" x14ac:dyDescent="0.2">
      <c r="C9277" s="90"/>
      <c r="D9277" s="87"/>
      <c r="E9277" s="1" t="s">
        <v>22</v>
      </c>
      <c r="F9277" s="2"/>
      <c r="G9277" s="59">
        <v>16</v>
      </c>
      <c r="H9277" s="71" t="str">
        <f t="shared" si="203"/>
        <v>*</v>
      </c>
      <c r="I9277" s="11">
        <v>31.25</v>
      </c>
      <c r="J9277" s="3">
        <v>31.25</v>
      </c>
      <c r="K9277" s="3">
        <v>6.25</v>
      </c>
      <c r="L9277" s="3">
        <v>6.25</v>
      </c>
      <c r="M9277" s="3">
        <v>6.25</v>
      </c>
      <c r="N9277" s="3">
        <v>12.5</v>
      </c>
      <c r="O9277" s="3">
        <v>6.25</v>
      </c>
      <c r="P9277" s="3">
        <v>6.25</v>
      </c>
      <c r="Q9277" s="7">
        <v>0</v>
      </c>
      <c r="R9277" s="7">
        <v>0</v>
      </c>
      <c r="S9277" s="3">
        <v>12.5</v>
      </c>
      <c r="T9277" s="3">
        <v>6.25</v>
      </c>
      <c r="U9277" s="3">
        <v>25</v>
      </c>
      <c r="V9277" s="8">
        <v>25</v>
      </c>
    </row>
    <row r="9278" spans="3:22" x14ac:dyDescent="0.2">
      <c r="C9278" s="91" t="s">
        <v>39</v>
      </c>
      <c r="D9278" s="86" t="s">
        <v>17</v>
      </c>
      <c r="E9278" s="6" t="s">
        <v>40</v>
      </c>
      <c r="F9278" s="5"/>
      <c r="G9278" s="58">
        <v>350</v>
      </c>
      <c r="H9278" s="70" t="str">
        <f t="shared" si="203"/>
        <v xml:space="preserve"> </v>
      </c>
      <c r="I9278" s="12">
        <v>20.857142857143</v>
      </c>
      <c r="J9278" s="4">
        <v>28.857142857143</v>
      </c>
      <c r="K9278" s="4">
        <v>19.428571428571001</v>
      </c>
      <c r="L9278" s="4">
        <v>10.285714285714</v>
      </c>
      <c r="M9278" s="4">
        <v>7.7142857142860004</v>
      </c>
      <c r="N9278" s="4">
        <v>2</v>
      </c>
      <c r="O9278" s="4">
        <v>4.5714285714290002</v>
      </c>
      <c r="P9278" s="4">
        <v>4.8571428571429998</v>
      </c>
      <c r="Q9278" s="4">
        <v>2</v>
      </c>
      <c r="R9278" s="4">
        <v>5.1428571428570002</v>
      </c>
      <c r="S9278" s="4">
        <v>5.4285714285709998</v>
      </c>
      <c r="T9278" s="4">
        <v>1.142857142857</v>
      </c>
      <c r="U9278" s="4">
        <v>40</v>
      </c>
      <c r="V9278" s="13">
        <v>6.5714285714290002</v>
      </c>
    </row>
    <row r="9279" spans="3:22" ht="24" x14ac:dyDescent="0.2">
      <c r="C9279" s="90"/>
      <c r="D9279" s="87"/>
      <c r="E9279" s="1" t="s">
        <v>41</v>
      </c>
      <c r="F9279" s="2"/>
      <c r="G9279" s="59">
        <v>1147</v>
      </c>
      <c r="H9279" s="71" t="str">
        <f t="shared" si="203"/>
        <v xml:space="preserve"> </v>
      </c>
      <c r="I9279" s="11">
        <v>21.098517872711</v>
      </c>
      <c r="J9279" s="3">
        <v>26.591107236269</v>
      </c>
      <c r="K9279" s="3">
        <v>18.570183086311999</v>
      </c>
      <c r="L9279" s="3">
        <v>5.1438535309500004</v>
      </c>
      <c r="M9279" s="3">
        <v>6.3644289450739997</v>
      </c>
      <c r="N9279" s="3">
        <v>1.7436791630340001</v>
      </c>
      <c r="O9279" s="3">
        <v>4.8823016564949997</v>
      </c>
      <c r="P9279" s="3">
        <v>3.9232781168269999</v>
      </c>
      <c r="Q9279" s="3">
        <v>2.0924149956410001</v>
      </c>
      <c r="R9279" s="3">
        <v>2.964254577158</v>
      </c>
      <c r="S9279" s="3">
        <v>3.2258064516129998</v>
      </c>
      <c r="T9279" s="3">
        <v>0.69747166521399995</v>
      </c>
      <c r="U9279" s="3">
        <v>44.812554489973998</v>
      </c>
      <c r="V9279" s="8">
        <v>6.5387968613779996</v>
      </c>
    </row>
    <row r="9280" spans="3:22" x14ac:dyDescent="0.2">
      <c r="C9280" s="90"/>
      <c r="D9280" s="87"/>
      <c r="E9280" s="1" t="s">
        <v>42</v>
      </c>
      <c r="F9280" s="2"/>
      <c r="G9280" s="59">
        <v>816</v>
      </c>
      <c r="H9280" s="71" t="str">
        <f t="shared" si="203"/>
        <v xml:space="preserve"> </v>
      </c>
      <c r="I9280" s="11">
        <v>21.446078431373</v>
      </c>
      <c r="J9280" s="3">
        <v>25.612745098038999</v>
      </c>
      <c r="K9280" s="3">
        <v>18.137254901961001</v>
      </c>
      <c r="L9280" s="3">
        <v>5.2696078431369999</v>
      </c>
      <c r="M9280" s="3">
        <v>3.3088235294119999</v>
      </c>
      <c r="N9280" s="3">
        <v>3.4313725490200002</v>
      </c>
      <c r="O9280" s="3">
        <v>5.3921568627449998</v>
      </c>
      <c r="P9280" s="3">
        <v>2.3284313725489998</v>
      </c>
      <c r="Q9280" s="3">
        <v>1.9607843137250001</v>
      </c>
      <c r="R9280" s="3">
        <v>1.3480392156859999</v>
      </c>
      <c r="S9280" s="3">
        <v>2.083333333333</v>
      </c>
      <c r="T9280" s="3">
        <v>0.61274509803900001</v>
      </c>
      <c r="U9280" s="3">
        <v>47.058823529412003</v>
      </c>
      <c r="V9280" s="8">
        <v>6.1274509803920001</v>
      </c>
    </row>
    <row r="9281" spans="3:22" x14ac:dyDescent="0.2">
      <c r="C9281" s="90"/>
      <c r="D9281" s="87"/>
      <c r="E9281" s="1" t="s">
        <v>43</v>
      </c>
      <c r="F9281" s="2"/>
      <c r="G9281" s="59">
        <v>78</v>
      </c>
      <c r="H9281" s="71" t="str">
        <f t="shared" si="203"/>
        <v xml:space="preserve"> </v>
      </c>
      <c r="I9281" s="11">
        <v>35.897435897435997</v>
      </c>
      <c r="J9281" s="3">
        <v>25.641025641026001</v>
      </c>
      <c r="K9281" s="3">
        <v>21.794871794872002</v>
      </c>
      <c r="L9281" s="3">
        <v>6.4102564102560002</v>
      </c>
      <c r="M9281" s="7">
        <v>0</v>
      </c>
      <c r="N9281" s="3">
        <v>2.564102564103</v>
      </c>
      <c r="O9281" s="3">
        <v>6.4102564102560002</v>
      </c>
      <c r="P9281" s="3">
        <v>1.2820512820509999</v>
      </c>
      <c r="Q9281" s="3">
        <v>1.2820512820509999</v>
      </c>
      <c r="R9281" s="7">
        <v>0</v>
      </c>
      <c r="S9281" s="7">
        <v>0</v>
      </c>
      <c r="T9281" s="3">
        <v>1.2820512820509999</v>
      </c>
      <c r="U9281" s="3">
        <v>33.333333333333002</v>
      </c>
      <c r="V9281" s="8">
        <v>10.25641025641</v>
      </c>
    </row>
    <row r="9282" spans="3:22" x14ac:dyDescent="0.2">
      <c r="C9282" s="90"/>
      <c r="D9282" s="87"/>
      <c r="E9282" s="1" t="s">
        <v>22</v>
      </c>
      <c r="F9282" s="2"/>
      <c r="G9282" s="59">
        <v>44</v>
      </c>
      <c r="H9282" s="71" t="str">
        <f t="shared" si="203"/>
        <v>*</v>
      </c>
      <c r="I9282" s="11">
        <v>25</v>
      </c>
      <c r="J9282" s="3">
        <v>25</v>
      </c>
      <c r="K9282" s="3">
        <v>13.636363636364001</v>
      </c>
      <c r="L9282" s="3">
        <v>4.5454545454549997</v>
      </c>
      <c r="M9282" s="7">
        <v>0</v>
      </c>
      <c r="N9282" s="3">
        <v>6.8181818181820004</v>
      </c>
      <c r="O9282" s="7">
        <v>0</v>
      </c>
      <c r="P9282" s="3">
        <v>2.2727272727269998</v>
      </c>
      <c r="Q9282" s="3">
        <v>2.2727272727269998</v>
      </c>
      <c r="R9282" s="3">
        <v>2.2727272727269998</v>
      </c>
      <c r="S9282" s="3">
        <v>4.5454545454549997</v>
      </c>
      <c r="T9282" s="3">
        <v>2.2727272727269998</v>
      </c>
      <c r="U9282" s="3">
        <v>27.272727272727</v>
      </c>
      <c r="V9282" s="8">
        <v>29.545454545455001</v>
      </c>
    </row>
    <row r="9283" spans="3:22" x14ac:dyDescent="0.2">
      <c r="C9283" s="91" t="s">
        <v>44</v>
      </c>
      <c r="D9283" s="86" t="s">
        <v>17</v>
      </c>
      <c r="E9283" s="6" t="s">
        <v>45</v>
      </c>
      <c r="F9283" s="5"/>
      <c r="G9283" s="58">
        <v>1358</v>
      </c>
      <c r="H9283" s="70" t="str">
        <f t="shared" si="203"/>
        <v xml:space="preserve"> </v>
      </c>
      <c r="I9283" s="12">
        <v>19.955817378498001</v>
      </c>
      <c r="J9283" s="4">
        <v>27.172312223858999</v>
      </c>
      <c r="K9283" s="4">
        <v>19.587628865978999</v>
      </c>
      <c r="L9283" s="4">
        <v>6.1119293078060002</v>
      </c>
      <c r="M9283" s="4">
        <v>5.9646539027980001</v>
      </c>
      <c r="N9283" s="4">
        <v>2.1354933726069998</v>
      </c>
      <c r="O9283" s="4">
        <v>5.5228276877760001</v>
      </c>
      <c r="P9283" s="4">
        <v>3.1664212076579998</v>
      </c>
      <c r="Q9283" s="4">
        <v>1.840942562592</v>
      </c>
      <c r="R9283" s="4">
        <v>3.6818851251839999</v>
      </c>
      <c r="S9283" s="4">
        <v>4.5655375552280004</v>
      </c>
      <c r="T9283" s="4">
        <v>0.88365243004399996</v>
      </c>
      <c r="U9283" s="4">
        <v>44.624447717231</v>
      </c>
      <c r="V9283" s="13">
        <v>6.7746686303389998</v>
      </c>
    </row>
    <row r="9284" spans="3:22" x14ac:dyDescent="0.2">
      <c r="C9284" s="90"/>
      <c r="D9284" s="87"/>
      <c r="E9284" s="1" t="s">
        <v>46</v>
      </c>
      <c r="F9284" s="2"/>
      <c r="G9284" s="59">
        <v>735</v>
      </c>
      <c r="H9284" s="71" t="str">
        <f t="shared" si="203"/>
        <v xml:space="preserve"> </v>
      </c>
      <c r="I9284" s="11">
        <v>20.816326530611999</v>
      </c>
      <c r="J9284" s="3">
        <v>24.897959183672999</v>
      </c>
      <c r="K9284" s="3">
        <v>18.367346938775999</v>
      </c>
      <c r="L9284" s="3">
        <v>6.5306122448980002</v>
      </c>
      <c r="M9284" s="3">
        <v>5.1700680272110002</v>
      </c>
      <c r="N9284" s="3">
        <v>2.4489795918369999</v>
      </c>
      <c r="O9284" s="3">
        <v>4.7619047619049999</v>
      </c>
      <c r="P9284" s="3">
        <v>4.2176870748299997</v>
      </c>
      <c r="Q9284" s="3">
        <v>2.040816326531</v>
      </c>
      <c r="R9284" s="3">
        <v>1.632653061224</v>
      </c>
      <c r="S9284" s="3">
        <v>1.632653061224</v>
      </c>
      <c r="T9284" s="3">
        <v>0.68027210884400002</v>
      </c>
      <c r="U9284" s="3">
        <v>42.857142857143003</v>
      </c>
      <c r="V9284" s="8">
        <v>7.4829931972789998</v>
      </c>
    </row>
    <row r="9285" spans="3:22" x14ac:dyDescent="0.2">
      <c r="C9285" s="90"/>
      <c r="D9285" s="87"/>
      <c r="E9285" s="1" t="s">
        <v>47</v>
      </c>
      <c r="F9285" s="2"/>
      <c r="G9285" s="59">
        <v>177</v>
      </c>
      <c r="H9285" s="71" t="str">
        <f t="shared" si="203"/>
        <v xml:space="preserve"> </v>
      </c>
      <c r="I9285" s="11">
        <v>24.293785310733998</v>
      </c>
      <c r="J9285" s="3">
        <v>23.728813559321999</v>
      </c>
      <c r="K9285" s="3">
        <v>12.994350282486</v>
      </c>
      <c r="L9285" s="3">
        <v>3.3898305084749998</v>
      </c>
      <c r="M9285" s="3">
        <v>2.8248587570620001</v>
      </c>
      <c r="N9285" s="3">
        <v>1.6949152542370001</v>
      </c>
      <c r="O9285" s="3">
        <v>3.9548022598869998</v>
      </c>
      <c r="P9285" s="3">
        <v>2.8248587570620001</v>
      </c>
      <c r="Q9285" s="3">
        <v>1.6949152542370001</v>
      </c>
      <c r="R9285" s="3">
        <v>0.56497175141199996</v>
      </c>
      <c r="S9285" s="7">
        <v>0</v>
      </c>
      <c r="T9285" s="7">
        <v>0</v>
      </c>
      <c r="U9285" s="3">
        <v>52.542372881356002</v>
      </c>
      <c r="V9285" s="8">
        <v>2.8248587570620001</v>
      </c>
    </row>
    <row r="9286" spans="3:22" x14ac:dyDescent="0.2">
      <c r="C9286" s="90"/>
      <c r="D9286" s="87"/>
      <c r="E9286" s="1" t="s">
        <v>48</v>
      </c>
      <c r="F9286" s="2"/>
      <c r="G9286" s="59">
        <v>128</v>
      </c>
      <c r="H9286" s="71" t="str">
        <f t="shared" si="203"/>
        <v xml:space="preserve"> </v>
      </c>
      <c r="I9286" s="11">
        <v>40.625</v>
      </c>
      <c r="J9286" s="3">
        <v>32.03125</v>
      </c>
      <c r="K9286" s="3">
        <v>16.40625</v>
      </c>
      <c r="L9286" s="3">
        <v>4.6875</v>
      </c>
      <c r="M9286" s="3">
        <v>2.34375</v>
      </c>
      <c r="N9286" s="3">
        <v>7.03125</v>
      </c>
      <c r="O9286" s="3">
        <v>3.125</v>
      </c>
      <c r="P9286" s="3">
        <v>2.34375</v>
      </c>
      <c r="Q9286" s="3">
        <v>4.6875</v>
      </c>
      <c r="R9286" s="3">
        <v>0.78125</v>
      </c>
      <c r="S9286" s="3">
        <v>0.78125</v>
      </c>
      <c r="T9286" s="3">
        <v>1.5625</v>
      </c>
      <c r="U9286" s="3">
        <v>39.0625</v>
      </c>
      <c r="V9286" s="8">
        <v>8.59375</v>
      </c>
    </row>
    <row r="9287" spans="3:22" x14ac:dyDescent="0.2">
      <c r="C9287" s="90"/>
      <c r="D9287" s="87"/>
      <c r="E9287" s="1" t="s">
        <v>22</v>
      </c>
      <c r="F9287" s="2"/>
      <c r="G9287" s="59">
        <v>37</v>
      </c>
      <c r="H9287" s="71" t="str">
        <f t="shared" si="203"/>
        <v>*</v>
      </c>
      <c r="I9287" s="11">
        <v>27.027027027027</v>
      </c>
      <c r="J9287" s="3">
        <v>29.72972972973</v>
      </c>
      <c r="K9287" s="3">
        <v>18.918918918919001</v>
      </c>
      <c r="L9287" s="3">
        <v>5.4054054054050003</v>
      </c>
      <c r="M9287" s="7">
        <v>0</v>
      </c>
      <c r="N9287" s="3">
        <v>2.7027027027030002</v>
      </c>
      <c r="O9287" s="7">
        <v>0</v>
      </c>
      <c r="P9287" s="3">
        <v>2.7027027027030002</v>
      </c>
      <c r="Q9287" s="7">
        <v>0</v>
      </c>
      <c r="R9287" s="7">
        <v>0</v>
      </c>
      <c r="S9287" s="7">
        <v>0</v>
      </c>
      <c r="T9287" s="7">
        <v>0</v>
      </c>
      <c r="U9287" s="3">
        <v>32.432432432432002</v>
      </c>
      <c r="V9287" s="8">
        <v>16.216216216216001</v>
      </c>
    </row>
    <row r="9288" spans="3:22" ht="24" x14ac:dyDescent="0.2">
      <c r="C9288" s="91" t="s">
        <v>49</v>
      </c>
      <c r="D9288" s="86" t="s">
        <v>17</v>
      </c>
      <c r="E9288" s="6" t="s">
        <v>50</v>
      </c>
      <c r="F9288" s="5"/>
      <c r="G9288" s="58">
        <v>141</v>
      </c>
      <c r="H9288" s="70" t="str">
        <f t="shared" si="203"/>
        <v xml:space="preserve"> </v>
      </c>
      <c r="I9288" s="12">
        <v>23.404255319149001</v>
      </c>
      <c r="J9288" s="4">
        <v>40.425531914894002</v>
      </c>
      <c r="K9288" s="4">
        <v>27.659574468085001</v>
      </c>
      <c r="L9288" s="4">
        <v>9.9290780141840003</v>
      </c>
      <c r="M9288" s="4">
        <v>8.5106382978719992</v>
      </c>
      <c r="N9288" s="4">
        <v>4.2553191489359996</v>
      </c>
      <c r="O9288" s="4">
        <v>10.638297872340001</v>
      </c>
      <c r="P9288" s="4">
        <v>7.8014184397159996</v>
      </c>
      <c r="Q9288" s="4">
        <v>5.6737588652479998</v>
      </c>
      <c r="R9288" s="4">
        <v>12.056737588652</v>
      </c>
      <c r="S9288" s="4">
        <v>10.638297872340001</v>
      </c>
      <c r="T9288" s="4">
        <v>3.54609929078</v>
      </c>
      <c r="U9288" s="4">
        <v>31.914893617021001</v>
      </c>
      <c r="V9288" s="13">
        <v>5.6737588652479998</v>
      </c>
    </row>
    <row r="9289" spans="3:22" ht="36" x14ac:dyDescent="0.2">
      <c r="C9289" s="90"/>
      <c r="D9289" s="87"/>
      <c r="E9289" s="1" t="s">
        <v>51</v>
      </c>
      <c r="F9289" s="2"/>
      <c r="G9289" s="59">
        <v>349</v>
      </c>
      <c r="H9289" s="71" t="str">
        <f t="shared" si="203"/>
        <v xml:space="preserve"> </v>
      </c>
      <c r="I9289" s="11">
        <v>17.191977077364001</v>
      </c>
      <c r="J9289" s="3">
        <v>27.220630372493002</v>
      </c>
      <c r="K9289" s="3">
        <v>20.630372492837001</v>
      </c>
      <c r="L9289" s="3">
        <v>6.0171919770770002</v>
      </c>
      <c r="M9289" s="3">
        <v>6.303724928367</v>
      </c>
      <c r="N9289" s="3">
        <v>2.0057306590259998</v>
      </c>
      <c r="O9289" s="3">
        <v>5.7306590257880003</v>
      </c>
      <c r="P9289" s="3">
        <v>3.151862464183</v>
      </c>
      <c r="Q9289" s="3">
        <v>2.292263610315</v>
      </c>
      <c r="R9289" s="3">
        <v>5.4441260744989997</v>
      </c>
      <c r="S9289" s="3">
        <v>4.5845272206300001</v>
      </c>
      <c r="T9289" s="3">
        <v>1.7191977077359999</v>
      </c>
      <c r="U9289" s="3">
        <v>51.289398280801997</v>
      </c>
      <c r="V9289" s="8">
        <v>3.151862464183</v>
      </c>
    </row>
    <row r="9290" spans="3:22" ht="48" x14ac:dyDescent="0.2">
      <c r="C9290" s="90"/>
      <c r="D9290" s="87"/>
      <c r="E9290" s="1" t="s">
        <v>52</v>
      </c>
      <c r="F9290" s="2"/>
      <c r="G9290" s="59">
        <v>1860</v>
      </c>
      <c r="H9290" s="71" t="str">
        <f t="shared" si="203"/>
        <v xml:space="preserve"> </v>
      </c>
      <c r="I9290" s="11">
        <v>20.215053763440999</v>
      </c>
      <c r="J9290" s="3">
        <v>26.666666666666998</v>
      </c>
      <c r="K9290" s="3">
        <v>18.333333333333002</v>
      </c>
      <c r="L9290" s="3">
        <v>5.591397849462</v>
      </c>
      <c r="M9290" s="3">
        <v>6.1290322580650001</v>
      </c>
      <c r="N9290" s="3">
        <v>2.2580645161290001</v>
      </c>
      <c r="O9290" s="3">
        <v>5.3763440860219998</v>
      </c>
      <c r="P9290" s="3">
        <v>3.5483870967739999</v>
      </c>
      <c r="Q9290" s="3">
        <v>1.7741935483869999</v>
      </c>
      <c r="R9290" s="3">
        <v>2.7419354838709999</v>
      </c>
      <c r="S9290" s="3">
        <v>3.2258064516129998</v>
      </c>
      <c r="T9290" s="3">
        <v>0.860215053763</v>
      </c>
      <c r="U9290" s="3">
        <v>46.021505376344003</v>
      </c>
      <c r="V9290" s="8">
        <v>5.4838709677419999</v>
      </c>
    </row>
    <row r="9291" spans="3:22" ht="24" x14ac:dyDescent="0.2">
      <c r="C9291" s="90"/>
      <c r="D9291" s="87"/>
      <c r="E9291" s="1" t="s">
        <v>53</v>
      </c>
      <c r="F9291" s="2"/>
      <c r="G9291" s="59">
        <v>719</v>
      </c>
      <c r="H9291" s="71" t="str">
        <f t="shared" si="203"/>
        <v xml:space="preserve"> </v>
      </c>
      <c r="I9291" s="11">
        <v>19.332406119611001</v>
      </c>
      <c r="J9291" s="3">
        <v>25.591098748261</v>
      </c>
      <c r="K9291" s="3">
        <v>18.497913769124001</v>
      </c>
      <c r="L9291" s="3">
        <v>4.867872044506</v>
      </c>
      <c r="M9291" s="3">
        <v>6.6759388038939997</v>
      </c>
      <c r="N9291" s="3">
        <v>1.3908205841450001</v>
      </c>
      <c r="O9291" s="3">
        <v>5.4242002781640002</v>
      </c>
      <c r="P9291" s="3">
        <v>2.7816411682890001</v>
      </c>
      <c r="Q9291" s="3">
        <v>1.808066759388</v>
      </c>
      <c r="R9291" s="3">
        <v>2.6425591098750001</v>
      </c>
      <c r="S9291" s="3">
        <v>3.7552155771910001</v>
      </c>
      <c r="T9291" s="3">
        <v>0.83449235048699999</v>
      </c>
      <c r="U9291" s="3">
        <v>52.155771905423997</v>
      </c>
      <c r="V9291" s="8">
        <v>1.9471488178030001</v>
      </c>
    </row>
    <row r="9292" spans="3:22" ht="48" x14ac:dyDescent="0.2">
      <c r="C9292" s="90"/>
      <c r="D9292" s="87"/>
      <c r="E9292" s="1" t="s">
        <v>54</v>
      </c>
      <c r="F9292" s="2"/>
      <c r="G9292" s="59">
        <v>404</v>
      </c>
      <c r="H9292" s="71" t="str">
        <f t="shared" si="203"/>
        <v xml:space="preserve"> </v>
      </c>
      <c r="I9292" s="11">
        <v>21.782178217822</v>
      </c>
      <c r="J9292" s="3">
        <v>24.257425742574</v>
      </c>
      <c r="K9292" s="3">
        <v>17.326732673266999</v>
      </c>
      <c r="L9292" s="3">
        <v>5.940594059406</v>
      </c>
      <c r="M9292" s="3">
        <v>5.1980198019800001</v>
      </c>
      <c r="N9292" s="3">
        <v>0.99009900990099997</v>
      </c>
      <c r="O9292" s="3">
        <v>6.4356435643559999</v>
      </c>
      <c r="P9292" s="3">
        <v>2.4752475247520001</v>
      </c>
      <c r="Q9292" s="3">
        <v>1.237623762376</v>
      </c>
      <c r="R9292" s="3">
        <v>2.4752475247520001</v>
      </c>
      <c r="S9292" s="3">
        <v>2.7227722772280001</v>
      </c>
      <c r="T9292" s="3">
        <v>1.237623762376</v>
      </c>
      <c r="U9292" s="3">
        <v>55.693069306931001</v>
      </c>
      <c r="V9292" s="8">
        <v>1.9801980198019999</v>
      </c>
    </row>
    <row r="9293" spans="3:22" ht="36" x14ac:dyDescent="0.2">
      <c r="C9293" s="90"/>
      <c r="D9293" s="87"/>
      <c r="E9293" s="1" t="s">
        <v>55</v>
      </c>
      <c r="F9293" s="2"/>
      <c r="G9293" s="59">
        <v>41</v>
      </c>
      <c r="H9293" s="71" t="str">
        <f t="shared" si="203"/>
        <v>*</v>
      </c>
      <c r="I9293" s="11">
        <v>26.829268292683</v>
      </c>
      <c r="J9293" s="3">
        <v>41.463414634145998</v>
      </c>
      <c r="K9293" s="3">
        <v>26.829268292683</v>
      </c>
      <c r="L9293" s="3">
        <v>12.195121951220001</v>
      </c>
      <c r="M9293" s="3">
        <v>9.7560975609760003</v>
      </c>
      <c r="N9293" s="3">
        <v>4.8780487804880002</v>
      </c>
      <c r="O9293" s="3">
        <v>4.8780487804880002</v>
      </c>
      <c r="P9293" s="3">
        <v>2.4390243902440001</v>
      </c>
      <c r="Q9293" s="3">
        <v>7.3170731707319998</v>
      </c>
      <c r="R9293" s="3">
        <v>2.4390243902440001</v>
      </c>
      <c r="S9293" s="3">
        <v>4.8780487804880002</v>
      </c>
      <c r="T9293" s="3">
        <v>2.4390243902440001</v>
      </c>
      <c r="U9293" s="3">
        <v>39.024390243901998</v>
      </c>
      <c r="V9293" s="8">
        <v>4.8780487804880002</v>
      </c>
    </row>
    <row r="9294" spans="3:22" ht="36" x14ac:dyDescent="0.2">
      <c r="C9294" s="90"/>
      <c r="D9294" s="87"/>
      <c r="E9294" s="1" t="s">
        <v>56</v>
      </c>
      <c r="F9294" s="2"/>
      <c r="G9294" s="59">
        <v>168</v>
      </c>
      <c r="H9294" s="71" t="str">
        <f t="shared" si="203"/>
        <v xml:space="preserve"> </v>
      </c>
      <c r="I9294" s="11">
        <v>17.857142857143</v>
      </c>
      <c r="J9294" s="3">
        <v>26.785714285714</v>
      </c>
      <c r="K9294" s="3">
        <v>20.833333333333002</v>
      </c>
      <c r="L9294" s="3">
        <v>4.166666666667</v>
      </c>
      <c r="M9294" s="3">
        <v>4.7619047619049999</v>
      </c>
      <c r="N9294" s="3">
        <v>0.59523809523799998</v>
      </c>
      <c r="O9294" s="3">
        <v>4.7619047619049999</v>
      </c>
      <c r="P9294" s="3">
        <v>2.9761904761900002</v>
      </c>
      <c r="Q9294" s="3">
        <v>3.5714285714290002</v>
      </c>
      <c r="R9294" s="3">
        <v>3.5714285714290002</v>
      </c>
      <c r="S9294" s="3">
        <v>2.9761904761900002</v>
      </c>
      <c r="T9294" s="3">
        <v>1.190476190476</v>
      </c>
      <c r="U9294" s="3">
        <v>54.761904761905001</v>
      </c>
      <c r="V9294" s="8">
        <v>1.190476190476</v>
      </c>
    </row>
    <row r="9295" spans="3:22" ht="36" x14ac:dyDescent="0.2">
      <c r="C9295" s="90"/>
      <c r="D9295" s="87"/>
      <c r="E9295" s="1" t="s">
        <v>57</v>
      </c>
      <c r="F9295" s="2"/>
      <c r="G9295" s="59">
        <v>146</v>
      </c>
      <c r="H9295" s="71" t="str">
        <f t="shared" si="203"/>
        <v xml:space="preserve"> </v>
      </c>
      <c r="I9295" s="11">
        <v>19.178082191781002</v>
      </c>
      <c r="J9295" s="3">
        <v>26.027397260274</v>
      </c>
      <c r="K9295" s="3">
        <v>22.602739726027</v>
      </c>
      <c r="L9295" s="3">
        <v>7.5342465753420003</v>
      </c>
      <c r="M9295" s="3">
        <v>7.5342465753420003</v>
      </c>
      <c r="N9295" s="3">
        <v>1.369863013699</v>
      </c>
      <c r="O9295" s="3">
        <v>6.1643835616439997</v>
      </c>
      <c r="P9295" s="3">
        <v>5.4794520547949999</v>
      </c>
      <c r="Q9295" s="3">
        <v>4.7945205479449999</v>
      </c>
      <c r="R9295" s="3">
        <v>3.4246575342469998</v>
      </c>
      <c r="S9295" s="3">
        <v>5.4794520547949999</v>
      </c>
      <c r="T9295" s="3">
        <v>1.369863013699</v>
      </c>
      <c r="U9295" s="3">
        <v>47.945205479452</v>
      </c>
      <c r="V9295" s="8">
        <v>2.054794520548</v>
      </c>
    </row>
    <row r="9296" spans="3:22" x14ac:dyDescent="0.2">
      <c r="C9296" s="90"/>
      <c r="D9296" s="87"/>
      <c r="E9296" s="1" t="s">
        <v>58</v>
      </c>
      <c r="F9296" s="2"/>
      <c r="G9296" s="59">
        <v>364</v>
      </c>
      <c r="H9296" s="71" t="str">
        <f t="shared" si="203"/>
        <v xml:space="preserve"> </v>
      </c>
      <c r="I9296" s="11">
        <v>29.120879120879</v>
      </c>
      <c r="J9296" s="3">
        <v>27.747252747253</v>
      </c>
      <c r="K9296" s="3">
        <v>19.780219780220001</v>
      </c>
      <c r="L9296" s="3">
        <v>7.1428571428570002</v>
      </c>
      <c r="M9296" s="3">
        <v>1.098901098901</v>
      </c>
      <c r="N9296" s="3">
        <v>3.0219780219780001</v>
      </c>
      <c r="O9296" s="3">
        <v>2.7472527472529999</v>
      </c>
      <c r="P9296" s="3">
        <v>3.5714285714290002</v>
      </c>
      <c r="Q9296" s="3">
        <v>2.4725274725270001</v>
      </c>
      <c r="R9296" s="3">
        <v>1.923076923077</v>
      </c>
      <c r="S9296" s="3">
        <v>1.923076923077</v>
      </c>
      <c r="T9296" s="3">
        <v>0.54945054945100003</v>
      </c>
      <c r="U9296" s="3">
        <v>38.461538461537998</v>
      </c>
      <c r="V9296" s="8">
        <v>9.6153846153850004</v>
      </c>
    </row>
    <row r="9297" spans="3:22" x14ac:dyDescent="0.2">
      <c r="C9297" s="90"/>
      <c r="D9297" s="87"/>
      <c r="E9297" s="1" t="s">
        <v>22</v>
      </c>
      <c r="F9297" s="2"/>
      <c r="G9297" s="59">
        <v>134</v>
      </c>
      <c r="H9297" s="71" t="str">
        <f t="shared" si="203"/>
        <v xml:space="preserve"> </v>
      </c>
      <c r="I9297" s="11">
        <v>23.134328358209</v>
      </c>
      <c r="J9297" s="3">
        <v>21.641791044775999</v>
      </c>
      <c r="K9297" s="3">
        <v>19.402985074627001</v>
      </c>
      <c r="L9297" s="3">
        <v>8.2089552238810004</v>
      </c>
      <c r="M9297" s="3">
        <v>3.731343283582</v>
      </c>
      <c r="N9297" s="3">
        <v>4.477611940299</v>
      </c>
      <c r="O9297" s="3">
        <v>6.7164179104480004</v>
      </c>
      <c r="P9297" s="3">
        <v>2.985074626866</v>
      </c>
      <c r="Q9297" s="3">
        <v>2.238805970149</v>
      </c>
      <c r="R9297" s="3">
        <v>2.238805970149</v>
      </c>
      <c r="S9297" s="3">
        <v>4.477611940299</v>
      </c>
      <c r="T9297" s="3">
        <v>0.74626865671599996</v>
      </c>
      <c r="U9297" s="3">
        <v>33.582089552238997</v>
      </c>
      <c r="V9297" s="8">
        <v>20.895522388060002</v>
      </c>
    </row>
    <row r="9298" spans="3:22" ht="24" x14ac:dyDescent="0.2">
      <c r="C9298" s="90"/>
      <c r="D9298" s="87"/>
      <c r="E9298" s="1" t="s">
        <v>59</v>
      </c>
      <c r="F9298" s="2"/>
      <c r="G9298" s="59">
        <v>1920</v>
      </c>
      <c r="H9298" s="71" t="str">
        <f t="shared" si="203"/>
        <v xml:space="preserve"> </v>
      </c>
      <c r="I9298" s="11">
        <v>20.3125</v>
      </c>
      <c r="J9298" s="3">
        <v>26.510416666666998</v>
      </c>
      <c r="K9298" s="3">
        <v>18.177083333333002</v>
      </c>
      <c r="L9298" s="3">
        <v>5.572916666667</v>
      </c>
      <c r="M9298" s="3">
        <v>6.041666666667</v>
      </c>
      <c r="N9298" s="3">
        <v>2.239583333333</v>
      </c>
      <c r="O9298" s="3">
        <v>5.260416666667</v>
      </c>
      <c r="P9298" s="3">
        <v>3.4375</v>
      </c>
      <c r="Q9298" s="3">
        <v>1.770833333333</v>
      </c>
      <c r="R9298" s="3">
        <v>2.8125</v>
      </c>
      <c r="S9298" s="3">
        <v>3.229166666667</v>
      </c>
      <c r="T9298" s="3">
        <v>0.83333333333299997</v>
      </c>
      <c r="U9298" s="3">
        <v>46.145833333333002</v>
      </c>
      <c r="V9298" s="8">
        <v>5.520833333333</v>
      </c>
    </row>
    <row r="9299" spans="3:22" ht="24" x14ac:dyDescent="0.2">
      <c r="C9299" s="90"/>
      <c r="D9299" s="87"/>
      <c r="E9299" s="1" t="s">
        <v>60</v>
      </c>
      <c r="F9299" s="2"/>
      <c r="G9299" s="59">
        <v>479</v>
      </c>
      <c r="H9299" s="71" t="str">
        <f t="shared" si="203"/>
        <v xml:space="preserve"> </v>
      </c>
      <c r="I9299" s="11">
        <v>20.876826722337999</v>
      </c>
      <c r="J9299" s="3">
        <v>24.634655532359002</v>
      </c>
      <c r="K9299" s="3">
        <v>18.580375782880999</v>
      </c>
      <c r="L9299" s="3">
        <v>5.2192066805849997</v>
      </c>
      <c r="M9299" s="3">
        <v>5.0104384133610003</v>
      </c>
      <c r="N9299" s="3">
        <v>1.043841336117</v>
      </c>
      <c r="O9299" s="3">
        <v>6.4718162839250004</v>
      </c>
      <c r="P9299" s="3">
        <v>2.5052192066810002</v>
      </c>
      <c r="Q9299" s="3">
        <v>1.87891440501</v>
      </c>
      <c r="R9299" s="3">
        <v>2.5052192066810002</v>
      </c>
      <c r="S9299" s="3">
        <v>2.713987473904</v>
      </c>
      <c r="T9299" s="3">
        <v>1.043841336117</v>
      </c>
      <c r="U9299" s="3">
        <v>54.488517745303</v>
      </c>
      <c r="V9299" s="8">
        <v>2.0876826722340001</v>
      </c>
    </row>
    <row r="9300" spans="3:22" ht="24" x14ac:dyDescent="0.2">
      <c r="C9300" s="91" t="s">
        <v>61</v>
      </c>
      <c r="D9300" s="86" t="s">
        <v>17</v>
      </c>
      <c r="E9300" s="6" t="s">
        <v>62</v>
      </c>
      <c r="F9300" s="5"/>
      <c r="G9300" s="58">
        <v>354</v>
      </c>
      <c r="H9300" s="70" t="str">
        <f t="shared" si="203"/>
        <v xml:space="preserve"> </v>
      </c>
      <c r="I9300" s="12">
        <v>22.598870056496999</v>
      </c>
      <c r="J9300" s="4">
        <v>34.463276836158002</v>
      </c>
      <c r="K9300" s="4">
        <v>22.598870056496999</v>
      </c>
      <c r="L9300" s="4">
        <v>9.3220338983049995</v>
      </c>
      <c r="M9300" s="4">
        <v>4.8022598870059996</v>
      </c>
      <c r="N9300" s="4">
        <v>3.3898305084749998</v>
      </c>
      <c r="O9300" s="4">
        <v>6.2146892655370003</v>
      </c>
      <c r="P9300" s="4">
        <v>5.9322033898309998</v>
      </c>
      <c r="Q9300" s="4">
        <v>1.6949152542370001</v>
      </c>
      <c r="R9300" s="4">
        <v>3.6723163841809998</v>
      </c>
      <c r="S9300" s="4">
        <v>8.4745762711860007</v>
      </c>
      <c r="T9300" s="4">
        <v>1.977401129944</v>
      </c>
      <c r="U9300" s="4">
        <v>39.548022598869998</v>
      </c>
      <c r="V9300" s="13">
        <v>7.062146892655</v>
      </c>
    </row>
    <row r="9301" spans="3:22" ht="24" x14ac:dyDescent="0.2">
      <c r="C9301" s="90"/>
      <c r="D9301" s="87"/>
      <c r="E9301" s="1" t="s">
        <v>63</v>
      </c>
      <c r="F9301" s="2"/>
      <c r="G9301" s="59">
        <v>645</v>
      </c>
      <c r="H9301" s="71" t="str">
        <f t="shared" si="203"/>
        <v xml:space="preserve"> </v>
      </c>
      <c r="I9301" s="11">
        <v>20.155038759690001</v>
      </c>
      <c r="J9301" s="3">
        <v>27.441860465116001</v>
      </c>
      <c r="K9301" s="3">
        <v>20.62015503876</v>
      </c>
      <c r="L9301" s="3">
        <v>8.8372093023260003</v>
      </c>
      <c r="M9301" s="3">
        <v>5.5813953488369998</v>
      </c>
      <c r="N9301" s="3">
        <v>2.3255813953489999</v>
      </c>
      <c r="O9301" s="3">
        <v>6.356589147287</v>
      </c>
      <c r="P9301" s="3">
        <v>4.1860465116279997</v>
      </c>
      <c r="Q9301" s="3">
        <v>2.0155038759689998</v>
      </c>
      <c r="R9301" s="3">
        <v>5.7364341085269999</v>
      </c>
      <c r="S9301" s="3">
        <v>5.8914728682169999</v>
      </c>
      <c r="T9301" s="3">
        <v>1.0852713178290001</v>
      </c>
      <c r="U9301" s="3">
        <v>42.480620155038999</v>
      </c>
      <c r="V9301" s="8">
        <v>7.2868217054260001</v>
      </c>
    </row>
    <row r="9302" spans="3:22" ht="36" x14ac:dyDescent="0.2">
      <c r="C9302" s="90"/>
      <c r="D9302" s="87"/>
      <c r="E9302" s="1" t="s">
        <v>64</v>
      </c>
      <c r="F9302" s="2"/>
      <c r="G9302" s="59">
        <v>166</v>
      </c>
      <c r="H9302" s="71" t="str">
        <f t="shared" si="203"/>
        <v xml:space="preserve"> </v>
      </c>
      <c r="I9302" s="11">
        <v>26.506024096386</v>
      </c>
      <c r="J9302" s="3">
        <v>31.927710843372999</v>
      </c>
      <c r="K9302" s="3">
        <v>21.084337349398002</v>
      </c>
      <c r="L9302" s="3">
        <v>9.638554216867</v>
      </c>
      <c r="M9302" s="3">
        <v>14.457831325300999</v>
      </c>
      <c r="N9302" s="3">
        <v>4.2168674698800004</v>
      </c>
      <c r="O9302" s="3">
        <v>9.638554216867</v>
      </c>
      <c r="P9302" s="3">
        <v>8.4337349397590007</v>
      </c>
      <c r="Q9302" s="3">
        <v>4.2168674698800004</v>
      </c>
      <c r="R9302" s="3">
        <v>7.8313253012050001</v>
      </c>
      <c r="S9302" s="3">
        <v>6.0240963855420002</v>
      </c>
      <c r="T9302" s="3">
        <v>2.409638554217</v>
      </c>
      <c r="U9302" s="3">
        <v>42.168674698795002</v>
      </c>
      <c r="V9302" s="8">
        <v>4.819277108434</v>
      </c>
    </row>
    <row r="9303" spans="3:22" ht="36" x14ac:dyDescent="0.2">
      <c r="C9303" s="90"/>
      <c r="D9303" s="87"/>
      <c r="E9303" s="1" t="s">
        <v>65</v>
      </c>
      <c r="F9303" s="2"/>
      <c r="G9303" s="59">
        <v>110</v>
      </c>
      <c r="H9303" s="71" t="str">
        <f t="shared" si="203"/>
        <v xml:space="preserve"> </v>
      </c>
      <c r="I9303" s="11">
        <v>22.727272727273</v>
      </c>
      <c r="J9303" s="3">
        <v>24.545454545455001</v>
      </c>
      <c r="K9303" s="3">
        <v>21.818181818182001</v>
      </c>
      <c r="L9303" s="3">
        <v>10</v>
      </c>
      <c r="M9303" s="3">
        <v>10</v>
      </c>
      <c r="N9303" s="3">
        <v>1.818181818182</v>
      </c>
      <c r="O9303" s="3">
        <v>7.2727272727269998</v>
      </c>
      <c r="P9303" s="3">
        <v>4.5454545454549997</v>
      </c>
      <c r="Q9303" s="3">
        <v>2.7272727272730002</v>
      </c>
      <c r="R9303" s="3">
        <v>15.454545454545</v>
      </c>
      <c r="S9303" s="3">
        <v>10.909090909091001</v>
      </c>
      <c r="T9303" s="3">
        <v>2.7272727272730002</v>
      </c>
      <c r="U9303" s="3">
        <v>38.181818181818002</v>
      </c>
      <c r="V9303" s="8">
        <v>4.5454545454549997</v>
      </c>
    </row>
    <row r="9304" spans="3:22" ht="36" x14ac:dyDescent="0.2">
      <c r="C9304" s="90"/>
      <c r="D9304" s="87"/>
      <c r="E9304" s="1" t="s">
        <v>66</v>
      </c>
      <c r="F9304" s="2"/>
      <c r="G9304" s="59">
        <v>239</v>
      </c>
      <c r="H9304" s="71" t="str">
        <f t="shared" si="203"/>
        <v xml:space="preserve"> </v>
      </c>
      <c r="I9304" s="11">
        <v>23.430962343095999</v>
      </c>
      <c r="J9304" s="3">
        <v>28.033472803346999</v>
      </c>
      <c r="K9304" s="3">
        <v>20.502092050209001</v>
      </c>
      <c r="L9304" s="3">
        <v>7.5313807531380004</v>
      </c>
      <c r="M9304" s="3">
        <v>9.2050209205019993</v>
      </c>
      <c r="N9304" s="3">
        <v>2.092050209205</v>
      </c>
      <c r="O9304" s="3">
        <v>12.552301255230001</v>
      </c>
      <c r="P9304" s="3">
        <v>4.6025104602509996</v>
      </c>
      <c r="Q9304" s="3">
        <v>1.2552301255230001</v>
      </c>
      <c r="R9304" s="3">
        <v>7.9497907949790001</v>
      </c>
      <c r="S9304" s="3">
        <v>3.7656903765690002</v>
      </c>
      <c r="T9304" s="3">
        <v>2.9288702928869998</v>
      </c>
      <c r="U9304" s="3">
        <v>42.677824267782</v>
      </c>
      <c r="V9304" s="8">
        <v>4.6025104602509996</v>
      </c>
    </row>
    <row r="9305" spans="3:22" ht="24" x14ac:dyDescent="0.2">
      <c r="C9305" s="90"/>
      <c r="D9305" s="87"/>
      <c r="E9305" s="1" t="s">
        <v>67</v>
      </c>
      <c r="F9305" s="2"/>
      <c r="G9305" s="59">
        <v>143</v>
      </c>
      <c r="H9305" s="71" t="str">
        <f t="shared" si="203"/>
        <v xml:space="preserve"> </v>
      </c>
      <c r="I9305" s="11">
        <v>27.972027972027998</v>
      </c>
      <c r="J9305" s="3">
        <v>33.566433566434</v>
      </c>
      <c r="K9305" s="3">
        <v>30.069930069929999</v>
      </c>
      <c r="L9305" s="3">
        <v>11.188811188811</v>
      </c>
      <c r="M9305" s="3">
        <v>8.3916083916080009</v>
      </c>
      <c r="N9305" s="3">
        <v>2.0979020979020002</v>
      </c>
      <c r="O9305" s="3">
        <v>9.7902097902099996</v>
      </c>
      <c r="P9305" s="3">
        <v>6.9930069930069996</v>
      </c>
      <c r="Q9305" s="3">
        <v>4.1958041958040004</v>
      </c>
      <c r="R9305" s="3">
        <v>14.685314685314999</v>
      </c>
      <c r="S9305" s="3">
        <v>6.9930069930069996</v>
      </c>
      <c r="T9305" s="3">
        <v>2.0979020979020002</v>
      </c>
      <c r="U9305" s="3">
        <v>32.867132867133002</v>
      </c>
      <c r="V9305" s="8">
        <v>5.594405594406</v>
      </c>
    </row>
    <row r="9306" spans="3:22" ht="24" x14ac:dyDescent="0.2">
      <c r="C9306" s="90"/>
      <c r="D9306" s="87"/>
      <c r="E9306" s="1" t="s">
        <v>68</v>
      </c>
      <c r="F9306" s="2"/>
      <c r="G9306" s="59">
        <v>56</v>
      </c>
      <c r="H9306" s="71" t="str">
        <f t="shared" si="203"/>
        <v xml:space="preserve"> </v>
      </c>
      <c r="I9306" s="11">
        <v>35.714285714286</v>
      </c>
      <c r="J9306" s="3">
        <v>25</v>
      </c>
      <c r="K9306" s="3">
        <v>12.5</v>
      </c>
      <c r="L9306" s="3">
        <v>14.285714285714</v>
      </c>
      <c r="M9306" s="3">
        <v>3.5714285714290002</v>
      </c>
      <c r="N9306" s="3">
        <v>7.1428571428570002</v>
      </c>
      <c r="O9306" s="3">
        <v>10.714285714286</v>
      </c>
      <c r="P9306" s="3">
        <v>7.1428571428570002</v>
      </c>
      <c r="Q9306" s="3">
        <v>7.1428571428570002</v>
      </c>
      <c r="R9306" s="3">
        <v>17.857142857143</v>
      </c>
      <c r="S9306" s="3">
        <v>19.642857142857</v>
      </c>
      <c r="T9306" s="3">
        <v>3.5714285714290002</v>
      </c>
      <c r="U9306" s="3">
        <v>33.928571428570997</v>
      </c>
      <c r="V9306" s="8">
        <v>7.1428571428570002</v>
      </c>
    </row>
    <row r="9307" spans="3:22" ht="24" x14ac:dyDescent="0.2">
      <c r="C9307" s="90"/>
      <c r="D9307" s="87"/>
      <c r="E9307" s="1" t="s">
        <v>69</v>
      </c>
      <c r="F9307" s="2"/>
      <c r="G9307" s="59">
        <v>51</v>
      </c>
      <c r="H9307" s="71" t="str">
        <f t="shared" si="203"/>
        <v xml:space="preserve"> </v>
      </c>
      <c r="I9307" s="11">
        <v>17.647058823529001</v>
      </c>
      <c r="J9307" s="3">
        <v>25.490196078431001</v>
      </c>
      <c r="K9307" s="3">
        <v>17.647058823529001</v>
      </c>
      <c r="L9307" s="3">
        <v>3.9215686274510002</v>
      </c>
      <c r="M9307" s="3">
        <v>9.8039215686270005</v>
      </c>
      <c r="N9307" s="3">
        <v>1.9607843137250001</v>
      </c>
      <c r="O9307" s="3">
        <v>11.764705882353001</v>
      </c>
      <c r="P9307" s="3">
        <v>3.9215686274510002</v>
      </c>
      <c r="Q9307" s="3">
        <v>1.9607843137250001</v>
      </c>
      <c r="R9307" s="3">
        <v>9.8039215686270005</v>
      </c>
      <c r="S9307" s="3">
        <v>9.8039215686270005</v>
      </c>
      <c r="T9307" s="3">
        <v>3.9215686274510002</v>
      </c>
      <c r="U9307" s="3">
        <v>43.137254901961001</v>
      </c>
      <c r="V9307" s="8">
        <v>1.9607843137250001</v>
      </c>
    </row>
    <row r="9308" spans="3:22" ht="24" x14ac:dyDescent="0.2">
      <c r="C9308" s="90"/>
      <c r="D9308" s="87"/>
      <c r="E9308" s="1" t="s">
        <v>70</v>
      </c>
      <c r="F9308" s="2"/>
      <c r="G9308" s="59">
        <v>312</v>
      </c>
      <c r="H9308" s="71" t="str">
        <f t="shared" si="203"/>
        <v xml:space="preserve"> </v>
      </c>
      <c r="I9308" s="11">
        <v>23.397435897436001</v>
      </c>
      <c r="J9308" s="3">
        <v>34.615384615384997</v>
      </c>
      <c r="K9308" s="3">
        <v>30.769230769231001</v>
      </c>
      <c r="L9308" s="3">
        <v>9.9358974358969991</v>
      </c>
      <c r="M9308" s="3">
        <v>8.333333333333</v>
      </c>
      <c r="N9308" s="3">
        <v>2.564102564103</v>
      </c>
      <c r="O9308" s="3">
        <v>9.2948717948719999</v>
      </c>
      <c r="P9308" s="3">
        <v>5.1282051282049999</v>
      </c>
      <c r="Q9308" s="3">
        <v>3.2051282051280001</v>
      </c>
      <c r="R9308" s="3">
        <v>8.0128205128209995</v>
      </c>
      <c r="S9308" s="3">
        <v>3.8461538461539999</v>
      </c>
      <c r="T9308" s="3">
        <v>1.2820512820509999</v>
      </c>
      <c r="U9308" s="3">
        <v>33.653846153845997</v>
      </c>
      <c r="V9308" s="8">
        <v>6.4102564102560002</v>
      </c>
    </row>
    <row r="9309" spans="3:22" x14ac:dyDescent="0.2">
      <c r="C9309" s="90"/>
      <c r="D9309" s="87"/>
      <c r="E9309" s="1" t="s">
        <v>32</v>
      </c>
      <c r="F9309" s="2"/>
      <c r="G9309" s="59">
        <v>51</v>
      </c>
      <c r="H9309" s="71" t="str">
        <f t="shared" si="203"/>
        <v xml:space="preserve"> </v>
      </c>
      <c r="I9309" s="11">
        <v>33.333333333333002</v>
      </c>
      <c r="J9309" s="3">
        <v>37.254901960783997</v>
      </c>
      <c r="K9309" s="3">
        <v>15.686274509804001</v>
      </c>
      <c r="L9309" s="3">
        <v>11.764705882353001</v>
      </c>
      <c r="M9309" s="3">
        <v>3.9215686274510002</v>
      </c>
      <c r="N9309" s="3">
        <v>7.8431372549020004</v>
      </c>
      <c r="O9309" s="3">
        <v>9.8039215686270005</v>
      </c>
      <c r="P9309" s="3">
        <v>7.8431372549020004</v>
      </c>
      <c r="Q9309" s="3">
        <v>3.9215686274510002</v>
      </c>
      <c r="R9309" s="3">
        <v>9.8039215686270005</v>
      </c>
      <c r="S9309" s="3">
        <v>7.8431372549020004</v>
      </c>
      <c r="T9309" s="3">
        <v>5.8823529411760003</v>
      </c>
      <c r="U9309" s="3">
        <v>25.490196078431001</v>
      </c>
      <c r="V9309" s="8">
        <v>5.8823529411760003</v>
      </c>
    </row>
    <row r="9310" spans="3:22" ht="24" x14ac:dyDescent="0.2">
      <c r="C9310" s="90"/>
      <c r="D9310" s="87"/>
      <c r="E9310" s="1" t="s">
        <v>71</v>
      </c>
      <c r="F9310" s="2"/>
      <c r="G9310" s="59">
        <v>1237</v>
      </c>
      <c r="H9310" s="71" t="str">
        <f t="shared" si="203"/>
        <v xml:space="preserve"> </v>
      </c>
      <c r="I9310" s="11">
        <v>21.746160064672999</v>
      </c>
      <c r="J9310" s="3">
        <v>29.183508488278001</v>
      </c>
      <c r="K9310" s="3">
        <v>20.937752627323999</v>
      </c>
      <c r="L9310" s="3">
        <v>7.5181891673400001</v>
      </c>
      <c r="M9310" s="3">
        <v>6.4672594987869996</v>
      </c>
      <c r="N9310" s="3">
        <v>2.2635408245759998</v>
      </c>
      <c r="O9310" s="3">
        <v>6.5481002425219996</v>
      </c>
      <c r="P9310" s="3">
        <v>4.1228779304770002</v>
      </c>
      <c r="Q9310" s="3">
        <v>2.2635408245759998</v>
      </c>
      <c r="R9310" s="3">
        <v>4.6079223928859996</v>
      </c>
      <c r="S9310" s="3">
        <v>4.9312853678249997</v>
      </c>
      <c r="T9310" s="3">
        <v>0.97008892481800002</v>
      </c>
      <c r="U9310" s="3">
        <v>40.824575586095001</v>
      </c>
      <c r="V9310" s="8">
        <v>6.2247372675830004</v>
      </c>
    </row>
    <row r="9311" spans="3:22" ht="24" x14ac:dyDescent="0.2">
      <c r="C9311" s="90"/>
      <c r="D9311" s="87"/>
      <c r="E9311" s="1" t="s">
        <v>72</v>
      </c>
      <c r="F9311" s="2"/>
      <c r="G9311" s="59">
        <v>1015</v>
      </c>
      <c r="H9311" s="71" t="str">
        <f t="shared" si="203"/>
        <v xml:space="preserve"> </v>
      </c>
      <c r="I9311" s="11">
        <v>21.773399014778001</v>
      </c>
      <c r="J9311" s="3">
        <v>23.251231527093999</v>
      </c>
      <c r="K9311" s="3">
        <v>16.354679802955999</v>
      </c>
      <c r="L9311" s="3">
        <v>4.2364532019699999</v>
      </c>
      <c r="M9311" s="3">
        <v>3.743842364532</v>
      </c>
      <c r="N9311" s="3">
        <v>2.1674876847290001</v>
      </c>
      <c r="O9311" s="3">
        <v>3.4482758620689999</v>
      </c>
      <c r="P9311" s="3">
        <v>2.266009852217</v>
      </c>
      <c r="Q9311" s="3">
        <v>1.5763546798029999</v>
      </c>
      <c r="R9311" s="3">
        <v>0.49261083743799999</v>
      </c>
      <c r="S9311" s="3">
        <v>0.98522167487699996</v>
      </c>
      <c r="T9311" s="3">
        <v>0.59113300492599996</v>
      </c>
      <c r="U9311" s="3">
        <v>50.837438423644997</v>
      </c>
      <c r="V9311" s="8">
        <v>5.0246305418719999</v>
      </c>
    </row>
    <row r="9312" spans="3:22" x14ac:dyDescent="0.2">
      <c r="C9312" s="90"/>
      <c r="D9312" s="87"/>
      <c r="E9312" s="1" t="s">
        <v>22</v>
      </c>
      <c r="F9312" s="2"/>
      <c r="G9312" s="59">
        <v>183</v>
      </c>
      <c r="H9312" s="71" t="str">
        <f t="shared" si="203"/>
        <v xml:space="preserve"> </v>
      </c>
      <c r="I9312" s="11">
        <v>21.311475409836</v>
      </c>
      <c r="J9312" s="3">
        <v>26.775956284153001</v>
      </c>
      <c r="K9312" s="3">
        <v>14.754098360656</v>
      </c>
      <c r="L9312" s="3">
        <v>4.918032786885</v>
      </c>
      <c r="M9312" s="3">
        <v>4.918032786885</v>
      </c>
      <c r="N9312" s="3">
        <v>5.4644808743170001</v>
      </c>
      <c r="O9312" s="3">
        <v>2.732240437158</v>
      </c>
      <c r="P9312" s="3">
        <v>4.918032786885</v>
      </c>
      <c r="Q9312" s="3">
        <v>2.732240437158</v>
      </c>
      <c r="R9312" s="3">
        <v>1.0928961748629999</v>
      </c>
      <c r="S9312" s="3">
        <v>2.185792349727</v>
      </c>
      <c r="T9312" s="3">
        <v>0.54644808743200002</v>
      </c>
      <c r="U9312" s="3">
        <v>30.054644808742999</v>
      </c>
      <c r="V9312" s="8">
        <v>22.404371584699</v>
      </c>
    </row>
    <row r="9313" spans="3:22" x14ac:dyDescent="0.2">
      <c r="C9313" s="91" t="s">
        <v>73</v>
      </c>
      <c r="D9313" s="86" t="s">
        <v>17</v>
      </c>
      <c r="E9313" s="6" t="s">
        <v>74</v>
      </c>
      <c r="F9313" s="5"/>
      <c r="G9313" s="58">
        <v>247</v>
      </c>
      <c r="H9313" s="70" t="str">
        <f t="shared" si="203"/>
        <v xml:space="preserve"> </v>
      </c>
      <c r="I9313" s="12">
        <v>25.506072874493999</v>
      </c>
      <c r="J9313" s="4">
        <v>35.222672064777001</v>
      </c>
      <c r="K9313" s="4">
        <v>26.315789473683999</v>
      </c>
      <c r="L9313" s="4">
        <v>12.955465587045</v>
      </c>
      <c r="M9313" s="4">
        <v>5.2631578947369997</v>
      </c>
      <c r="N9313" s="4">
        <v>2.4291497975710001</v>
      </c>
      <c r="O9313" s="4">
        <v>8.5020242914979995</v>
      </c>
      <c r="P9313" s="4">
        <v>6.882591093117</v>
      </c>
      <c r="Q9313" s="4">
        <v>2.4291497975710001</v>
      </c>
      <c r="R9313" s="4">
        <v>8.0971659919029992</v>
      </c>
      <c r="S9313" s="4">
        <v>6.882591093117</v>
      </c>
      <c r="T9313" s="4">
        <v>1.214574898785</v>
      </c>
      <c r="U9313" s="4">
        <v>29.149797570850001</v>
      </c>
      <c r="V9313" s="13">
        <v>10.526315789473999</v>
      </c>
    </row>
    <row r="9314" spans="3:22" x14ac:dyDescent="0.2">
      <c r="C9314" s="90"/>
      <c r="D9314" s="87"/>
      <c r="E9314" s="1" t="s">
        <v>75</v>
      </c>
      <c r="F9314" s="2"/>
      <c r="G9314" s="59">
        <v>531</v>
      </c>
      <c r="H9314" s="71" t="str">
        <f t="shared" si="203"/>
        <v xml:space="preserve"> </v>
      </c>
      <c r="I9314" s="11">
        <v>23.917137476459999</v>
      </c>
      <c r="J9314" s="3">
        <v>33.145009416195997</v>
      </c>
      <c r="K9314" s="3">
        <v>26.365348399247001</v>
      </c>
      <c r="L9314" s="3">
        <v>7.721280602637</v>
      </c>
      <c r="M9314" s="3">
        <v>7.3446327683619996</v>
      </c>
      <c r="N9314" s="3">
        <v>2.4482109227870001</v>
      </c>
      <c r="O9314" s="3">
        <v>7.5329566854990002</v>
      </c>
      <c r="P9314" s="3">
        <v>5.2730696798489998</v>
      </c>
      <c r="Q9314" s="3">
        <v>2.8248587570620001</v>
      </c>
      <c r="R9314" s="3">
        <v>4.7080979284369997</v>
      </c>
      <c r="S9314" s="3">
        <v>3.5781544256119999</v>
      </c>
      <c r="T9314" s="3">
        <v>0.75329566854999996</v>
      </c>
      <c r="U9314" s="3">
        <v>40.301318267420001</v>
      </c>
      <c r="V9314" s="8">
        <v>4.7080979284369997</v>
      </c>
    </row>
    <row r="9315" spans="3:22" x14ac:dyDescent="0.2">
      <c r="C9315" s="90"/>
      <c r="D9315" s="87"/>
      <c r="E9315" s="1" t="s">
        <v>76</v>
      </c>
      <c r="F9315" s="2"/>
      <c r="G9315" s="59">
        <v>58</v>
      </c>
      <c r="H9315" s="71" t="str">
        <f t="shared" si="203"/>
        <v xml:space="preserve"> </v>
      </c>
      <c r="I9315" s="11">
        <v>22.413793103448</v>
      </c>
      <c r="J9315" s="3">
        <v>20.689655172414</v>
      </c>
      <c r="K9315" s="3">
        <v>13.793103448276</v>
      </c>
      <c r="L9315" s="3">
        <v>13.793103448276</v>
      </c>
      <c r="M9315" s="3">
        <v>12.068965517241001</v>
      </c>
      <c r="N9315" s="3">
        <v>5.1724137931029999</v>
      </c>
      <c r="O9315" s="3">
        <v>8.6206896551720007</v>
      </c>
      <c r="P9315" s="3">
        <v>10.344827586207</v>
      </c>
      <c r="Q9315" s="3">
        <v>3.4482758620689999</v>
      </c>
      <c r="R9315" s="3">
        <v>15.517241379310001</v>
      </c>
      <c r="S9315" s="3">
        <v>10.344827586207</v>
      </c>
      <c r="T9315" s="3">
        <v>3.4482758620689999</v>
      </c>
      <c r="U9315" s="3">
        <v>48.275862068965999</v>
      </c>
      <c r="V9315" s="8">
        <v>8.6206896551720007</v>
      </c>
    </row>
    <row r="9316" spans="3:22" x14ac:dyDescent="0.2">
      <c r="C9316" s="90"/>
      <c r="D9316" s="87"/>
      <c r="E9316" s="1" t="s">
        <v>77</v>
      </c>
      <c r="F9316" s="2"/>
      <c r="G9316" s="59">
        <v>400</v>
      </c>
      <c r="H9316" s="71" t="str">
        <f t="shared" si="203"/>
        <v xml:space="preserve"> </v>
      </c>
      <c r="I9316" s="11">
        <v>21.75</v>
      </c>
      <c r="J9316" s="3">
        <v>31</v>
      </c>
      <c r="K9316" s="3">
        <v>22.75</v>
      </c>
      <c r="L9316" s="3">
        <v>8.5</v>
      </c>
      <c r="M9316" s="3">
        <v>5.5</v>
      </c>
      <c r="N9316" s="3">
        <v>3.25</v>
      </c>
      <c r="O9316" s="3">
        <v>6</v>
      </c>
      <c r="P9316" s="3">
        <v>5.75</v>
      </c>
      <c r="Q9316" s="3">
        <v>2</v>
      </c>
      <c r="R9316" s="3">
        <v>4.5</v>
      </c>
      <c r="S9316" s="3">
        <v>7.25</v>
      </c>
      <c r="T9316" s="3">
        <v>1.25</v>
      </c>
      <c r="U9316" s="3">
        <v>37.75</v>
      </c>
      <c r="V9316" s="8">
        <v>8</v>
      </c>
    </row>
    <row r="9317" spans="3:22" ht="24" x14ac:dyDescent="0.2">
      <c r="C9317" s="90"/>
      <c r="D9317" s="87"/>
      <c r="E9317" s="1" t="s">
        <v>78</v>
      </c>
      <c r="F9317" s="2"/>
      <c r="G9317" s="59">
        <v>422</v>
      </c>
      <c r="H9317" s="71" t="str">
        <f t="shared" si="203"/>
        <v xml:space="preserve"> </v>
      </c>
      <c r="I9317" s="11">
        <v>20.616113744075999</v>
      </c>
      <c r="J9317" s="3">
        <v>28.909952606634999</v>
      </c>
      <c r="K9317" s="3">
        <v>20.853080568719999</v>
      </c>
      <c r="L9317" s="3">
        <v>8.7677725118479994</v>
      </c>
      <c r="M9317" s="3">
        <v>5.4502369668249999</v>
      </c>
      <c r="N9317" s="3">
        <v>2.843601895735</v>
      </c>
      <c r="O9317" s="3">
        <v>6.398104265403</v>
      </c>
      <c r="P9317" s="3">
        <v>4.5023696682459997</v>
      </c>
      <c r="Q9317" s="3">
        <v>2.1327014218009999</v>
      </c>
      <c r="R9317" s="3">
        <v>7.1090047393360001</v>
      </c>
      <c r="S9317" s="3">
        <v>5.4502369668249999</v>
      </c>
      <c r="T9317" s="3">
        <v>1.184834123223</v>
      </c>
      <c r="U9317" s="3">
        <v>41.232227488151999</v>
      </c>
      <c r="V9317" s="8">
        <v>8.0568720379149994</v>
      </c>
    </row>
    <row r="9318" spans="3:22" ht="24" x14ac:dyDescent="0.2">
      <c r="C9318" s="90"/>
      <c r="D9318" s="87"/>
      <c r="E9318" s="1" t="s">
        <v>79</v>
      </c>
      <c r="F9318" s="2"/>
      <c r="G9318" s="59">
        <v>102</v>
      </c>
      <c r="H9318" s="71" t="str">
        <f t="shared" si="203"/>
        <v xml:space="preserve"> </v>
      </c>
      <c r="I9318" s="11">
        <v>21.568627450979999</v>
      </c>
      <c r="J9318" s="3">
        <v>26.470588235293999</v>
      </c>
      <c r="K9318" s="3">
        <v>22.549019607843</v>
      </c>
      <c r="L9318" s="3">
        <v>9.8039215686270005</v>
      </c>
      <c r="M9318" s="3">
        <v>4.9019607843140003</v>
      </c>
      <c r="N9318" s="3">
        <v>1.9607843137250001</v>
      </c>
      <c r="O9318" s="3">
        <v>4.9019607843140003</v>
      </c>
      <c r="P9318" s="3">
        <v>3.9215686274510002</v>
      </c>
      <c r="Q9318" s="3">
        <v>0.98039215686299996</v>
      </c>
      <c r="R9318" s="3">
        <v>9.8039215686270005</v>
      </c>
      <c r="S9318" s="3">
        <v>15.686274509804001</v>
      </c>
      <c r="T9318" s="3">
        <v>0.98039215686299996</v>
      </c>
      <c r="U9318" s="3">
        <v>43.137254901961001</v>
      </c>
      <c r="V9318" s="8">
        <v>7.8431372549020004</v>
      </c>
    </row>
    <row r="9319" spans="3:22" ht="24" x14ac:dyDescent="0.2">
      <c r="C9319" s="90"/>
      <c r="D9319" s="87"/>
      <c r="E9319" s="1" t="s">
        <v>80</v>
      </c>
      <c r="F9319" s="2"/>
      <c r="G9319" s="59">
        <v>44</v>
      </c>
      <c r="H9319" s="71" t="str">
        <f t="shared" si="203"/>
        <v>*</v>
      </c>
      <c r="I9319" s="11">
        <v>15.909090909091001</v>
      </c>
      <c r="J9319" s="3">
        <v>22.727272727273</v>
      </c>
      <c r="K9319" s="3">
        <v>22.727272727273</v>
      </c>
      <c r="L9319" s="3">
        <v>11.363636363635999</v>
      </c>
      <c r="M9319" s="3">
        <v>9.0909090909089993</v>
      </c>
      <c r="N9319" s="3">
        <v>2.2727272727269998</v>
      </c>
      <c r="O9319" s="3">
        <v>13.636363636364001</v>
      </c>
      <c r="P9319" s="3">
        <v>4.5454545454549997</v>
      </c>
      <c r="Q9319" s="3">
        <v>4.5454545454549997</v>
      </c>
      <c r="R9319" s="3">
        <v>11.363636363635999</v>
      </c>
      <c r="S9319" s="3">
        <v>13.636363636364001</v>
      </c>
      <c r="T9319" s="3">
        <v>9.0909090909089993</v>
      </c>
      <c r="U9319" s="3">
        <v>47.727272727272997</v>
      </c>
      <c r="V9319" s="8">
        <v>4.5454545454549997</v>
      </c>
    </row>
    <row r="9320" spans="3:22" ht="24" x14ac:dyDescent="0.2">
      <c r="C9320" s="90"/>
      <c r="D9320" s="87"/>
      <c r="E9320" s="1" t="s">
        <v>81</v>
      </c>
      <c r="F9320" s="2"/>
      <c r="G9320" s="59">
        <v>99</v>
      </c>
      <c r="H9320" s="71" t="str">
        <f t="shared" ref="H9320:H9383" si="204">IF(G9320&lt;49,"*"," ")</f>
        <v xml:space="preserve"> </v>
      </c>
      <c r="I9320" s="11">
        <v>23.232323232323001</v>
      </c>
      <c r="J9320" s="3">
        <v>30.303030303029999</v>
      </c>
      <c r="K9320" s="3">
        <v>20.202020202020002</v>
      </c>
      <c r="L9320" s="3">
        <v>9.0909090909089993</v>
      </c>
      <c r="M9320" s="3">
        <v>7.0707070707069999</v>
      </c>
      <c r="N9320" s="3">
        <v>5.0505050505050004</v>
      </c>
      <c r="O9320" s="3">
        <v>11.111111111111001</v>
      </c>
      <c r="P9320" s="3">
        <v>8.0808080808079996</v>
      </c>
      <c r="Q9320" s="3">
        <v>2.0202020202019999</v>
      </c>
      <c r="R9320" s="3">
        <v>6.0606060606060002</v>
      </c>
      <c r="S9320" s="3">
        <v>4.0404040404039998</v>
      </c>
      <c r="T9320" s="3">
        <v>4.0404040404039998</v>
      </c>
      <c r="U9320" s="3">
        <v>41.414141414141</v>
      </c>
      <c r="V9320" s="8">
        <v>4.0404040404039998</v>
      </c>
    </row>
    <row r="9321" spans="3:22" ht="24" x14ac:dyDescent="0.2">
      <c r="C9321" s="90"/>
      <c r="D9321" s="87"/>
      <c r="E9321" s="1" t="s">
        <v>82</v>
      </c>
      <c r="F9321" s="2"/>
      <c r="G9321" s="59">
        <v>128</v>
      </c>
      <c r="H9321" s="71" t="str">
        <f t="shared" si="204"/>
        <v xml:space="preserve"> </v>
      </c>
      <c r="I9321" s="11">
        <v>24.21875</v>
      </c>
      <c r="J9321" s="3">
        <v>31.25</v>
      </c>
      <c r="K9321" s="3">
        <v>21.875</v>
      </c>
      <c r="L9321" s="3">
        <v>12.5</v>
      </c>
      <c r="M9321" s="3">
        <v>8.59375</v>
      </c>
      <c r="N9321" s="3">
        <v>4.6875</v>
      </c>
      <c r="O9321" s="3">
        <v>11.71875</v>
      </c>
      <c r="P9321" s="3">
        <v>6.25</v>
      </c>
      <c r="Q9321" s="3">
        <v>3.90625</v>
      </c>
      <c r="R9321" s="3">
        <v>24.21875</v>
      </c>
      <c r="S9321" s="3">
        <v>9.375</v>
      </c>
      <c r="T9321" s="3">
        <v>1.5625</v>
      </c>
      <c r="U9321" s="3">
        <v>32.8125</v>
      </c>
      <c r="V9321" s="8">
        <v>6.25</v>
      </c>
    </row>
    <row r="9322" spans="3:22" x14ac:dyDescent="0.2">
      <c r="C9322" s="90"/>
      <c r="D9322" s="87"/>
      <c r="E9322" s="1" t="s">
        <v>83</v>
      </c>
      <c r="F9322" s="2"/>
      <c r="G9322" s="59">
        <v>47</v>
      </c>
      <c r="H9322" s="71" t="str">
        <f t="shared" si="204"/>
        <v>*</v>
      </c>
      <c r="I9322" s="11">
        <v>23.404255319149001</v>
      </c>
      <c r="J9322" s="3">
        <v>40.425531914894002</v>
      </c>
      <c r="K9322" s="3">
        <v>23.404255319149001</v>
      </c>
      <c r="L9322" s="3">
        <v>14.893617021277</v>
      </c>
      <c r="M9322" s="3">
        <v>8.5106382978719992</v>
      </c>
      <c r="N9322" s="3">
        <v>6.3829787234040003</v>
      </c>
      <c r="O9322" s="3">
        <v>14.893617021277</v>
      </c>
      <c r="P9322" s="3">
        <v>8.5106382978719992</v>
      </c>
      <c r="Q9322" s="3">
        <v>2.1276595744679998</v>
      </c>
      <c r="R9322" s="3">
        <v>8.5106382978719992</v>
      </c>
      <c r="S9322" s="3">
        <v>6.3829787234040003</v>
      </c>
      <c r="T9322" s="3">
        <v>4.2553191489359996</v>
      </c>
      <c r="U9322" s="3">
        <v>31.914893617021001</v>
      </c>
      <c r="V9322" s="8">
        <v>6.3829787234040003</v>
      </c>
    </row>
    <row r="9323" spans="3:22" ht="24" x14ac:dyDescent="0.2">
      <c r="C9323" s="90"/>
      <c r="D9323" s="87"/>
      <c r="E9323" s="1" t="s">
        <v>84</v>
      </c>
      <c r="F9323" s="2"/>
      <c r="G9323" s="59">
        <v>151</v>
      </c>
      <c r="H9323" s="71" t="str">
        <f t="shared" si="204"/>
        <v xml:space="preserve"> </v>
      </c>
      <c r="I9323" s="11">
        <v>24.503311258278</v>
      </c>
      <c r="J9323" s="3">
        <v>37.748344370860998</v>
      </c>
      <c r="K9323" s="3">
        <v>28.476821192052999</v>
      </c>
      <c r="L9323" s="3">
        <v>11.920529801324999</v>
      </c>
      <c r="M9323" s="3">
        <v>7.2847682119210004</v>
      </c>
      <c r="N9323" s="3">
        <v>1.9867549668869999</v>
      </c>
      <c r="O9323" s="3">
        <v>11.258278145695</v>
      </c>
      <c r="P9323" s="3">
        <v>9.2715231788079997</v>
      </c>
      <c r="Q9323" s="3">
        <v>5.2980132450330002</v>
      </c>
      <c r="R9323" s="3">
        <v>6.622516556291</v>
      </c>
      <c r="S9323" s="3">
        <v>7.9470198675499999</v>
      </c>
      <c r="T9323" s="3">
        <v>2.6490066225170001</v>
      </c>
      <c r="U9323" s="3">
        <v>36.423841059602999</v>
      </c>
      <c r="V9323" s="8">
        <v>3.9735099337749999</v>
      </c>
    </row>
    <row r="9324" spans="3:22" ht="24" x14ac:dyDescent="0.2">
      <c r="C9324" s="90"/>
      <c r="D9324" s="87"/>
      <c r="E9324" s="1" t="s">
        <v>85</v>
      </c>
      <c r="F9324" s="2"/>
      <c r="G9324" s="59">
        <v>60</v>
      </c>
      <c r="H9324" s="71" t="str">
        <f t="shared" si="204"/>
        <v xml:space="preserve"> </v>
      </c>
      <c r="I9324" s="11">
        <v>21.666666666666998</v>
      </c>
      <c r="J9324" s="3">
        <v>30</v>
      </c>
      <c r="K9324" s="3">
        <v>21.666666666666998</v>
      </c>
      <c r="L9324" s="3">
        <v>5</v>
      </c>
      <c r="M9324" s="3">
        <v>25</v>
      </c>
      <c r="N9324" s="3">
        <v>1.666666666667</v>
      </c>
      <c r="O9324" s="3">
        <v>3.333333333333</v>
      </c>
      <c r="P9324" s="3">
        <v>6.666666666667</v>
      </c>
      <c r="Q9324" s="3">
        <v>3.333333333333</v>
      </c>
      <c r="R9324" s="3">
        <v>13.333333333333</v>
      </c>
      <c r="S9324" s="3">
        <v>3.333333333333</v>
      </c>
      <c r="T9324" s="3">
        <v>1.666666666667</v>
      </c>
      <c r="U9324" s="3">
        <v>36.666666666666998</v>
      </c>
      <c r="V9324" s="8">
        <v>10</v>
      </c>
    </row>
    <row r="9325" spans="3:22" x14ac:dyDescent="0.2">
      <c r="C9325" s="90"/>
      <c r="D9325" s="87"/>
      <c r="E9325" s="1" t="s">
        <v>32</v>
      </c>
      <c r="F9325" s="2"/>
      <c r="G9325" s="59">
        <v>49</v>
      </c>
      <c r="H9325" s="71" t="s">
        <v>674</v>
      </c>
      <c r="I9325" s="11">
        <v>36.734693877551003</v>
      </c>
      <c r="J9325" s="3">
        <v>38.775510204082003</v>
      </c>
      <c r="K9325" s="3">
        <v>28.571428571428999</v>
      </c>
      <c r="L9325" s="3">
        <v>8.1632653061219997</v>
      </c>
      <c r="M9325" s="3">
        <v>6.1224489795919999</v>
      </c>
      <c r="N9325" s="3">
        <v>2.040816326531</v>
      </c>
      <c r="O9325" s="3">
        <v>12.244897959184</v>
      </c>
      <c r="P9325" s="3">
        <v>2.040816326531</v>
      </c>
      <c r="Q9325" s="3">
        <v>4.0816326530609999</v>
      </c>
      <c r="R9325" s="3">
        <v>10.204081632653001</v>
      </c>
      <c r="S9325" s="3">
        <v>2.040816326531</v>
      </c>
      <c r="T9325" s="3">
        <v>4.0816326530609999</v>
      </c>
      <c r="U9325" s="3">
        <v>26.530612244897998</v>
      </c>
      <c r="V9325" s="8">
        <v>4.0816326530609999</v>
      </c>
    </row>
    <row r="9326" spans="3:22" ht="24" x14ac:dyDescent="0.2">
      <c r="C9326" s="90"/>
      <c r="D9326" s="87"/>
      <c r="E9326" s="1" t="s">
        <v>86</v>
      </c>
      <c r="F9326" s="2"/>
      <c r="G9326" s="59">
        <v>1336</v>
      </c>
      <c r="H9326" s="71" t="str">
        <f t="shared" si="204"/>
        <v xml:space="preserve"> </v>
      </c>
      <c r="I9326" s="11">
        <v>21.556886227545</v>
      </c>
      <c r="J9326" s="3">
        <v>29.940119760479</v>
      </c>
      <c r="K9326" s="3">
        <v>22.080838323352999</v>
      </c>
      <c r="L9326" s="3">
        <v>7.1856287425150001</v>
      </c>
      <c r="M9326" s="3">
        <v>6.1377245508979996</v>
      </c>
      <c r="N9326" s="3">
        <v>2.3203592814370002</v>
      </c>
      <c r="O9326" s="3">
        <v>6.062874251497</v>
      </c>
      <c r="P9326" s="3">
        <v>4.0419161676649997</v>
      </c>
      <c r="Q9326" s="3">
        <v>1.946107784431</v>
      </c>
      <c r="R9326" s="3">
        <v>4.1916167664669999</v>
      </c>
      <c r="S9326" s="3">
        <v>4.4910179640720003</v>
      </c>
      <c r="T9326" s="3">
        <v>0.97305389221600003</v>
      </c>
      <c r="U9326" s="3">
        <v>39.446107784431</v>
      </c>
      <c r="V9326" s="8">
        <v>7.2604790419159997</v>
      </c>
    </row>
    <row r="9327" spans="3:22" ht="24" x14ac:dyDescent="0.2">
      <c r="C9327" s="90"/>
      <c r="D9327" s="87"/>
      <c r="E9327" s="1" t="s">
        <v>87</v>
      </c>
      <c r="F9327" s="2"/>
      <c r="G9327" s="59">
        <v>311</v>
      </c>
      <c r="H9327" s="71" t="str">
        <f t="shared" si="204"/>
        <v xml:space="preserve"> </v>
      </c>
      <c r="I9327" s="11">
        <v>19.292604501608</v>
      </c>
      <c r="J9327" s="3">
        <v>22.508038585209</v>
      </c>
      <c r="K9327" s="3">
        <v>17.041800643087001</v>
      </c>
      <c r="L9327" s="3">
        <v>3.858520900322</v>
      </c>
      <c r="M9327" s="3">
        <v>6.7524115755630003</v>
      </c>
      <c r="N9327" s="3">
        <v>1.6077170418010001</v>
      </c>
      <c r="O9327" s="3">
        <v>5.7877813504819997</v>
      </c>
      <c r="P9327" s="3">
        <v>1.2861736334410001</v>
      </c>
      <c r="Q9327" s="3">
        <v>2.250803858521</v>
      </c>
      <c r="R9327" s="3">
        <v>0.96463022507999996</v>
      </c>
      <c r="S9327" s="3">
        <v>2.250803858521</v>
      </c>
      <c r="T9327" s="3">
        <v>0.64308681672000001</v>
      </c>
      <c r="U9327" s="3">
        <v>50.48231511254</v>
      </c>
      <c r="V9327" s="8">
        <v>3.215434083601</v>
      </c>
    </row>
    <row r="9328" spans="3:22" ht="24" x14ac:dyDescent="0.2">
      <c r="C9328" s="90"/>
      <c r="D9328" s="87"/>
      <c r="E9328" s="1" t="s">
        <v>88</v>
      </c>
      <c r="F9328" s="2"/>
      <c r="G9328" s="59">
        <v>620</v>
      </c>
      <c r="H9328" s="71" t="str">
        <f t="shared" si="204"/>
        <v xml:space="preserve"> </v>
      </c>
      <c r="I9328" s="11">
        <v>23.387096774193999</v>
      </c>
      <c r="J9328" s="3">
        <v>21.935483870968</v>
      </c>
      <c r="K9328" s="3">
        <v>13.548387096774</v>
      </c>
      <c r="L9328" s="3">
        <v>4.1935483870969996</v>
      </c>
      <c r="M9328" s="3">
        <v>2.7419354838709999</v>
      </c>
      <c r="N9328" s="3">
        <v>2.2580645161290001</v>
      </c>
      <c r="O9328" s="3">
        <v>3.064516129032</v>
      </c>
      <c r="P9328" s="3">
        <v>2.7419354838709999</v>
      </c>
      <c r="Q9328" s="3">
        <v>1.2903225806450001</v>
      </c>
      <c r="R9328" s="7">
        <v>0</v>
      </c>
      <c r="S9328" s="3">
        <v>0.32258064516099999</v>
      </c>
      <c r="T9328" s="3">
        <v>0.483870967742</v>
      </c>
      <c r="U9328" s="3">
        <v>53.548387096774</v>
      </c>
      <c r="V9328" s="8">
        <v>3.7096774193550002</v>
      </c>
    </row>
    <row r="9329" spans="3:22" x14ac:dyDescent="0.2">
      <c r="C9329" s="90"/>
      <c r="D9329" s="87"/>
      <c r="E9329" s="1" t="s">
        <v>22</v>
      </c>
      <c r="F9329" s="2"/>
      <c r="G9329" s="59">
        <v>168</v>
      </c>
      <c r="H9329" s="71" t="str">
        <f t="shared" si="204"/>
        <v xml:space="preserve"> </v>
      </c>
      <c r="I9329" s="11">
        <v>21.428571428571001</v>
      </c>
      <c r="J9329" s="3">
        <v>23.809523809523998</v>
      </c>
      <c r="K9329" s="3">
        <v>11.904761904761999</v>
      </c>
      <c r="L9329" s="3">
        <v>6.5476190476190004</v>
      </c>
      <c r="M9329" s="3">
        <v>4.166666666667</v>
      </c>
      <c r="N9329" s="3">
        <v>5.9523809523809996</v>
      </c>
      <c r="O9329" s="3">
        <v>1.785714285714</v>
      </c>
      <c r="P9329" s="3">
        <v>4.7619047619049999</v>
      </c>
      <c r="Q9329" s="3">
        <v>4.7619047619049999</v>
      </c>
      <c r="R9329" s="3">
        <v>2.9761904761900002</v>
      </c>
      <c r="S9329" s="3">
        <v>3.5714285714290002</v>
      </c>
      <c r="T9329" s="3">
        <v>0.59523809523799998</v>
      </c>
      <c r="U9329" s="3">
        <v>35.714285714286</v>
      </c>
      <c r="V9329" s="8">
        <v>23.214285714286</v>
      </c>
    </row>
    <row r="9330" spans="3:22" ht="24" x14ac:dyDescent="0.2">
      <c r="C9330" s="91" t="s">
        <v>89</v>
      </c>
      <c r="D9330" s="86" t="s">
        <v>17</v>
      </c>
      <c r="E9330" s="6" t="s">
        <v>90</v>
      </c>
      <c r="F9330" s="5"/>
      <c r="G9330" s="58">
        <v>166</v>
      </c>
      <c r="H9330" s="70" t="str">
        <f t="shared" si="204"/>
        <v xml:space="preserve"> </v>
      </c>
      <c r="I9330" s="12">
        <v>22.89156626506</v>
      </c>
      <c r="J9330" s="4">
        <v>33.734939759036003</v>
      </c>
      <c r="K9330" s="4">
        <v>20.481927710842999</v>
      </c>
      <c r="L9330" s="4">
        <v>7.2289156626509996</v>
      </c>
      <c r="M9330" s="4">
        <v>5.4216867469879997</v>
      </c>
      <c r="N9330" s="4">
        <v>4.819277108434</v>
      </c>
      <c r="O9330" s="4">
        <v>6.6265060240959999</v>
      </c>
      <c r="P9330" s="4">
        <v>5.4216867469879997</v>
      </c>
      <c r="Q9330" s="4">
        <v>3.6144578313250002</v>
      </c>
      <c r="R9330" s="4">
        <v>7.2289156626509996</v>
      </c>
      <c r="S9330" s="4">
        <v>12.650602409638999</v>
      </c>
      <c r="T9330" s="4">
        <v>0.60240963855399998</v>
      </c>
      <c r="U9330" s="4">
        <v>37.951807228916003</v>
      </c>
      <c r="V9330" s="13">
        <v>6.0240963855420002</v>
      </c>
    </row>
    <row r="9331" spans="3:22" ht="48" x14ac:dyDescent="0.2">
      <c r="C9331" s="90"/>
      <c r="D9331" s="87"/>
      <c r="E9331" s="1" t="s">
        <v>91</v>
      </c>
      <c r="F9331" s="2"/>
      <c r="G9331" s="59">
        <v>97</v>
      </c>
      <c r="H9331" s="71" t="str">
        <f t="shared" si="204"/>
        <v xml:space="preserve"> </v>
      </c>
      <c r="I9331" s="11">
        <v>28.865979381443001</v>
      </c>
      <c r="J9331" s="3">
        <v>40.206185567010003</v>
      </c>
      <c r="K9331" s="3">
        <v>23.711340206186001</v>
      </c>
      <c r="L9331" s="3">
        <v>20.618556701031</v>
      </c>
      <c r="M9331" s="3">
        <v>7.2164948453609998</v>
      </c>
      <c r="N9331" s="3">
        <v>3.0927835051549999</v>
      </c>
      <c r="O9331" s="3">
        <v>6.1855670103089997</v>
      </c>
      <c r="P9331" s="3">
        <v>8.2474226804120008</v>
      </c>
      <c r="Q9331" s="3">
        <v>3.0927835051549999</v>
      </c>
      <c r="R9331" s="3">
        <v>14.432989690722</v>
      </c>
      <c r="S9331" s="3">
        <v>20.618556701031</v>
      </c>
      <c r="T9331" s="3">
        <v>1.0309278350519999</v>
      </c>
      <c r="U9331" s="3">
        <v>28.865979381443001</v>
      </c>
      <c r="V9331" s="8">
        <v>3.0927835051549999</v>
      </c>
    </row>
    <row r="9332" spans="3:22" ht="36" x14ac:dyDescent="0.2">
      <c r="C9332" s="90"/>
      <c r="D9332" s="87"/>
      <c r="E9332" s="1" t="s">
        <v>92</v>
      </c>
      <c r="F9332" s="2"/>
      <c r="G9332" s="59">
        <v>88</v>
      </c>
      <c r="H9332" s="71" t="str">
        <f t="shared" si="204"/>
        <v xml:space="preserve"> </v>
      </c>
      <c r="I9332" s="11">
        <v>25</v>
      </c>
      <c r="J9332" s="3">
        <v>29.545454545455001</v>
      </c>
      <c r="K9332" s="3">
        <v>21.590909090909001</v>
      </c>
      <c r="L9332" s="3">
        <v>10.227272727273</v>
      </c>
      <c r="M9332" s="3">
        <v>6.8181818181820004</v>
      </c>
      <c r="N9332" s="3">
        <v>2.2727272727269998</v>
      </c>
      <c r="O9332" s="3">
        <v>9.0909090909089993</v>
      </c>
      <c r="P9332" s="3">
        <v>5.6818181818179996</v>
      </c>
      <c r="Q9332" s="3">
        <v>3.4090909090910002</v>
      </c>
      <c r="R9332" s="3">
        <v>14.772727272727</v>
      </c>
      <c r="S9332" s="3">
        <v>12.5</v>
      </c>
      <c r="T9332" s="3">
        <v>1.136363636364</v>
      </c>
      <c r="U9332" s="3">
        <v>38.636363636364003</v>
      </c>
      <c r="V9332" s="8">
        <v>3.4090909090910002</v>
      </c>
    </row>
    <row r="9333" spans="3:22" ht="48" x14ac:dyDescent="0.2">
      <c r="C9333" s="90"/>
      <c r="D9333" s="87"/>
      <c r="E9333" s="1" t="s">
        <v>93</v>
      </c>
      <c r="F9333" s="2"/>
      <c r="G9333" s="59">
        <v>157</v>
      </c>
      <c r="H9333" s="71" t="str">
        <f t="shared" si="204"/>
        <v xml:space="preserve"> </v>
      </c>
      <c r="I9333" s="11">
        <v>24.203821656051002</v>
      </c>
      <c r="J9333" s="3">
        <v>35.031847133757999</v>
      </c>
      <c r="K9333" s="3">
        <v>24.203821656051002</v>
      </c>
      <c r="L9333" s="3">
        <v>8.2802547770700006</v>
      </c>
      <c r="M9333" s="3">
        <v>7.0063694267520003</v>
      </c>
      <c r="N9333" s="3">
        <v>4.4585987261150004</v>
      </c>
      <c r="O9333" s="3">
        <v>10.828025477707</v>
      </c>
      <c r="P9333" s="3">
        <v>7.0063694267520003</v>
      </c>
      <c r="Q9333" s="3">
        <v>7.6433121019110004</v>
      </c>
      <c r="R9333" s="3">
        <v>6.369426751592</v>
      </c>
      <c r="S9333" s="3">
        <v>7.6433121019110004</v>
      </c>
      <c r="T9333" s="3">
        <v>1.2738853503180001</v>
      </c>
      <c r="U9333" s="3">
        <v>40.127388535031997</v>
      </c>
      <c r="V9333" s="8">
        <v>5.7324840764329998</v>
      </c>
    </row>
    <row r="9334" spans="3:22" x14ac:dyDescent="0.2">
      <c r="C9334" s="90"/>
      <c r="D9334" s="87"/>
      <c r="E9334" s="1" t="s">
        <v>94</v>
      </c>
      <c r="F9334" s="2"/>
      <c r="G9334" s="59">
        <v>9</v>
      </c>
      <c r="H9334" s="71" t="str">
        <f t="shared" si="204"/>
        <v>*</v>
      </c>
      <c r="I9334" s="11">
        <v>33.333333333333002</v>
      </c>
      <c r="J9334" s="3">
        <v>44.444444444444002</v>
      </c>
      <c r="K9334" s="3">
        <v>22.222222222222001</v>
      </c>
      <c r="L9334" s="3">
        <v>11.111111111111001</v>
      </c>
      <c r="M9334" s="3">
        <v>22.222222222222001</v>
      </c>
      <c r="N9334" s="3">
        <v>11.111111111111001</v>
      </c>
      <c r="O9334" s="3">
        <v>22.222222222222001</v>
      </c>
      <c r="P9334" s="3">
        <v>11.111111111111001</v>
      </c>
      <c r="Q9334" s="3">
        <v>11.111111111111001</v>
      </c>
      <c r="R9334" s="3">
        <v>22.222222222222001</v>
      </c>
      <c r="S9334" s="3">
        <v>22.222222222222001</v>
      </c>
      <c r="T9334" s="3">
        <v>11.111111111111001</v>
      </c>
      <c r="U9334" s="3">
        <v>55.555555555555998</v>
      </c>
      <c r="V9334" s="14">
        <v>0</v>
      </c>
    </row>
    <row r="9335" spans="3:22" x14ac:dyDescent="0.2">
      <c r="C9335" s="90"/>
      <c r="D9335" s="87"/>
      <c r="E9335" s="1" t="s">
        <v>95</v>
      </c>
      <c r="F9335" s="2"/>
      <c r="G9335" s="59">
        <v>5</v>
      </c>
      <c r="H9335" s="71" t="str">
        <f t="shared" si="204"/>
        <v>*</v>
      </c>
      <c r="I9335" s="11">
        <v>40</v>
      </c>
      <c r="J9335" s="3">
        <v>60</v>
      </c>
      <c r="K9335" s="3">
        <v>40</v>
      </c>
      <c r="L9335" s="3">
        <v>20</v>
      </c>
      <c r="M9335" s="3">
        <v>40</v>
      </c>
      <c r="N9335" s="3">
        <v>20</v>
      </c>
      <c r="O9335" s="3">
        <v>40</v>
      </c>
      <c r="P9335" s="3">
        <v>20</v>
      </c>
      <c r="Q9335" s="3">
        <v>20</v>
      </c>
      <c r="R9335" s="3">
        <v>40</v>
      </c>
      <c r="S9335" s="3">
        <v>40</v>
      </c>
      <c r="T9335" s="3">
        <v>20</v>
      </c>
      <c r="U9335" s="3">
        <v>40</v>
      </c>
      <c r="V9335" s="14">
        <v>0</v>
      </c>
    </row>
    <row r="9336" spans="3:22" x14ac:dyDescent="0.2">
      <c r="C9336" s="90"/>
      <c r="D9336" s="87"/>
      <c r="E9336" s="1" t="s">
        <v>32</v>
      </c>
      <c r="F9336" s="2"/>
      <c r="G9336" s="59">
        <v>41</v>
      </c>
      <c r="H9336" s="71" t="str">
        <f t="shared" si="204"/>
        <v>*</v>
      </c>
      <c r="I9336" s="11">
        <v>31.707317073171001</v>
      </c>
      <c r="J9336" s="3">
        <v>29.268292682927001</v>
      </c>
      <c r="K9336" s="3">
        <v>19.512195121950999</v>
      </c>
      <c r="L9336" s="3">
        <v>14.634146341463</v>
      </c>
      <c r="M9336" s="3">
        <v>4.8780487804880002</v>
      </c>
      <c r="N9336" s="3">
        <v>7.3170731707319998</v>
      </c>
      <c r="O9336" s="3">
        <v>9.7560975609760003</v>
      </c>
      <c r="P9336" s="3">
        <v>4.8780487804880002</v>
      </c>
      <c r="Q9336" s="3">
        <v>4.8780487804880002</v>
      </c>
      <c r="R9336" s="3">
        <v>9.7560975609760003</v>
      </c>
      <c r="S9336" s="3">
        <v>9.7560975609760003</v>
      </c>
      <c r="T9336" s="3">
        <v>4.8780487804880002</v>
      </c>
      <c r="U9336" s="3">
        <v>39.024390243901998</v>
      </c>
      <c r="V9336" s="8">
        <v>4.8780487804880002</v>
      </c>
    </row>
    <row r="9337" spans="3:22" ht="24" x14ac:dyDescent="0.2">
      <c r="C9337" s="90"/>
      <c r="D9337" s="87"/>
      <c r="E9337" s="1" t="s">
        <v>96</v>
      </c>
      <c r="F9337" s="2"/>
      <c r="G9337" s="59">
        <v>455</v>
      </c>
      <c r="H9337" s="71" t="str">
        <f t="shared" si="204"/>
        <v xml:space="preserve"> </v>
      </c>
      <c r="I9337" s="11">
        <v>24.395604395604</v>
      </c>
      <c r="J9337" s="3">
        <v>32.747252747253</v>
      </c>
      <c r="K9337" s="3">
        <v>21.318681318681001</v>
      </c>
      <c r="L9337" s="3">
        <v>9.4505494505489995</v>
      </c>
      <c r="M9337" s="3">
        <v>6.1538461538459996</v>
      </c>
      <c r="N9337" s="3">
        <v>3.2967032967029999</v>
      </c>
      <c r="O9337" s="3">
        <v>7.9120879120880003</v>
      </c>
      <c r="P9337" s="3">
        <v>5.0549450549449997</v>
      </c>
      <c r="Q9337" s="3">
        <v>3.9560439560440002</v>
      </c>
      <c r="R9337" s="3">
        <v>7.9120879120880003</v>
      </c>
      <c r="S9337" s="3">
        <v>9.8901098901100006</v>
      </c>
      <c r="T9337" s="3">
        <v>0.65934065934099995</v>
      </c>
      <c r="U9337" s="3">
        <v>38.461538461537998</v>
      </c>
      <c r="V9337" s="8">
        <v>4.8351648351650001</v>
      </c>
    </row>
    <row r="9338" spans="3:22" ht="24" x14ac:dyDescent="0.2">
      <c r="C9338" s="90"/>
      <c r="D9338" s="87"/>
      <c r="E9338" s="1" t="s">
        <v>87</v>
      </c>
      <c r="F9338" s="2"/>
      <c r="G9338" s="59">
        <v>623</v>
      </c>
      <c r="H9338" s="71" t="str">
        <f t="shared" si="204"/>
        <v xml:space="preserve"> </v>
      </c>
      <c r="I9338" s="11">
        <v>19.903691813803999</v>
      </c>
      <c r="J9338" s="3">
        <v>29.052969502408001</v>
      </c>
      <c r="K9338" s="3">
        <v>19.582664526485001</v>
      </c>
      <c r="L9338" s="3">
        <v>6.2600321027290002</v>
      </c>
      <c r="M9338" s="3">
        <v>8.1861958266449992</v>
      </c>
      <c r="N9338" s="3">
        <v>2.0866773675760002</v>
      </c>
      <c r="O9338" s="3">
        <v>7.0626003210270003</v>
      </c>
      <c r="P9338" s="3">
        <v>3.8523274478329999</v>
      </c>
      <c r="Q9338" s="3">
        <v>1.926163723917</v>
      </c>
      <c r="R9338" s="3">
        <v>1.7656500802570001</v>
      </c>
      <c r="S9338" s="3">
        <v>2.2471910112360001</v>
      </c>
      <c r="T9338" s="3">
        <v>0.96308186195800005</v>
      </c>
      <c r="U9338" s="3">
        <v>43.499197431782001</v>
      </c>
      <c r="V9338" s="8">
        <v>4.3338683788120003</v>
      </c>
    </row>
    <row r="9339" spans="3:22" ht="24" x14ac:dyDescent="0.2">
      <c r="C9339" s="90"/>
      <c r="D9339" s="87"/>
      <c r="E9339" s="1" t="s">
        <v>88</v>
      </c>
      <c r="F9339" s="2"/>
      <c r="G9339" s="59">
        <v>1112</v>
      </c>
      <c r="H9339" s="71" t="str">
        <f t="shared" si="204"/>
        <v xml:space="preserve"> </v>
      </c>
      <c r="I9339" s="11">
        <v>21.942446043164999</v>
      </c>
      <c r="J9339" s="3">
        <v>22.841726618705</v>
      </c>
      <c r="K9339" s="3">
        <v>16.636690647481998</v>
      </c>
      <c r="L9339" s="3">
        <v>4.1366906474820002</v>
      </c>
      <c r="M9339" s="3">
        <v>3.7769784172660001</v>
      </c>
      <c r="N9339" s="3">
        <v>1.9784172661870001</v>
      </c>
      <c r="O9339" s="3">
        <v>2.9676258992809998</v>
      </c>
      <c r="P9339" s="3">
        <v>2.0683453237410001</v>
      </c>
      <c r="Q9339" s="3">
        <v>1.2589928057549999</v>
      </c>
      <c r="R9339" s="3">
        <v>0.98920863309399998</v>
      </c>
      <c r="S9339" s="3">
        <v>0.71942446043200003</v>
      </c>
      <c r="T9339" s="3">
        <v>0.71942446043200003</v>
      </c>
      <c r="U9339" s="3">
        <v>51.708633093525002</v>
      </c>
      <c r="V9339" s="8">
        <v>4.3165467625899998</v>
      </c>
    </row>
    <row r="9340" spans="3:22" x14ac:dyDescent="0.2">
      <c r="C9340" s="90"/>
      <c r="D9340" s="87"/>
      <c r="E9340" s="1" t="s">
        <v>22</v>
      </c>
      <c r="F9340" s="2"/>
      <c r="G9340" s="59">
        <v>245</v>
      </c>
      <c r="H9340" s="71" t="str">
        <f t="shared" si="204"/>
        <v xml:space="preserve"> </v>
      </c>
      <c r="I9340" s="11">
        <v>20.408163265306001</v>
      </c>
      <c r="J9340" s="3">
        <v>25.306122448979998</v>
      </c>
      <c r="K9340" s="3">
        <v>19.591836734693999</v>
      </c>
      <c r="L9340" s="3">
        <v>6.9387755102039996</v>
      </c>
      <c r="M9340" s="3">
        <v>2.4489795918369999</v>
      </c>
      <c r="N9340" s="3">
        <v>4.0816326530609999</v>
      </c>
      <c r="O9340" s="3">
        <v>3.2653061224490001</v>
      </c>
      <c r="P9340" s="3">
        <v>5.3061224489800001</v>
      </c>
      <c r="Q9340" s="3">
        <v>2.040816326531</v>
      </c>
      <c r="R9340" s="3">
        <v>2.4489795918369999</v>
      </c>
      <c r="S9340" s="3">
        <v>3.2653061224490001</v>
      </c>
      <c r="T9340" s="3">
        <v>0.816326530612</v>
      </c>
      <c r="U9340" s="3">
        <v>22.448979591836999</v>
      </c>
      <c r="V9340" s="8">
        <v>29.387755102041002</v>
      </c>
    </row>
    <row r="9341" spans="3:22" x14ac:dyDescent="0.2">
      <c r="C9341" s="91" t="s">
        <v>97</v>
      </c>
      <c r="D9341" s="86" t="s">
        <v>17</v>
      </c>
      <c r="E9341" s="6" t="s">
        <v>98</v>
      </c>
      <c r="F9341" s="5"/>
      <c r="G9341" s="58">
        <v>83</v>
      </c>
      <c r="H9341" s="70" t="str">
        <f t="shared" si="204"/>
        <v xml:space="preserve"> </v>
      </c>
      <c r="I9341" s="12">
        <v>25.301204819277</v>
      </c>
      <c r="J9341" s="4">
        <v>31.325301204818999</v>
      </c>
      <c r="K9341" s="4">
        <v>31.325301204818999</v>
      </c>
      <c r="L9341" s="4">
        <v>10.843373493975999</v>
      </c>
      <c r="M9341" s="4">
        <v>8.4337349397590007</v>
      </c>
      <c r="N9341" s="4">
        <v>4.819277108434</v>
      </c>
      <c r="O9341" s="4">
        <v>8.4337349397590007</v>
      </c>
      <c r="P9341" s="4">
        <v>7.2289156626509996</v>
      </c>
      <c r="Q9341" s="4">
        <v>3.6144578313250002</v>
      </c>
      <c r="R9341" s="4">
        <v>12.048192771084</v>
      </c>
      <c r="S9341" s="4">
        <v>12.048192771084</v>
      </c>
      <c r="T9341" s="25">
        <v>0</v>
      </c>
      <c r="U9341" s="4">
        <v>31.325301204818999</v>
      </c>
      <c r="V9341" s="13">
        <v>7.2289156626509996</v>
      </c>
    </row>
    <row r="9342" spans="3:22" x14ac:dyDescent="0.2">
      <c r="C9342" s="90"/>
      <c r="D9342" s="87"/>
      <c r="E9342" s="1" t="s">
        <v>99</v>
      </c>
      <c r="F9342" s="2"/>
      <c r="G9342" s="59">
        <v>401</v>
      </c>
      <c r="H9342" s="71" t="str">
        <f t="shared" si="204"/>
        <v xml:space="preserve"> </v>
      </c>
      <c r="I9342" s="11">
        <v>23.940149625935</v>
      </c>
      <c r="J9342" s="3">
        <v>30.174563591022</v>
      </c>
      <c r="K9342" s="3">
        <v>22.194513715711</v>
      </c>
      <c r="L9342" s="3">
        <v>9.9750623441399995</v>
      </c>
      <c r="M9342" s="3">
        <v>10.473815461347</v>
      </c>
      <c r="N9342" s="3">
        <v>2.2443890274310001</v>
      </c>
      <c r="O9342" s="3">
        <v>7.7306733167079997</v>
      </c>
      <c r="P9342" s="3">
        <v>5.4862842892770001</v>
      </c>
      <c r="Q9342" s="3">
        <v>2.9925187032420002</v>
      </c>
      <c r="R9342" s="3">
        <v>6.9825436408980002</v>
      </c>
      <c r="S9342" s="3">
        <v>6.4837905236909998</v>
      </c>
      <c r="T9342" s="3">
        <v>0.74812967581000001</v>
      </c>
      <c r="U9342" s="3">
        <v>36.907730673316998</v>
      </c>
      <c r="V9342" s="8">
        <v>4.9875311720699997</v>
      </c>
    </row>
    <row r="9343" spans="3:22" x14ac:dyDescent="0.2">
      <c r="C9343" s="90"/>
      <c r="D9343" s="87"/>
      <c r="E9343" s="1" t="s">
        <v>100</v>
      </c>
      <c r="F9343" s="2"/>
      <c r="G9343" s="59">
        <v>686</v>
      </c>
      <c r="H9343" s="71" t="str">
        <f t="shared" si="204"/>
        <v xml:space="preserve"> </v>
      </c>
      <c r="I9343" s="11">
        <v>22.303206997084999</v>
      </c>
      <c r="J9343" s="3">
        <v>28.571428571428999</v>
      </c>
      <c r="K9343" s="3">
        <v>18.367346938775999</v>
      </c>
      <c r="L9343" s="3">
        <v>4.9562682215739997</v>
      </c>
      <c r="M9343" s="3">
        <v>5.3935860058309997</v>
      </c>
      <c r="N9343" s="3">
        <v>1.895043731778</v>
      </c>
      <c r="O9343" s="3">
        <v>6.1224489795919999</v>
      </c>
      <c r="P9343" s="3">
        <v>4.2274052478130004</v>
      </c>
      <c r="Q9343" s="3">
        <v>2.3323615160350002</v>
      </c>
      <c r="R9343" s="3">
        <v>2.623906705539</v>
      </c>
      <c r="S9343" s="3">
        <v>2.4781341107869999</v>
      </c>
      <c r="T9343" s="3">
        <v>0.72886297376099995</v>
      </c>
      <c r="U9343" s="3">
        <v>43.002915451894999</v>
      </c>
      <c r="V9343" s="8">
        <v>5.5393586005830002</v>
      </c>
    </row>
    <row r="9344" spans="3:22" x14ac:dyDescent="0.2">
      <c r="C9344" s="90"/>
      <c r="D9344" s="87"/>
      <c r="E9344" s="1" t="s">
        <v>101</v>
      </c>
      <c r="F9344" s="2"/>
      <c r="G9344" s="59">
        <v>1118</v>
      </c>
      <c r="H9344" s="71" t="str">
        <f t="shared" si="204"/>
        <v xml:space="preserve"> </v>
      </c>
      <c r="I9344" s="11">
        <v>20.840787119857001</v>
      </c>
      <c r="J9344" s="3">
        <v>23.971377459749998</v>
      </c>
      <c r="K9344" s="3">
        <v>16.726296958854999</v>
      </c>
      <c r="L9344" s="3">
        <v>4.6511627906979998</v>
      </c>
      <c r="M9344" s="3">
        <v>3.1305903398930002</v>
      </c>
      <c r="N9344" s="3">
        <v>2.504472271914</v>
      </c>
      <c r="O9344" s="3">
        <v>3.2200357781750002</v>
      </c>
      <c r="P9344" s="3">
        <v>1.6994633273699999</v>
      </c>
      <c r="Q9344" s="3">
        <v>1.4311270125219999</v>
      </c>
      <c r="R9344" s="3">
        <v>0.53667262969600005</v>
      </c>
      <c r="S9344" s="3">
        <v>1.520572450805</v>
      </c>
      <c r="T9344" s="3">
        <v>0.80500894454399996</v>
      </c>
      <c r="U9344" s="3">
        <v>50.089445438283001</v>
      </c>
      <c r="V9344" s="8">
        <v>6.0822898032200001</v>
      </c>
    </row>
    <row r="9345" spans="3:22" x14ac:dyDescent="0.2">
      <c r="C9345" s="90"/>
      <c r="D9345" s="87"/>
      <c r="E9345" s="1" t="s">
        <v>22</v>
      </c>
      <c r="F9345" s="2"/>
      <c r="G9345" s="59">
        <v>147</v>
      </c>
      <c r="H9345" s="71" t="str">
        <f t="shared" si="204"/>
        <v xml:space="preserve"> </v>
      </c>
      <c r="I9345" s="11">
        <v>17.687074829932001</v>
      </c>
      <c r="J9345" s="3">
        <v>23.809523809523998</v>
      </c>
      <c r="K9345" s="3">
        <v>16.326530612245001</v>
      </c>
      <c r="L9345" s="3">
        <v>6.8027210884349998</v>
      </c>
      <c r="M9345" s="3">
        <v>4.0816326530609999</v>
      </c>
      <c r="N9345" s="3">
        <v>4.0816326530609999</v>
      </c>
      <c r="O9345" s="3">
        <v>3.4013605442179999</v>
      </c>
      <c r="P9345" s="3">
        <v>4.7619047619049999</v>
      </c>
      <c r="Q9345" s="3">
        <v>1.360544217687</v>
      </c>
      <c r="R9345" s="3">
        <v>1.360544217687</v>
      </c>
      <c r="S9345" s="3">
        <v>3.4013605442179999</v>
      </c>
      <c r="T9345" s="3">
        <v>1.360544217687</v>
      </c>
      <c r="U9345" s="3">
        <v>31.972789115645998</v>
      </c>
      <c r="V9345" s="8">
        <v>25.170068027210998</v>
      </c>
    </row>
    <row r="9346" spans="3:22" x14ac:dyDescent="0.2">
      <c r="C9346" s="91" t="s">
        <v>102</v>
      </c>
      <c r="D9346" s="86" t="s">
        <v>17</v>
      </c>
      <c r="E9346" s="6" t="s">
        <v>103</v>
      </c>
      <c r="F9346" s="5"/>
      <c r="G9346" s="58">
        <v>562</v>
      </c>
      <c r="H9346" s="70" t="str">
        <f t="shared" si="204"/>
        <v xml:space="preserve"> </v>
      </c>
      <c r="I9346" s="12">
        <v>21.174377224198999</v>
      </c>
      <c r="J9346" s="4">
        <v>28.825622775801001</v>
      </c>
      <c r="K9346" s="4">
        <v>22.241992882561998</v>
      </c>
      <c r="L9346" s="4">
        <v>5.338078291815</v>
      </c>
      <c r="M9346" s="4">
        <v>5.8718861209959998</v>
      </c>
      <c r="N9346" s="4">
        <v>1.9572953736650001</v>
      </c>
      <c r="O9346" s="4">
        <v>6.4056939501779997</v>
      </c>
      <c r="P9346" s="4">
        <v>3.7366548042700001</v>
      </c>
      <c r="Q9346" s="4">
        <v>2.1352313167260002</v>
      </c>
      <c r="R9346" s="4">
        <v>3.9145907473310002</v>
      </c>
      <c r="S9346" s="4">
        <v>5.1601423487540004</v>
      </c>
      <c r="T9346" s="4">
        <v>1.4234875444840001</v>
      </c>
      <c r="U9346" s="4">
        <v>41.637010676156997</v>
      </c>
      <c r="V9346" s="13">
        <v>5.6939501779360002</v>
      </c>
    </row>
    <row r="9347" spans="3:22" x14ac:dyDescent="0.2">
      <c r="C9347" s="90"/>
      <c r="D9347" s="87"/>
      <c r="E9347" s="1" t="s">
        <v>104</v>
      </c>
      <c r="F9347" s="2"/>
      <c r="G9347" s="59">
        <v>1221</v>
      </c>
      <c r="H9347" s="71" t="str">
        <f t="shared" si="204"/>
        <v xml:space="preserve"> </v>
      </c>
      <c r="I9347" s="11">
        <v>21.539721539721999</v>
      </c>
      <c r="J9347" s="3">
        <v>27.436527436527001</v>
      </c>
      <c r="K9347" s="3">
        <v>19.65601965602</v>
      </c>
      <c r="L9347" s="3">
        <v>6.7158067158070001</v>
      </c>
      <c r="M9347" s="3">
        <v>5.9787059787060004</v>
      </c>
      <c r="N9347" s="3">
        <v>1.8837018837020001</v>
      </c>
      <c r="O9347" s="3">
        <v>5.1597051597050001</v>
      </c>
      <c r="P9347" s="3">
        <v>3.357903357903</v>
      </c>
      <c r="Q9347" s="3">
        <v>1.4742014742009999</v>
      </c>
      <c r="R9347" s="3">
        <v>3.1122031122029998</v>
      </c>
      <c r="S9347" s="3">
        <v>2.7027027027030002</v>
      </c>
      <c r="T9347" s="3">
        <v>0.57330057330100004</v>
      </c>
      <c r="U9347" s="3">
        <v>44.389844389844001</v>
      </c>
      <c r="V9347" s="8">
        <v>5.4054054054050003</v>
      </c>
    </row>
    <row r="9348" spans="3:22" x14ac:dyDescent="0.2">
      <c r="C9348" s="90"/>
      <c r="D9348" s="87"/>
      <c r="E9348" s="1" t="s">
        <v>105</v>
      </c>
      <c r="F9348" s="2"/>
      <c r="G9348" s="59">
        <v>430</v>
      </c>
      <c r="H9348" s="71" t="str">
        <f t="shared" si="204"/>
        <v xml:space="preserve"> </v>
      </c>
      <c r="I9348" s="11">
        <v>22.325581395349001</v>
      </c>
      <c r="J9348" s="3">
        <v>23.488372093022999</v>
      </c>
      <c r="K9348" s="3">
        <v>13.953488372093</v>
      </c>
      <c r="L9348" s="3">
        <v>5.3488372093020002</v>
      </c>
      <c r="M9348" s="3">
        <v>2.5581395348839999</v>
      </c>
      <c r="N9348" s="3">
        <v>3.720930232558</v>
      </c>
      <c r="O9348" s="3">
        <v>4.4186046511630002</v>
      </c>
      <c r="P9348" s="3">
        <v>3.255813953488</v>
      </c>
      <c r="Q9348" s="3">
        <v>3.255813953488</v>
      </c>
      <c r="R9348" s="3">
        <v>0.23255813953500001</v>
      </c>
      <c r="S9348" s="3">
        <v>2.0930232558139998</v>
      </c>
      <c r="T9348" s="3">
        <v>0.46511627907000003</v>
      </c>
      <c r="U9348" s="3">
        <v>50</v>
      </c>
      <c r="V9348" s="8">
        <v>5.1162790697669998</v>
      </c>
    </row>
    <row r="9349" spans="3:22" x14ac:dyDescent="0.2">
      <c r="C9349" s="90"/>
      <c r="D9349" s="87"/>
      <c r="E9349" s="1" t="s">
        <v>106</v>
      </c>
      <c r="F9349" s="2"/>
      <c r="G9349" s="59">
        <v>63</v>
      </c>
      <c r="H9349" s="71" t="str">
        <f t="shared" si="204"/>
        <v xml:space="preserve"> </v>
      </c>
      <c r="I9349" s="11">
        <v>26.984126984126998</v>
      </c>
      <c r="J9349" s="3">
        <v>19.047619047619001</v>
      </c>
      <c r="K9349" s="3">
        <v>7.9365079365079998</v>
      </c>
      <c r="L9349" s="3">
        <v>3.1746031746029999</v>
      </c>
      <c r="M9349" s="3">
        <v>1.587301587302</v>
      </c>
      <c r="N9349" s="3">
        <v>3.1746031746029999</v>
      </c>
      <c r="O9349" s="7">
        <v>0</v>
      </c>
      <c r="P9349" s="7">
        <v>0</v>
      </c>
      <c r="Q9349" s="3">
        <v>1.587301587302</v>
      </c>
      <c r="R9349" s="7">
        <v>0</v>
      </c>
      <c r="S9349" s="7">
        <v>0</v>
      </c>
      <c r="T9349" s="3">
        <v>1.587301587302</v>
      </c>
      <c r="U9349" s="3">
        <v>50.793650793650997</v>
      </c>
      <c r="V9349" s="8">
        <v>9.5238095238099998</v>
      </c>
    </row>
    <row r="9350" spans="3:22" x14ac:dyDescent="0.2">
      <c r="C9350" s="90"/>
      <c r="D9350" s="87"/>
      <c r="E9350" s="1" t="s">
        <v>22</v>
      </c>
      <c r="F9350" s="2"/>
      <c r="G9350" s="59">
        <v>159</v>
      </c>
      <c r="H9350" s="71" t="str">
        <f t="shared" si="204"/>
        <v xml:space="preserve"> </v>
      </c>
      <c r="I9350" s="11">
        <v>21.383647798742</v>
      </c>
      <c r="J9350" s="3">
        <v>22.641509433962</v>
      </c>
      <c r="K9350" s="3">
        <v>13.836477987421</v>
      </c>
      <c r="L9350" s="3">
        <v>5.0314465408810003</v>
      </c>
      <c r="M9350" s="3">
        <v>5.660377358491</v>
      </c>
      <c r="N9350" s="3">
        <v>5.0314465408810003</v>
      </c>
      <c r="O9350" s="3">
        <v>1.88679245283</v>
      </c>
      <c r="P9350" s="3">
        <v>4.4025157232699996</v>
      </c>
      <c r="Q9350" s="3">
        <v>2.5157232704400001</v>
      </c>
      <c r="R9350" s="3">
        <v>1.88679245283</v>
      </c>
      <c r="S9350" s="3">
        <v>2.5157232704400001</v>
      </c>
      <c r="T9350" s="3">
        <v>0.62893081761000003</v>
      </c>
      <c r="U9350" s="3">
        <v>33.333333333333002</v>
      </c>
      <c r="V9350" s="8">
        <v>27.044025157233001</v>
      </c>
    </row>
    <row r="9351" spans="3:22" x14ac:dyDescent="0.2">
      <c r="C9351" s="90"/>
      <c r="D9351" s="87"/>
      <c r="E9351" s="1" t="s">
        <v>107</v>
      </c>
      <c r="F9351" s="2"/>
      <c r="G9351" s="59">
        <v>1783</v>
      </c>
      <c r="H9351" s="71" t="str">
        <f t="shared" si="204"/>
        <v xml:space="preserve"> </v>
      </c>
      <c r="I9351" s="11">
        <v>21.424565339316</v>
      </c>
      <c r="J9351" s="3">
        <v>27.874369040942</v>
      </c>
      <c r="K9351" s="3">
        <v>20.471116096467</v>
      </c>
      <c r="L9351" s="3">
        <v>6.2815479528880003</v>
      </c>
      <c r="M9351" s="3">
        <v>5.9450364554119997</v>
      </c>
      <c r="N9351" s="3">
        <v>1.906898485698</v>
      </c>
      <c r="O9351" s="3">
        <v>5.5524397083570003</v>
      </c>
      <c r="P9351" s="3">
        <v>3.4772854739199999</v>
      </c>
      <c r="Q9351" s="3">
        <v>1.6825574873810001</v>
      </c>
      <c r="R9351" s="3">
        <v>3.3651149747620002</v>
      </c>
      <c r="S9351" s="3">
        <v>3.4772854739199999</v>
      </c>
      <c r="T9351" s="3">
        <v>0.84127874369</v>
      </c>
      <c r="U9351" s="3">
        <v>43.522153673584</v>
      </c>
      <c r="V9351" s="8">
        <v>5.4963544587769997</v>
      </c>
    </row>
    <row r="9352" spans="3:22" x14ac:dyDescent="0.2">
      <c r="C9352" s="90"/>
      <c r="D9352" s="87"/>
      <c r="E9352" s="1" t="s">
        <v>108</v>
      </c>
      <c r="F9352" s="2"/>
      <c r="G9352" s="59">
        <v>493</v>
      </c>
      <c r="H9352" s="71" t="str">
        <f t="shared" si="204"/>
        <v xml:space="preserve"> </v>
      </c>
      <c r="I9352" s="11">
        <v>22.920892494928999</v>
      </c>
      <c r="J9352" s="3">
        <v>22.920892494928999</v>
      </c>
      <c r="K9352" s="3">
        <v>13.184584178499</v>
      </c>
      <c r="L9352" s="3">
        <v>5.0709939148069996</v>
      </c>
      <c r="M9352" s="3">
        <v>2.434077079108</v>
      </c>
      <c r="N9352" s="3">
        <v>3.6511156186610001</v>
      </c>
      <c r="O9352" s="3">
        <v>3.8539553752539999</v>
      </c>
      <c r="P9352" s="3">
        <v>2.8397565922919998</v>
      </c>
      <c r="Q9352" s="3">
        <v>3.042596348884</v>
      </c>
      <c r="R9352" s="3">
        <v>0.20283975659199999</v>
      </c>
      <c r="S9352" s="3">
        <v>1.8255578093310001</v>
      </c>
      <c r="T9352" s="3">
        <v>0.60851926977699999</v>
      </c>
      <c r="U9352" s="3">
        <v>50.101419878295999</v>
      </c>
      <c r="V9352" s="8">
        <v>5.6795131845839997</v>
      </c>
    </row>
    <row r="9353" spans="3:22" x14ac:dyDescent="0.2">
      <c r="C9353" s="91" t="s">
        <v>109</v>
      </c>
      <c r="D9353" s="86" t="s">
        <v>17</v>
      </c>
      <c r="E9353" s="6" t="s">
        <v>110</v>
      </c>
      <c r="F9353" s="5"/>
      <c r="G9353" s="58">
        <v>551</v>
      </c>
      <c r="H9353" s="70" t="str">
        <f t="shared" si="204"/>
        <v xml:space="preserve"> </v>
      </c>
      <c r="I9353" s="12">
        <v>19.963702359347</v>
      </c>
      <c r="J9353" s="4">
        <v>26.497277676951001</v>
      </c>
      <c r="K9353" s="4">
        <v>22.504537205081999</v>
      </c>
      <c r="L9353" s="4">
        <v>6.5335753176039999</v>
      </c>
      <c r="M9353" s="4">
        <v>12.885662431942</v>
      </c>
      <c r="N9353" s="4">
        <v>2.3593466424680001</v>
      </c>
      <c r="O9353" s="4">
        <v>5.807622504537</v>
      </c>
      <c r="P9353" s="4">
        <v>4.5372050816699998</v>
      </c>
      <c r="Q9353" s="4">
        <v>2.5408348457350001</v>
      </c>
      <c r="R9353" s="4">
        <v>4.9001814882029997</v>
      </c>
      <c r="S9353" s="4">
        <v>3.6297640653359999</v>
      </c>
      <c r="T9353" s="4">
        <v>0.90744101633399998</v>
      </c>
      <c r="U9353" s="4">
        <v>43.920145190562998</v>
      </c>
      <c r="V9353" s="13">
        <v>4.1742286751359998</v>
      </c>
    </row>
    <row r="9354" spans="3:22" ht="24" x14ac:dyDescent="0.2">
      <c r="C9354" s="90"/>
      <c r="D9354" s="87"/>
      <c r="E9354" s="1" t="s">
        <v>111</v>
      </c>
      <c r="F9354" s="2"/>
      <c r="G9354" s="59">
        <v>298</v>
      </c>
      <c r="H9354" s="71" t="str">
        <f t="shared" si="204"/>
        <v xml:space="preserve"> </v>
      </c>
      <c r="I9354" s="11">
        <v>21.140939597315</v>
      </c>
      <c r="J9354" s="3">
        <v>31.208053691275001</v>
      </c>
      <c r="K9354" s="3">
        <v>25.503355704697999</v>
      </c>
      <c r="L9354" s="3">
        <v>8.7248322147649997</v>
      </c>
      <c r="M9354" s="3">
        <v>6.7114093959729999</v>
      </c>
      <c r="N9354" s="3">
        <v>4.3624161073829999</v>
      </c>
      <c r="O9354" s="3">
        <v>9.060402684564</v>
      </c>
      <c r="P9354" s="3">
        <v>4.6979865771810001</v>
      </c>
      <c r="Q9354" s="3">
        <v>3.0201342281880001</v>
      </c>
      <c r="R9354" s="3">
        <v>7.3825503355700004</v>
      </c>
      <c r="S9354" s="3">
        <v>9.7315436241610005</v>
      </c>
      <c r="T9354" s="3">
        <v>1.677852348993</v>
      </c>
      <c r="U9354" s="3">
        <v>39.597315436241999</v>
      </c>
      <c r="V9354" s="8">
        <v>3.6912751677850002</v>
      </c>
    </row>
    <row r="9355" spans="3:22" ht="24" x14ac:dyDescent="0.2">
      <c r="C9355" s="90"/>
      <c r="D9355" s="87"/>
      <c r="E9355" s="1" t="s">
        <v>112</v>
      </c>
      <c r="F9355" s="2"/>
      <c r="G9355" s="59">
        <v>954</v>
      </c>
      <c r="H9355" s="71" t="str">
        <f t="shared" si="204"/>
        <v xml:space="preserve"> </v>
      </c>
      <c r="I9355" s="11">
        <v>20.859538784066999</v>
      </c>
      <c r="J9355" s="3">
        <v>28.825995807127999</v>
      </c>
      <c r="K9355" s="3">
        <v>20.754716981131999</v>
      </c>
      <c r="L9355" s="3">
        <v>6.9182389937110003</v>
      </c>
      <c r="M9355" s="3">
        <v>5.2410901467509996</v>
      </c>
      <c r="N9355" s="3">
        <v>1.7819706498950001</v>
      </c>
      <c r="O9355" s="3">
        <v>6.184486373166</v>
      </c>
      <c r="P9355" s="3">
        <v>3.7735849056599999</v>
      </c>
      <c r="Q9355" s="3">
        <v>1.5723270440249999</v>
      </c>
      <c r="R9355" s="3">
        <v>4.4025157232699996</v>
      </c>
      <c r="S9355" s="3">
        <v>4.9266247379449997</v>
      </c>
      <c r="T9355" s="3">
        <v>1.3626834381549999</v>
      </c>
      <c r="U9355" s="3">
        <v>44.654088050314002</v>
      </c>
      <c r="V9355" s="8">
        <v>5.2410901467509996</v>
      </c>
    </row>
    <row r="9356" spans="3:22" x14ac:dyDescent="0.2">
      <c r="C9356" s="90"/>
      <c r="D9356" s="87"/>
      <c r="E9356" s="1" t="s">
        <v>113</v>
      </c>
      <c r="F9356" s="2"/>
      <c r="G9356" s="59">
        <v>616</v>
      </c>
      <c r="H9356" s="71" t="str">
        <f t="shared" si="204"/>
        <v xml:space="preserve"> </v>
      </c>
      <c r="I9356" s="11">
        <v>22.077922077922</v>
      </c>
      <c r="J9356" s="3">
        <v>30.844155844155999</v>
      </c>
      <c r="K9356" s="3">
        <v>21.266233766233999</v>
      </c>
      <c r="L9356" s="3">
        <v>6.655844155844</v>
      </c>
      <c r="M9356" s="3">
        <v>7.1428571428570002</v>
      </c>
      <c r="N9356" s="3">
        <v>1.948051948052</v>
      </c>
      <c r="O9356" s="3">
        <v>6.655844155844</v>
      </c>
      <c r="P9356" s="3">
        <v>4.8701298701300004</v>
      </c>
      <c r="Q9356" s="3">
        <v>1.785714285714</v>
      </c>
      <c r="R9356" s="3">
        <v>3.5714285714290002</v>
      </c>
      <c r="S9356" s="3">
        <v>3.2467532467529998</v>
      </c>
      <c r="T9356" s="3">
        <v>0.64935064935099995</v>
      </c>
      <c r="U9356" s="3">
        <v>43.668831168830998</v>
      </c>
      <c r="V9356" s="8">
        <v>4.8701298701300004</v>
      </c>
    </row>
    <row r="9357" spans="3:22" x14ac:dyDescent="0.2">
      <c r="C9357" s="90"/>
      <c r="D9357" s="87"/>
      <c r="E9357" s="1" t="s">
        <v>114</v>
      </c>
      <c r="F9357" s="2"/>
      <c r="G9357" s="59">
        <v>986</v>
      </c>
      <c r="H9357" s="71" t="str">
        <f t="shared" si="204"/>
        <v xml:space="preserve"> </v>
      </c>
      <c r="I9357" s="11">
        <v>21.805273833670999</v>
      </c>
      <c r="J9357" s="3">
        <v>28.498985801217</v>
      </c>
      <c r="K9357" s="3">
        <v>21.095334685598001</v>
      </c>
      <c r="L9357" s="3">
        <v>6.3894523326570001</v>
      </c>
      <c r="M9357" s="3">
        <v>5.8823529411760003</v>
      </c>
      <c r="N9357" s="3">
        <v>1.8255578093310001</v>
      </c>
      <c r="O9357" s="3">
        <v>6.0851926977690001</v>
      </c>
      <c r="P9357" s="3">
        <v>3.9553752535500002</v>
      </c>
      <c r="Q9357" s="3">
        <v>1.4198782961459999</v>
      </c>
      <c r="R9357" s="3">
        <v>3.7525354969569999</v>
      </c>
      <c r="S9357" s="3">
        <v>4.1582150101420003</v>
      </c>
      <c r="T9357" s="3">
        <v>0.81135902636900004</v>
      </c>
      <c r="U9357" s="3">
        <v>41.379310344827999</v>
      </c>
      <c r="V9357" s="8">
        <v>6.4908722109530004</v>
      </c>
    </row>
    <row r="9358" spans="3:22" ht="24" x14ac:dyDescent="0.2">
      <c r="C9358" s="90"/>
      <c r="D9358" s="87"/>
      <c r="E9358" s="1" t="s">
        <v>115</v>
      </c>
      <c r="F9358" s="2"/>
      <c r="G9358" s="59">
        <v>938</v>
      </c>
      <c r="H9358" s="71" t="str">
        <f t="shared" si="204"/>
        <v xml:space="preserve"> </v>
      </c>
      <c r="I9358" s="11">
        <v>22.494669509594999</v>
      </c>
      <c r="J9358" s="3">
        <v>29.317697228145001</v>
      </c>
      <c r="K9358" s="3">
        <v>20.469083155650001</v>
      </c>
      <c r="L9358" s="3">
        <v>7.1428571428570002</v>
      </c>
      <c r="M9358" s="3">
        <v>5.7569296375269996</v>
      </c>
      <c r="N9358" s="3">
        <v>2.238805970149</v>
      </c>
      <c r="O9358" s="3">
        <v>6.2899786780379996</v>
      </c>
      <c r="P9358" s="3">
        <v>3.9445628997869999</v>
      </c>
      <c r="Q9358" s="3">
        <v>1.9189765458420001</v>
      </c>
      <c r="R9358" s="3">
        <v>3.9445628997869999</v>
      </c>
      <c r="S9358" s="3">
        <v>4.6908315565030003</v>
      </c>
      <c r="T9358" s="3">
        <v>1.0660980810230001</v>
      </c>
      <c r="U9358" s="3">
        <v>43.816631130064003</v>
      </c>
      <c r="V9358" s="8">
        <v>5.3304904051169997</v>
      </c>
    </row>
    <row r="9359" spans="3:22" ht="24" x14ac:dyDescent="0.2">
      <c r="C9359" s="90"/>
      <c r="D9359" s="87"/>
      <c r="E9359" s="1" t="s">
        <v>116</v>
      </c>
      <c r="F9359" s="2"/>
      <c r="G9359" s="59">
        <v>771</v>
      </c>
      <c r="H9359" s="71" t="str">
        <f t="shared" si="204"/>
        <v xml:space="preserve"> </v>
      </c>
      <c r="I9359" s="11">
        <v>23.216601815823999</v>
      </c>
      <c r="J9359" s="3">
        <v>30.090791180284999</v>
      </c>
      <c r="K9359" s="3">
        <v>21.271076523994999</v>
      </c>
      <c r="L9359" s="3">
        <v>7.5226977950710001</v>
      </c>
      <c r="M9359" s="3">
        <v>7.1335927367060004</v>
      </c>
      <c r="N9359" s="3">
        <v>2.3346303501949999</v>
      </c>
      <c r="O9359" s="3">
        <v>6.7444876783399996</v>
      </c>
      <c r="P9359" s="3">
        <v>3.8910505836580001</v>
      </c>
      <c r="Q9359" s="3">
        <v>2.2049286640729999</v>
      </c>
      <c r="R9359" s="3">
        <v>3.7613488975360001</v>
      </c>
      <c r="S9359" s="3">
        <v>4.1504539559009999</v>
      </c>
      <c r="T9359" s="3">
        <v>1.0376134889749999</v>
      </c>
      <c r="U9359" s="3">
        <v>42.542153047989999</v>
      </c>
      <c r="V9359" s="8">
        <v>4.9286640726330004</v>
      </c>
    </row>
    <row r="9360" spans="3:22" ht="24" x14ac:dyDescent="0.2">
      <c r="C9360" s="90"/>
      <c r="D9360" s="87"/>
      <c r="E9360" s="1" t="s">
        <v>117</v>
      </c>
      <c r="F9360" s="2"/>
      <c r="G9360" s="59">
        <v>223</v>
      </c>
      <c r="H9360" s="71" t="str">
        <f t="shared" si="204"/>
        <v xml:space="preserve"> </v>
      </c>
      <c r="I9360" s="11">
        <v>24.663677130044999</v>
      </c>
      <c r="J9360" s="3">
        <v>33.632286995515997</v>
      </c>
      <c r="K9360" s="3">
        <v>24.215246636770999</v>
      </c>
      <c r="L9360" s="3">
        <v>15.2466367713</v>
      </c>
      <c r="M9360" s="3">
        <v>10.313901345291001</v>
      </c>
      <c r="N9360" s="3">
        <v>4.9327354260089997</v>
      </c>
      <c r="O9360" s="3">
        <v>8.9686098654710005</v>
      </c>
      <c r="P9360" s="3">
        <v>8.0717488789239997</v>
      </c>
      <c r="Q9360" s="3">
        <v>3.5874439461879999</v>
      </c>
      <c r="R9360" s="3">
        <v>16.591928251121001</v>
      </c>
      <c r="S9360" s="3">
        <v>11.659192825111999</v>
      </c>
      <c r="T9360" s="3">
        <v>1.3452914798210001</v>
      </c>
      <c r="U9360" s="3">
        <v>31.390134529148</v>
      </c>
      <c r="V9360" s="8">
        <v>4.9327354260089997</v>
      </c>
    </row>
    <row r="9361" spans="3:22" x14ac:dyDescent="0.2">
      <c r="C9361" s="90"/>
      <c r="D9361" s="87"/>
      <c r="E9361" s="1" t="s">
        <v>118</v>
      </c>
      <c r="F9361" s="2"/>
      <c r="G9361" s="59">
        <v>710</v>
      </c>
      <c r="H9361" s="71" t="str">
        <f t="shared" si="204"/>
        <v xml:space="preserve"> </v>
      </c>
      <c r="I9361" s="11">
        <v>19.154929577465001</v>
      </c>
      <c r="J9361" s="3">
        <v>28.450704225351998</v>
      </c>
      <c r="K9361" s="3">
        <v>20.563380281690002</v>
      </c>
      <c r="L9361" s="3">
        <v>7.0422535211269999</v>
      </c>
      <c r="M9361" s="3">
        <v>5.7746478873239999</v>
      </c>
      <c r="N9361" s="3">
        <v>1.9718309859150001</v>
      </c>
      <c r="O9361" s="3">
        <v>6.1971830985920002</v>
      </c>
      <c r="P9361" s="3">
        <v>4.0845070422539997</v>
      </c>
      <c r="Q9361" s="3">
        <v>1.5492957746480001</v>
      </c>
      <c r="R9361" s="3">
        <v>3.0985915492960001</v>
      </c>
      <c r="S9361" s="3">
        <v>3.239436619718</v>
      </c>
      <c r="T9361" s="3">
        <v>1.12676056338</v>
      </c>
      <c r="U9361" s="3">
        <v>45.070422535211002</v>
      </c>
      <c r="V9361" s="8">
        <v>4.507042253521</v>
      </c>
    </row>
    <row r="9362" spans="3:22" x14ac:dyDescent="0.2">
      <c r="C9362" s="90"/>
      <c r="D9362" s="87"/>
      <c r="E9362" s="1" t="s">
        <v>119</v>
      </c>
      <c r="F9362" s="2"/>
      <c r="G9362" s="59">
        <v>565</v>
      </c>
      <c r="H9362" s="71" t="str">
        <f t="shared" si="204"/>
        <v xml:space="preserve"> </v>
      </c>
      <c r="I9362" s="11">
        <v>25.663716814158999</v>
      </c>
      <c r="J9362" s="3">
        <v>32.212389380531</v>
      </c>
      <c r="K9362" s="3">
        <v>21.061946902654999</v>
      </c>
      <c r="L9362" s="3">
        <v>9.3805309734510001</v>
      </c>
      <c r="M9362" s="3">
        <v>7.964601769912</v>
      </c>
      <c r="N9362" s="3">
        <v>2.654867256637</v>
      </c>
      <c r="O9362" s="3">
        <v>6.7256637168140001</v>
      </c>
      <c r="P9362" s="3">
        <v>4.9557522123890001</v>
      </c>
      <c r="Q9362" s="3">
        <v>2.4778761061950001</v>
      </c>
      <c r="R9362" s="3">
        <v>5.4867256637170003</v>
      </c>
      <c r="S9362" s="3">
        <v>4.9557522123890001</v>
      </c>
      <c r="T9362" s="3">
        <v>1.0619469026549999</v>
      </c>
      <c r="U9362" s="3">
        <v>38.761061946902998</v>
      </c>
      <c r="V9362" s="8">
        <v>6.194690265487</v>
      </c>
    </row>
    <row r="9363" spans="3:22" x14ac:dyDescent="0.2">
      <c r="C9363" s="90"/>
      <c r="D9363" s="87"/>
      <c r="E9363" s="1" t="s">
        <v>120</v>
      </c>
      <c r="F9363" s="2"/>
      <c r="G9363" s="59">
        <v>443</v>
      </c>
      <c r="H9363" s="71" t="str">
        <f t="shared" si="204"/>
        <v xml:space="preserve"> </v>
      </c>
      <c r="I9363" s="11">
        <v>22.34762979684</v>
      </c>
      <c r="J9363" s="3">
        <v>25.959367945823999</v>
      </c>
      <c r="K9363" s="3">
        <v>18.510158013544</v>
      </c>
      <c r="L9363" s="3">
        <v>7.2234762979680003</v>
      </c>
      <c r="M9363" s="3">
        <v>11.512415349887</v>
      </c>
      <c r="N9363" s="3">
        <v>2.9345372460500001</v>
      </c>
      <c r="O9363" s="3">
        <v>6.3205417607219996</v>
      </c>
      <c r="P9363" s="3">
        <v>3.8374717832959999</v>
      </c>
      <c r="Q9363" s="3">
        <v>2.7088036117379999</v>
      </c>
      <c r="R9363" s="3">
        <v>3.386004514673</v>
      </c>
      <c r="S9363" s="3">
        <v>3.1602708803609998</v>
      </c>
      <c r="T9363" s="3">
        <v>1.128668171558</v>
      </c>
      <c r="U9363" s="3">
        <v>44.920993227990998</v>
      </c>
      <c r="V9363" s="8">
        <v>4.9661399548530003</v>
      </c>
    </row>
    <row r="9364" spans="3:22" x14ac:dyDescent="0.2">
      <c r="C9364" s="90"/>
      <c r="D9364" s="87"/>
      <c r="E9364" s="1" t="s">
        <v>121</v>
      </c>
      <c r="F9364" s="2"/>
      <c r="G9364" s="59">
        <v>977</v>
      </c>
      <c r="H9364" s="71" t="str">
        <f t="shared" si="204"/>
        <v xml:space="preserve"> </v>
      </c>
      <c r="I9364" s="11">
        <v>22.415557830091998</v>
      </c>
      <c r="J9364" s="3">
        <v>28.35209825998</v>
      </c>
      <c r="K9364" s="3">
        <v>19.856704196519999</v>
      </c>
      <c r="L9364" s="3">
        <v>7.1647901740020004</v>
      </c>
      <c r="M9364" s="3">
        <v>5.9365404298869997</v>
      </c>
      <c r="N9364" s="3">
        <v>2.1494370522009998</v>
      </c>
      <c r="O9364" s="3">
        <v>6.3459570112590002</v>
      </c>
      <c r="P9364" s="3">
        <v>2.865916069601</v>
      </c>
      <c r="Q9364" s="3">
        <v>1.3306038894579999</v>
      </c>
      <c r="R9364" s="3">
        <v>2.6612077789150002</v>
      </c>
      <c r="S9364" s="3">
        <v>3.0706243602869998</v>
      </c>
      <c r="T9364" s="3">
        <v>0.71647901739999997</v>
      </c>
      <c r="U9364" s="3">
        <v>43.500511770727002</v>
      </c>
      <c r="V9364" s="8">
        <v>5.731832139202</v>
      </c>
    </row>
    <row r="9365" spans="3:22" x14ac:dyDescent="0.2">
      <c r="C9365" s="90"/>
      <c r="D9365" s="87"/>
      <c r="E9365" s="1" t="s">
        <v>122</v>
      </c>
      <c r="F9365" s="2"/>
      <c r="G9365" s="59">
        <v>179</v>
      </c>
      <c r="H9365" s="71" t="str">
        <f t="shared" si="204"/>
        <v xml:space="preserve"> </v>
      </c>
      <c r="I9365" s="11">
        <v>21.787709497207</v>
      </c>
      <c r="J9365" s="3">
        <v>25.698324022346</v>
      </c>
      <c r="K9365" s="3">
        <v>21.787709497207</v>
      </c>
      <c r="L9365" s="3">
        <v>8.3798882681559999</v>
      </c>
      <c r="M9365" s="3">
        <v>7.8212290502790003</v>
      </c>
      <c r="N9365" s="3">
        <v>2.7932960893850001</v>
      </c>
      <c r="O9365" s="3">
        <v>7.2625698324019998</v>
      </c>
      <c r="P9365" s="3">
        <v>8.9385474860340004</v>
      </c>
      <c r="Q9365" s="3">
        <v>3.9106145251400002</v>
      </c>
      <c r="R9365" s="3">
        <v>7.2625698324019998</v>
      </c>
      <c r="S9365" s="3">
        <v>6.7039106145250003</v>
      </c>
      <c r="T9365" s="3">
        <v>2.2346368715080001</v>
      </c>
      <c r="U9365" s="3">
        <v>41.340782122904997</v>
      </c>
      <c r="V9365" s="8">
        <v>6.1452513966479998</v>
      </c>
    </row>
    <row r="9366" spans="3:22" x14ac:dyDescent="0.2">
      <c r="C9366" s="90"/>
      <c r="D9366" s="87"/>
      <c r="E9366" s="1" t="s">
        <v>32</v>
      </c>
      <c r="F9366" s="2"/>
      <c r="G9366" s="59">
        <v>22</v>
      </c>
      <c r="H9366" s="71" t="str">
        <f t="shared" si="204"/>
        <v>*</v>
      </c>
      <c r="I9366" s="11">
        <v>27.272727272727</v>
      </c>
      <c r="J9366" s="3">
        <v>27.272727272727</v>
      </c>
      <c r="K9366" s="3">
        <v>22.727272727273</v>
      </c>
      <c r="L9366" s="3">
        <v>4.5454545454549997</v>
      </c>
      <c r="M9366" s="3">
        <v>13.636363636364001</v>
      </c>
      <c r="N9366" s="3">
        <v>4.5454545454549997</v>
      </c>
      <c r="O9366" s="3">
        <v>4.5454545454549997</v>
      </c>
      <c r="P9366" s="3">
        <v>4.5454545454549997</v>
      </c>
      <c r="Q9366" s="3">
        <v>4.5454545454549997</v>
      </c>
      <c r="R9366" s="3">
        <v>4.5454545454549997</v>
      </c>
      <c r="S9366" s="3">
        <v>4.5454545454549997</v>
      </c>
      <c r="T9366" s="3">
        <v>4.5454545454549997</v>
      </c>
      <c r="U9366" s="3">
        <v>36.363636363635997</v>
      </c>
      <c r="V9366" s="8">
        <v>13.636363636364001</v>
      </c>
    </row>
    <row r="9367" spans="3:22" x14ac:dyDescent="0.2">
      <c r="C9367" s="90"/>
      <c r="D9367" s="87"/>
      <c r="E9367" s="1" t="s">
        <v>22</v>
      </c>
      <c r="F9367" s="2"/>
      <c r="G9367" s="59">
        <v>13</v>
      </c>
      <c r="H9367" s="71" t="str">
        <f t="shared" si="204"/>
        <v>*</v>
      </c>
      <c r="I9367" s="11">
        <v>30.769230769231001</v>
      </c>
      <c r="J9367" s="3">
        <v>23.076923076922998</v>
      </c>
      <c r="K9367" s="3">
        <v>30.769230769231001</v>
      </c>
      <c r="L9367" s="3">
        <v>7.6923076923079998</v>
      </c>
      <c r="M9367" s="3">
        <v>7.6923076923079998</v>
      </c>
      <c r="N9367" s="7">
        <v>0</v>
      </c>
      <c r="O9367" s="3">
        <v>7.6923076923079998</v>
      </c>
      <c r="P9367" s="3">
        <v>7.6923076923079998</v>
      </c>
      <c r="Q9367" s="3">
        <v>7.6923076923079998</v>
      </c>
      <c r="R9367" s="7">
        <v>0</v>
      </c>
      <c r="S9367" s="3">
        <v>7.6923076923079998</v>
      </c>
      <c r="T9367" s="7">
        <v>0</v>
      </c>
      <c r="U9367" s="3">
        <v>46.153846153845997</v>
      </c>
      <c r="V9367" s="14">
        <v>0</v>
      </c>
    </row>
    <row r="9368" spans="3:22" ht="24" x14ac:dyDescent="0.2">
      <c r="C9368" s="91" t="s">
        <v>123</v>
      </c>
      <c r="D9368" s="86" t="s">
        <v>17</v>
      </c>
      <c r="E9368" s="6" t="s">
        <v>124</v>
      </c>
      <c r="F9368" s="5"/>
      <c r="G9368" s="58">
        <v>55</v>
      </c>
      <c r="H9368" s="70" t="str">
        <f t="shared" si="204"/>
        <v xml:space="preserve"> </v>
      </c>
      <c r="I9368" s="12">
        <v>18.181818181817999</v>
      </c>
      <c r="J9368" s="4">
        <v>21.818181818182001</v>
      </c>
      <c r="K9368" s="4">
        <v>10.909090909091001</v>
      </c>
      <c r="L9368" s="4">
        <v>5.4545454545450003</v>
      </c>
      <c r="M9368" s="4">
        <v>1.818181818182</v>
      </c>
      <c r="N9368" s="4">
        <v>3.636363636364</v>
      </c>
      <c r="O9368" s="4">
        <v>1.818181818182</v>
      </c>
      <c r="P9368" s="4">
        <v>3.636363636364</v>
      </c>
      <c r="Q9368" s="4">
        <v>3.636363636364</v>
      </c>
      <c r="R9368" s="4">
        <v>1.818181818182</v>
      </c>
      <c r="S9368" s="4">
        <v>1.818181818182</v>
      </c>
      <c r="T9368" s="4">
        <v>1.818181818182</v>
      </c>
      <c r="U9368" s="4">
        <v>60</v>
      </c>
      <c r="V9368" s="13">
        <v>9.0909090909089993</v>
      </c>
    </row>
    <row r="9369" spans="3:22" ht="24" x14ac:dyDescent="0.2">
      <c r="C9369" s="92"/>
      <c r="D9369" s="87"/>
      <c r="E9369" s="1" t="s">
        <v>125</v>
      </c>
      <c r="F9369" s="2"/>
      <c r="G9369" s="59">
        <v>205</v>
      </c>
      <c r="H9369" s="71" t="str">
        <f t="shared" si="204"/>
        <v xml:space="preserve"> </v>
      </c>
      <c r="I9369" s="11">
        <v>18.048780487805001</v>
      </c>
      <c r="J9369" s="3">
        <v>25.365853658536999</v>
      </c>
      <c r="K9369" s="3">
        <v>19.512195121950999</v>
      </c>
      <c r="L9369" s="3">
        <v>8.7804878048779997</v>
      </c>
      <c r="M9369" s="3">
        <v>10.243902439024</v>
      </c>
      <c r="N9369" s="3">
        <v>3.4146341463410002</v>
      </c>
      <c r="O9369" s="3">
        <v>6.8292682926830004</v>
      </c>
      <c r="P9369" s="3">
        <v>7.3170731707319998</v>
      </c>
      <c r="Q9369" s="3">
        <v>6.3414634146340001</v>
      </c>
      <c r="R9369" s="3">
        <v>3.90243902439</v>
      </c>
      <c r="S9369" s="3">
        <v>3.4146341463410002</v>
      </c>
      <c r="T9369" s="3">
        <v>1.4634146341459999</v>
      </c>
      <c r="U9369" s="3">
        <v>40.975609756098002</v>
      </c>
      <c r="V9369" s="8">
        <v>5.3658536585369996</v>
      </c>
    </row>
    <row r="9370" spans="3:22" ht="24" x14ac:dyDescent="0.2">
      <c r="C9370" s="92"/>
      <c r="D9370" s="87"/>
      <c r="E9370" s="1" t="s">
        <v>126</v>
      </c>
      <c r="F9370" s="2"/>
      <c r="G9370" s="59">
        <v>114</v>
      </c>
      <c r="H9370" s="71" t="str">
        <f t="shared" si="204"/>
        <v xml:space="preserve"> </v>
      </c>
      <c r="I9370" s="11">
        <v>22.807017543859999</v>
      </c>
      <c r="J9370" s="3">
        <v>33.333333333333002</v>
      </c>
      <c r="K9370" s="3">
        <v>27.192982456140001</v>
      </c>
      <c r="L9370" s="3">
        <v>13.157894736842</v>
      </c>
      <c r="M9370" s="3">
        <v>6.1403508771929998</v>
      </c>
      <c r="N9370" s="3">
        <v>5.2631578947369997</v>
      </c>
      <c r="O9370" s="3">
        <v>10.526315789473999</v>
      </c>
      <c r="P9370" s="3">
        <v>8.7719298245609991</v>
      </c>
      <c r="Q9370" s="3">
        <v>5.2631578947369997</v>
      </c>
      <c r="R9370" s="3">
        <v>16.666666666666998</v>
      </c>
      <c r="S9370" s="3">
        <v>9.6491228070179993</v>
      </c>
      <c r="T9370" s="3">
        <v>1.7543859649119999</v>
      </c>
      <c r="U9370" s="3">
        <v>39.473684210526002</v>
      </c>
      <c r="V9370" s="8">
        <v>2.6315789473679998</v>
      </c>
    </row>
    <row r="9371" spans="3:22" ht="24" x14ac:dyDescent="0.2">
      <c r="C9371" s="92"/>
      <c r="D9371" s="87"/>
      <c r="E9371" s="1" t="s">
        <v>127</v>
      </c>
      <c r="F9371" s="2"/>
      <c r="G9371" s="59">
        <v>187</v>
      </c>
      <c r="H9371" s="71" t="str">
        <f t="shared" si="204"/>
        <v xml:space="preserve"> </v>
      </c>
      <c r="I9371" s="11">
        <v>25.133689839572</v>
      </c>
      <c r="J9371" s="3">
        <v>33.155080213904</v>
      </c>
      <c r="K9371" s="3">
        <v>27.807486631016001</v>
      </c>
      <c r="L9371" s="3">
        <v>10.160427807487</v>
      </c>
      <c r="M9371" s="3">
        <v>6.4171122994649998</v>
      </c>
      <c r="N9371" s="3">
        <v>3.208556149733</v>
      </c>
      <c r="O9371" s="3">
        <v>8.5561497326199998</v>
      </c>
      <c r="P9371" s="3">
        <v>6.9518716577540003</v>
      </c>
      <c r="Q9371" s="3">
        <v>2.1390374331549999</v>
      </c>
      <c r="R9371" s="3">
        <v>17.112299465241001</v>
      </c>
      <c r="S9371" s="3">
        <v>7.4866310160429999</v>
      </c>
      <c r="T9371" s="3">
        <v>1.6042780748659999</v>
      </c>
      <c r="U9371" s="3">
        <v>33.155080213904</v>
      </c>
      <c r="V9371" s="8">
        <v>5.3475935828879999</v>
      </c>
    </row>
    <row r="9372" spans="3:22" ht="24" x14ac:dyDescent="0.2">
      <c r="C9372" s="92"/>
      <c r="D9372" s="87"/>
      <c r="E9372" s="1" t="s">
        <v>128</v>
      </c>
      <c r="F9372" s="2"/>
      <c r="G9372" s="59">
        <v>1599</v>
      </c>
      <c r="H9372" s="71" t="str">
        <f t="shared" si="204"/>
        <v xml:space="preserve"> </v>
      </c>
      <c r="I9372" s="11">
        <v>20.512820512821001</v>
      </c>
      <c r="J9372" s="3">
        <v>27.079424640399999</v>
      </c>
      <c r="K9372" s="3">
        <v>19.449656035021999</v>
      </c>
      <c r="L9372" s="3">
        <v>6.8167604752970004</v>
      </c>
      <c r="M9372" s="3">
        <v>5.56597873671</v>
      </c>
      <c r="N9372" s="3">
        <v>2.5015634771730002</v>
      </c>
      <c r="O9372" s="3">
        <v>6.1913696060039998</v>
      </c>
      <c r="P9372" s="3">
        <v>3.502188868043</v>
      </c>
      <c r="Q9372" s="3">
        <v>1.938711694809</v>
      </c>
      <c r="R9372" s="3">
        <v>3.0018761726080001</v>
      </c>
      <c r="S9372" s="3">
        <v>3.6272670419009998</v>
      </c>
      <c r="T9372" s="3">
        <v>1.0006253908689999</v>
      </c>
      <c r="U9372" s="3">
        <v>44.903064415259998</v>
      </c>
      <c r="V9372" s="8">
        <v>5.8161350844279998</v>
      </c>
    </row>
    <row r="9373" spans="3:22" ht="24" x14ac:dyDescent="0.2">
      <c r="C9373" s="92"/>
      <c r="D9373" s="87"/>
      <c r="E9373" s="1" t="s">
        <v>129</v>
      </c>
      <c r="F9373" s="2"/>
      <c r="G9373" s="59">
        <v>1199</v>
      </c>
      <c r="H9373" s="71" t="str">
        <f t="shared" si="204"/>
        <v xml:space="preserve"> </v>
      </c>
      <c r="I9373" s="11">
        <v>22.268557130942</v>
      </c>
      <c r="J9373" s="3">
        <v>28.690575479566</v>
      </c>
      <c r="K9373" s="3">
        <v>19.015846538782</v>
      </c>
      <c r="L9373" s="3">
        <v>6.0884070058380004</v>
      </c>
      <c r="M9373" s="3">
        <v>5.0875729774809999</v>
      </c>
      <c r="N9373" s="3">
        <v>2.2518765638030001</v>
      </c>
      <c r="O9373" s="3">
        <v>5.8381984987489997</v>
      </c>
      <c r="P9373" s="3">
        <v>3.502919099249</v>
      </c>
      <c r="Q9373" s="3">
        <v>2.2518765638030001</v>
      </c>
      <c r="R9373" s="3">
        <v>2.8356964136779998</v>
      </c>
      <c r="S9373" s="3">
        <v>4.0033361134280003</v>
      </c>
      <c r="T9373" s="3">
        <v>1.084236864053</v>
      </c>
      <c r="U9373" s="3">
        <v>43.953294412010003</v>
      </c>
      <c r="V9373" s="8">
        <v>6.9224353628020001</v>
      </c>
    </row>
    <row r="9374" spans="3:22" ht="24" x14ac:dyDescent="0.2">
      <c r="C9374" s="92"/>
      <c r="D9374" s="87"/>
      <c r="E9374" s="1" t="s">
        <v>130</v>
      </c>
      <c r="F9374" s="2"/>
      <c r="G9374" s="59">
        <v>950</v>
      </c>
      <c r="H9374" s="71" t="str">
        <f t="shared" si="204"/>
        <v xml:space="preserve"> </v>
      </c>
      <c r="I9374" s="11">
        <v>20.526315789474001</v>
      </c>
      <c r="J9374" s="3">
        <v>27.684210526316001</v>
      </c>
      <c r="K9374" s="3">
        <v>20.105263157894999</v>
      </c>
      <c r="L9374" s="3">
        <v>6.5263157894740003</v>
      </c>
      <c r="M9374" s="3">
        <v>4.5263157894740003</v>
      </c>
      <c r="N9374" s="3">
        <v>2.3157894736840001</v>
      </c>
      <c r="O9374" s="3">
        <v>5.2631578947369997</v>
      </c>
      <c r="P9374" s="3">
        <v>3.3684210526320002</v>
      </c>
      <c r="Q9374" s="3">
        <v>2.1052631578950001</v>
      </c>
      <c r="R9374" s="3">
        <v>3.052631578947</v>
      </c>
      <c r="S9374" s="3">
        <v>2.947368421053</v>
      </c>
      <c r="T9374" s="3">
        <v>1.052631578947</v>
      </c>
      <c r="U9374" s="3">
        <v>45.368421052632002</v>
      </c>
      <c r="V9374" s="8">
        <v>4.9473684210529996</v>
      </c>
    </row>
    <row r="9375" spans="3:22" x14ac:dyDescent="0.2">
      <c r="C9375" s="92"/>
      <c r="D9375" s="87"/>
      <c r="E9375" s="1" t="s">
        <v>131</v>
      </c>
      <c r="F9375" s="2"/>
      <c r="G9375" s="59">
        <v>424</v>
      </c>
      <c r="H9375" s="71" t="str">
        <f t="shared" si="204"/>
        <v xml:space="preserve"> </v>
      </c>
      <c r="I9375" s="11">
        <v>23.584905660377</v>
      </c>
      <c r="J9375" s="3">
        <v>30.188679245283002</v>
      </c>
      <c r="K9375" s="3">
        <v>22.405660377358</v>
      </c>
      <c r="L9375" s="3">
        <v>8.9622641509429997</v>
      </c>
      <c r="M9375" s="3">
        <v>6.1320754716980002</v>
      </c>
      <c r="N9375" s="3">
        <v>3.0660377358490001</v>
      </c>
      <c r="O9375" s="3">
        <v>8.7264150943400001</v>
      </c>
      <c r="P9375" s="3">
        <v>4.7169811320750004</v>
      </c>
      <c r="Q9375" s="3">
        <v>2.8301886792449999</v>
      </c>
      <c r="R9375" s="3">
        <v>4.2452830188680002</v>
      </c>
      <c r="S9375" s="3">
        <v>4.0094339622639996</v>
      </c>
      <c r="T9375" s="3">
        <v>1.415094339623</v>
      </c>
      <c r="U9375" s="3">
        <v>42.688679245282998</v>
      </c>
      <c r="V9375" s="8">
        <v>3.3018867924530002</v>
      </c>
    </row>
    <row r="9376" spans="3:22" ht="24" x14ac:dyDescent="0.2">
      <c r="C9376" s="92"/>
      <c r="D9376" s="87"/>
      <c r="E9376" s="1" t="s">
        <v>132</v>
      </c>
      <c r="F9376" s="2"/>
      <c r="G9376" s="59">
        <v>213</v>
      </c>
      <c r="H9376" s="71" t="str">
        <f t="shared" si="204"/>
        <v xml:space="preserve"> </v>
      </c>
      <c r="I9376" s="11">
        <v>20.187793427230002</v>
      </c>
      <c r="J9376" s="3">
        <v>24.882629107981</v>
      </c>
      <c r="K9376" s="3">
        <v>21.12676056338</v>
      </c>
      <c r="L9376" s="3">
        <v>8.4507042253520002</v>
      </c>
      <c r="M9376" s="3">
        <v>7.5117370892019997</v>
      </c>
      <c r="N9376" s="3">
        <v>3.7558685446009998</v>
      </c>
      <c r="O9376" s="3">
        <v>8.9201877934270009</v>
      </c>
      <c r="P9376" s="3">
        <v>6.1032863849770003</v>
      </c>
      <c r="Q9376" s="3">
        <v>5.6338028169010004</v>
      </c>
      <c r="R9376" s="3">
        <v>4.2253521126760001</v>
      </c>
      <c r="S9376" s="3">
        <v>5.6338028169010004</v>
      </c>
      <c r="T9376" s="3">
        <v>0.93896713615000005</v>
      </c>
      <c r="U9376" s="3">
        <v>44.600938967136003</v>
      </c>
      <c r="V9376" s="8">
        <v>5.6338028169010004</v>
      </c>
    </row>
    <row r="9377" spans="2:22" ht="24" x14ac:dyDescent="0.2">
      <c r="C9377" s="92"/>
      <c r="D9377" s="87"/>
      <c r="E9377" s="1" t="s">
        <v>133</v>
      </c>
      <c r="F9377" s="2"/>
      <c r="G9377" s="59">
        <v>214</v>
      </c>
      <c r="H9377" s="71" t="str">
        <f t="shared" si="204"/>
        <v xml:space="preserve"> </v>
      </c>
      <c r="I9377" s="11">
        <v>24.766355140186999</v>
      </c>
      <c r="J9377" s="3">
        <v>32.710280373831999</v>
      </c>
      <c r="K9377" s="3">
        <v>17.757009345794</v>
      </c>
      <c r="L9377" s="3">
        <v>9.8130841121499994</v>
      </c>
      <c r="M9377" s="3">
        <v>7.009345794393</v>
      </c>
      <c r="N9377" s="3">
        <v>5.6074766355139998</v>
      </c>
      <c r="O9377" s="3">
        <v>7.4766355140189997</v>
      </c>
      <c r="P9377" s="3">
        <v>6.5420560747660002</v>
      </c>
      <c r="Q9377" s="3">
        <v>5.6074766355139998</v>
      </c>
      <c r="R9377" s="3">
        <v>2.8037383177569999</v>
      </c>
      <c r="S9377" s="3">
        <v>1.401869158879</v>
      </c>
      <c r="T9377" s="3">
        <v>0.46728971962600002</v>
      </c>
      <c r="U9377" s="3">
        <v>42.056074766355003</v>
      </c>
      <c r="V9377" s="8">
        <v>5.140186915888</v>
      </c>
    </row>
    <row r="9378" spans="2:22" ht="24" x14ac:dyDescent="0.2">
      <c r="C9378" s="92"/>
      <c r="D9378" s="87"/>
      <c r="E9378" s="1" t="s">
        <v>134</v>
      </c>
      <c r="F9378" s="2"/>
      <c r="G9378" s="59">
        <v>15</v>
      </c>
      <c r="H9378" s="71" t="str">
        <f t="shared" si="204"/>
        <v>*</v>
      </c>
      <c r="I9378" s="11">
        <v>73.333333333333002</v>
      </c>
      <c r="J9378" s="3">
        <v>66.666666666666998</v>
      </c>
      <c r="K9378" s="3">
        <v>33.333333333333002</v>
      </c>
      <c r="L9378" s="3">
        <v>6.666666666667</v>
      </c>
      <c r="M9378" s="3">
        <v>6.666666666667</v>
      </c>
      <c r="N9378" s="3">
        <v>13.333333333333</v>
      </c>
      <c r="O9378" s="3">
        <v>6.666666666667</v>
      </c>
      <c r="P9378" s="3">
        <v>6.666666666667</v>
      </c>
      <c r="Q9378" s="3">
        <v>6.666666666667</v>
      </c>
      <c r="R9378" s="3">
        <v>6.666666666667</v>
      </c>
      <c r="S9378" s="3">
        <v>6.666666666667</v>
      </c>
      <c r="T9378" s="3">
        <v>6.666666666667</v>
      </c>
      <c r="U9378" s="3">
        <v>13.333333333333</v>
      </c>
      <c r="V9378" s="8">
        <v>6.666666666667</v>
      </c>
    </row>
    <row r="9379" spans="2:22" ht="24" x14ac:dyDescent="0.2">
      <c r="C9379" s="92"/>
      <c r="D9379" s="87"/>
      <c r="E9379" s="1" t="s">
        <v>135</v>
      </c>
      <c r="F9379" s="2"/>
      <c r="G9379" s="59">
        <v>587</v>
      </c>
      <c r="H9379" s="71" t="str">
        <f t="shared" si="204"/>
        <v xml:space="preserve"> </v>
      </c>
      <c r="I9379" s="11">
        <v>22.998296422487002</v>
      </c>
      <c r="J9379" s="3">
        <v>27.938671209540001</v>
      </c>
      <c r="K9379" s="3">
        <v>19.080068143100998</v>
      </c>
      <c r="L9379" s="3">
        <v>7.3253833049399999</v>
      </c>
      <c r="M9379" s="3">
        <v>6.3032367972739998</v>
      </c>
      <c r="N9379" s="3">
        <v>2.8960817717210001</v>
      </c>
      <c r="O9379" s="3">
        <v>7.4957410562179998</v>
      </c>
      <c r="P9379" s="3">
        <v>3.7478705281089999</v>
      </c>
      <c r="Q9379" s="3">
        <v>2.2146507666100002</v>
      </c>
      <c r="R9379" s="3">
        <v>4.0885860306639996</v>
      </c>
      <c r="S9379" s="3">
        <v>5.4514480408860004</v>
      </c>
      <c r="T9379" s="3">
        <v>1.3628620102210001</v>
      </c>
      <c r="U9379" s="3">
        <v>44.463373083474998</v>
      </c>
      <c r="V9379" s="8">
        <v>4.2589437819420004</v>
      </c>
    </row>
    <row r="9380" spans="2:22" x14ac:dyDescent="0.2">
      <c r="C9380" s="92"/>
      <c r="D9380" s="87"/>
      <c r="E9380" s="1" t="s">
        <v>136</v>
      </c>
      <c r="F9380" s="2"/>
      <c r="G9380" s="59">
        <v>63</v>
      </c>
      <c r="H9380" s="71" t="str">
        <f t="shared" si="204"/>
        <v xml:space="preserve"> </v>
      </c>
      <c r="I9380" s="11">
        <v>25.396825396825001</v>
      </c>
      <c r="J9380" s="3">
        <v>20.634920634920999</v>
      </c>
      <c r="K9380" s="3">
        <v>15.873015873016</v>
      </c>
      <c r="L9380" s="3">
        <v>7.9365079365079998</v>
      </c>
      <c r="M9380" s="3">
        <v>9.5238095238099998</v>
      </c>
      <c r="N9380" s="3">
        <v>6.3492063492059998</v>
      </c>
      <c r="O9380" s="3">
        <v>7.9365079365079998</v>
      </c>
      <c r="P9380" s="3">
        <v>4.7619047619049999</v>
      </c>
      <c r="Q9380" s="3">
        <v>4.7619047619049999</v>
      </c>
      <c r="R9380" s="3">
        <v>4.7619047619049999</v>
      </c>
      <c r="S9380" s="3">
        <v>6.3492063492059998</v>
      </c>
      <c r="T9380" s="3">
        <v>4.7619047619049999</v>
      </c>
      <c r="U9380" s="3">
        <v>36.507936507937004</v>
      </c>
      <c r="V9380" s="8">
        <v>9.5238095238099998</v>
      </c>
    </row>
    <row r="9381" spans="2:22" x14ac:dyDescent="0.2">
      <c r="C9381" s="92"/>
      <c r="D9381" s="87"/>
      <c r="E9381" s="1" t="s">
        <v>137</v>
      </c>
      <c r="F9381" s="2"/>
      <c r="G9381" s="59">
        <v>290</v>
      </c>
      <c r="H9381" s="71" t="str">
        <f t="shared" si="204"/>
        <v xml:space="preserve"> </v>
      </c>
      <c r="I9381" s="11">
        <v>22.413793103448</v>
      </c>
      <c r="J9381" s="3">
        <v>22.068965517241001</v>
      </c>
      <c r="K9381" s="3">
        <v>15.517241379310001</v>
      </c>
      <c r="L9381" s="3">
        <v>3.7931034482760002</v>
      </c>
      <c r="M9381" s="3">
        <v>4.4827586206900003</v>
      </c>
      <c r="N9381" s="3">
        <v>1.7241379310339999</v>
      </c>
      <c r="O9381" s="3">
        <v>2.0689655172410002</v>
      </c>
      <c r="P9381" s="3">
        <v>2.413793103448</v>
      </c>
      <c r="Q9381" s="3">
        <v>1.379310344828</v>
      </c>
      <c r="R9381" s="3">
        <v>1.0344827586209999</v>
      </c>
      <c r="S9381" s="3">
        <v>1.7241379310339999</v>
      </c>
      <c r="T9381" s="7">
        <v>0</v>
      </c>
      <c r="U9381" s="3">
        <v>50.344827586207003</v>
      </c>
      <c r="V9381" s="8">
        <v>6.5517241379310001</v>
      </c>
    </row>
    <row r="9382" spans="2:22" x14ac:dyDescent="0.2">
      <c r="C9382" s="92"/>
      <c r="D9382" s="87"/>
      <c r="E9382" s="1" t="s">
        <v>22</v>
      </c>
      <c r="F9382" s="2"/>
      <c r="G9382" s="59">
        <v>42</v>
      </c>
      <c r="H9382" s="71" t="str">
        <f t="shared" si="204"/>
        <v>*</v>
      </c>
      <c r="I9382" s="11">
        <v>19.047619047619001</v>
      </c>
      <c r="J9382" s="3">
        <v>14.285714285714</v>
      </c>
      <c r="K9382" s="3">
        <v>9.5238095238099998</v>
      </c>
      <c r="L9382" s="3">
        <v>9.5238095238099998</v>
      </c>
      <c r="M9382" s="3">
        <v>2.3809523809519999</v>
      </c>
      <c r="N9382" s="3">
        <v>7.1428571428570002</v>
      </c>
      <c r="O9382" s="7">
        <v>0</v>
      </c>
      <c r="P9382" s="3">
        <v>4.7619047619049999</v>
      </c>
      <c r="Q9382" s="3">
        <v>2.3809523809519999</v>
      </c>
      <c r="R9382" s="7">
        <v>0</v>
      </c>
      <c r="S9382" s="3">
        <v>4.7619047619049999</v>
      </c>
      <c r="T9382" s="7">
        <v>0</v>
      </c>
      <c r="U9382" s="3">
        <v>19.047619047619001</v>
      </c>
      <c r="V9382" s="8">
        <v>54.761904761905001</v>
      </c>
    </row>
    <row r="9383" spans="2:22" ht="24" x14ac:dyDescent="0.2">
      <c r="C9383" s="92"/>
      <c r="D9383" s="87"/>
      <c r="E9383" s="1" t="s">
        <v>138</v>
      </c>
      <c r="F9383" s="2"/>
      <c r="G9383" s="59">
        <v>246</v>
      </c>
      <c r="H9383" s="71" t="str">
        <f t="shared" si="204"/>
        <v xml:space="preserve"> </v>
      </c>
      <c r="I9383" s="11">
        <v>17.073170731706998</v>
      </c>
      <c r="J9383" s="3">
        <v>23.170731707317</v>
      </c>
      <c r="K9383" s="3">
        <v>16.666666666666998</v>
      </c>
      <c r="L9383" s="3">
        <v>7.7235772357719998</v>
      </c>
      <c r="M9383" s="3">
        <v>8.5365853658540001</v>
      </c>
      <c r="N9383" s="3">
        <v>3.2520325203249998</v>
      </c>
      <c r="O9383" s="3">
        <v>5.6910569105690003</v>
      </c>
      <c r="P9383" s="3">
        <v>6.0975609756100004</v>
      </c>
      <c r="Q9383" s="3">
        <v>5.2845528455280002</v>
      </c>
      <c r="R9383" s="3">
        <v>3.2520325203249998</v>
      </c>
      <c r="S9383" s="3">
        <v>2.8455284552850002</v>
      </c>
      <c r="T9383" s="3">
        <v>1.219512195122</v>
      </c>
      <c r="U9383" s="3">
        <v>45.121951219511999</v>
      </c>
      <c r="V9383" s="8">
        <v>6.5040650406499996</v>
      </c>
    </row>
    <row r="9384" spans="2:22" ht="24" x14ac:dyDescent="0.2">
      <c r="C9384" s="92"/>
      <c r="D9384" s="87"/>
      <c r="E9384" s="1" t="s">
        <v>139</v>
      </c>
      <c r="F9384" s="2"/>
      <c r="G9384" s="59">
        <v>248</v>
      </c>
      <c r="H9384" s="71" t="str">
        <f t="shared" ref="H9384:H9386" si="205">IF(G9384&lt;49,"*"," ")</f>
        <v xml:space="preserve"> </v>
      </c>
      <c r="I9384" s="11">
        <v>22.983870967742</v>
      </c>
      <c r="J9384" s="3">
        <v>33.064516129032</v>
      </c>
      <c r="K9384" s="3">
        <v>27.822580645161</v>
      </c>
      <c r="L9384" s="3">
        <v>10.887096774193999</v>
      </c>
      <c r="M9384" s="3">
        <v>5.6451612903230002</v>
      </c>
      <c r="N9384" s="3">
        <v>4.0322580645160002</v>
      </c>
      <c r="O9384" s="3">
        <v>9.6774193548389995</v>
      </c>
      <c r="P9384" s="3">
        <v>6.8548387096769998</v>
      </c>
      <c r="Q9384" s="3">
        <v>2.4193548387099999</v>
      </c>
      <c r="R9384" s="3">
        <v>15.322580645161</v>
      </c>
      <c r="S9384" s="3">
        <v>7.6612903225810003</v>
      </c>
      <c r="T9384" s="3">
        <v>1.6129032258060001</v>
      </c>
      <c r="U9384" s="3">
        <v>34.677419354839003</v>
      </c>
      <c r="V9384" s="8">
        <v>5.2419354838709999</v>
      </c>
    </row>
    <row r="9385" spans="2:22" ht="24" x14ac:dyDescent="0.2">
      <c r="C9385" s="92"/>
      <c r="D9385" s="87"/>
      <c r="E9385" s="1" t="s">
        <v>140</v>
      </c>
      <c r="F9385" s="2"/>
      <c r="G9385" s="59">
        <v>1582</v>
      </c>
      <c r="H9385" s="71" t="str">
        <f t="shared" si="205"/>
        <v xml:space="preserve"> </v>
      </c>
      <c r="I9385" s="11">
        <v>21.618204804046002</v>
      </c>
      <c r="J9385" s="3">
        <v>28.065739570163998</v>
      </c>
      <c r="K9385" s="3">
        <v>19.595448798989</v>
      </c>
      <c r="L9385" s="3">
        <v>6.0050568900129999</v>
      </c>
      <c r="M9385" s="3">
        <v>4.9304677623259998</v>
      </c>
      <c r="N9385" s="3">
        <v>2.2756005056889999</v>
      </c>
      <c r="O9385" s="3">
        <v>5.8154235145389999</v>
      </c>
      <c r="P9385" s="3">
        <v>3.286978508217</v>
      </c>
      <c r="Q9385" s="3">
        <v>2.0227560050569999</v>
      </c>
      <c r="R9385" s="3">
        <v>2.7812895069530001</v>
      </c>
      <c r="S9385" s="3">
        <v>3.286978508217</v>
      </c>
      <c r="T9385" s="3">
        <v>0.94816687737000005</v>
      </c>
      <c r="U9385" s="3">
        <v>44.437420986093997</v>
      </c>
      <c r="V9385" s="8">
        <v>6.2579013906450003</v>
      </c>
    </row>
    <row r="9386" spans="2:22" ht="24" x14ac:dyDescent="0.2">
      <c r="C9386" s="93"/>
      <c r="D9386" s="88"/>
      <c r="E9386" s="27" t="s">
        <v>141</v>
      </c>
      <c r="F9386" s="30"/>
      <c r="G9386" s="60">
        <v>414</v>
      </c>
      <c r="H9386" s="72" t="str">
        <f t="shared" si="205"/>
        <v xml:space="preserve"> </v>
      </c>
      <c r="I9386" s="35">
        <v>23.913043478260999</v>
      </c>
      <c r="J9386" s="16">
        <v>30.434782608696</v>
      </c>
      <c r="K9386" s="16">
        <v>19.806763285024001</v>
      </c>
      <c r="L9386" s="16">
        <v>8.4541062801930007</v>
      </c>
      <c r="M9386" s="16">
        <v>6.2801932367150002</v>
      </c>
      <c r="N9386" s="16">
        <v>4.3478260869570002</v>
      </c>
      <c r="O9386" s="16">
        <v>7.729468599034</v>
      </c>
      <c r="P9386" s="16">
        <v>5.7971014492749999</v>
      </c>
      <c r="Q9386" s="16">
        <v>5.3140096618359998</v>
      </c>
      <c r="R9386" s="16">
        <v>2.898550724638</v>
      </c>
      <c r="S9386" s="16">
        <v>3.140096618357</v>
      </c>
      <c r="T9386" s="16">
        <v>0.48309178743999998</v>
      </c>
      <c r="U9386" s="16">
        <v>42.270531400966</v>
      </c>
      <c r="V9386" s="36">
        <v>5.3140096618359998</v>
      </c>
    </row>
    <row r="9387" spans="2:22" x14ac:dyDescent="0.2">
      <c r="G9387" s="61"/>
      <c r="H9387" s="73"/>
    </row>
    <row r="9388" spans="2:22" x14ac:dyDescent="0.2">
      <c r="B9388" s="22" t="str">
        <f xml:space="preserve"> HYPERLINK("#'目次'!B75", "[69]")</f>
        <v>[69]</v>
      </c>
      <c r="C9388" s="17" t="s">
        <v>668</v>
      </c>
      <c r="G9388" s="61"/>
      <c r="H9388" s="73"/>
    </row>
    <row r="9389" spans="2:22" x14ac:dyDescent="0.2">
      <c r="G9389" s="61"/>
      <c r="H9389" s="73"/>
    </row>
    <row r="9390" spans="2:22" x14ac:dyDescent="0.2">
      <c r="G9390" s="61"/>
      <c r="H9390" s="73"/>
    </row>
    <row r="9391" spans="2:22" x14ac:dyDescent="0.2">
      <c r="C9391" s="17" t="s">
        <v>12</v>
      </c>
      <c r="G9391" s="61"/>
      <c r="H9391" s="73"/>
    </row>
    <row r="9392" spans="2:22" ht="48" x14ac:dyDescent="0.2">
      <c r="C9392" s="82"/>
      <c r="D9392" s="83"/>
      <c r="E9392" s="83"/>
      <c r="F9392" s="83"/>
      <c r="G9392" s="55" t="s">
        <v>13</v>
      </c>
      <c r="H9392" s="68"/>
      <c r="I9392" s="20" t="s">
        <v>655</v>
      </c>
      <c r="J9392" s="10" t="s">
        <v>656</v>
      </c>
      <c r="K9392" s="10" t="s">
        <v>657</v>
      </c>
      <c r="L9392" s="10" t="s">
        <v>658</v>
      </c>
      <c r="M9392" s="10" t="s">
        <v>659</v>
      </c>
      <c r="N9392" s="10" t="s">
        <v>660</v>
      </c>
      <c r="O9392" s="10" t="s">
        <v>661</v>
      </c>
      <c r="P9392" s="10" t="s">
        <v>662</v>
      </c>
      <c r="Q9392" s="10" t="s">
        <v>663</v>
      </c>
      <c r="R9392" s="10" t="s">
        <v>664</v>
      </c>
      <c r="S9392" s="10" t="s">
        <v>665</v>
      </c>
      <c r="T9392" s="10" t="s">
        <v>32</v>
      </c>
      <c r="U9392" s="10" t="s">
        <v>347</v>
      </c>
      <c r="V9392" s="23" t="s">
        <v>22</v>
      </c>
    </row>
    <row r="9393" spans="3:22" x14ac:dyDescent="0.2">
      <c r="C9393" s="84"/>
      <c r="D9393" s="85"/>
      <c r="E9393" s="85"/>
      <c r="F9393" s="85"/>
      <c r="G9393" s="56"/>
      <c r="H9393" s="69"/>
      <c r="I9393" s="24"/>
      <c r="J9393" s="9"/>
      <c r="K9393" s="9"/>
      <c r="L9393" s="9"/>
      <c r="M9393" s="9"/>
      <c r="N9393" s="9"/>
      <c r="O9393" s="9"/>
      <c r="P9393" s="9"/>
      <c r="Q9393" s="9"/>
      <c r="R9393" s="9"/>
      <c r="S9393" s="9"/>
      <c r="T9393" s="9"/>
      <c r="U9393" s="9"/>
      <c r="V9393" s="21"/>
    </row>
    <row r="9394" spans="3:22" x14ac:dyDescent="0.2">
      <c r="C9394" s="28"/>
      <c r="D9394" s="29"/>
      <c r="E9394" s="32" t="s">
        <v>13</v>
      </c>
      <c r="F9394" s="31"/>
      <c r="G9394" s="57">
        <v>2435</v>
      </c>
      <c r="H9394" s="66" t="str">
        <f t="shared" ref="H9394:H9457" si="206">IF(G9394&lt;49,"*"," ")</f>
        <v xml:space="preserve"> </v>
      </c>
      <c r="I9394" s="15">
        <v>59.096509240246</v>
      </c>
      <c r="J9394" s="15">
        <v>55.318275154003999</v>
      </c>
      <c r="K9394" s="15">
        <v>49.691991786448</v>
      </c>
      <c r="L9394" s="15">
        <v>28.459958932237999</v>
      </c>
      <c r="M9394" s="15">
        <v>14.414784394251001</v>
      </c>
      <c r="N9394" s="15">
        <v>17.782340862422998</v>
      </c>
      <c r="O9394" s="15">
        <v>19.342915811088002</v>
      </c>
      <c r="P9394" s="15">
        <v>11.498973305954999</v>
      </c>
      <c r="Q9394" s="15">
        <v>12.484599589322</v>
      </c>
      <c r="R9394" s="15">
        <v>7.3100616016429996</v>
      </c>
      <c r="S9394" s="15">
        <v>10.431211498972999</v>
      </c>
      <c r="T9394" s="15">
        <v>1.4373716632439999</v>
      </c>
      <c r="U9394" s="15">
        <v>8.6652977412729992</v>
      </c>
      <c r="V9394" s="34">
        <v>2.7104722792609999</v>
      </c>
    </row>
    <row r="9395" spans="3:22" x14ac:dyDescent="0.2">
      <c r="C9395" s="89" t="s">
        <v>16</v>
      </c>
      <c r="D9395" s="86" t="s">
        <v>17</v>
      </c>
      <c r="E9395" s="6" t="s">
        <v>18</v>
      </c>
      <c r="F9395" s="5"/>
      <c r="G9395" s="58">
        <v>344</v>
      </c>
      <c r="H9395" s="70" t="str">
        <f t="shared" si="206"/>
        <v xml:space="preserve"> </v>
      </c>
      <c r="I9395" s="12">
        <v>56.976744186047</v>
      </c>
      <c r="J9395" s="4">
        <v>52.034883720929997</v>
      </c>
      <c r="K9395" s="4">
        <v>40.988372093023003</v>
      </c>
      <c r="L9395" s="4">
        <v>26.162790697674001</v>
      </c>
      <c r="M9395" s="4">
        <v>10.465116279069999</v>
      </c>
      <c r="N9395" s="4">
        <v>13.953488372093</v>
      </c>
      <c r="O9395" s="4">
        <v>19.476744186047</v>
      </c>
      <c r="P9395" s="4">
        <v>11.918604651162999</v>
      </c>
      <c r="Q9395" s="4">
        <v>9.0116279069769991</v>
      </c>
      <c r="R9395" s="4">
        <v>10.174418604651001</v>
      </c>
      <c r="S9395" s="4">
        <v>15.116279069767</v>
      </c>
      <c r="T9395" s="4">
        <v>1.744186046512</v>
      </c>
      <c r="U9395" s="4">
        <v>12.209302325581</v>
      </c>
      <c r="V9395" s="13">
        <v>1.744186046512</v>
      </c>
    </row>
    <row r="9396" spans="3:22" x14ac:dyDescent="0.2">
      <c r="C9396" s="90"/>
      <c r="D9396" s="87"/>
      <c r="E9396" s="1" t="s">
        <v>19</v>
      </c>
      <c r="F9396" s="2"/>
      <c r="G9396" s="59">
        <v>1502</v>
      </c>
      <c r="H9396" s="71" t="str">
        <f t="shared" si="206"/>
        <v xml:space="preserve"> </v>
      </c>
      <c r="I9396" s="11">
        <v>59.986684420772001</v>
      </c>
      <c r="J9396" s="3">
        <v>54.527296937416999</v>
      </c>
      <c r="K9396" s="3">
        <v>48.135818908122999</v>
      </c>
      <c r="L9396" s="3">
        <v>28.49533954727</v>
      </c>
      <c r="M9396" s="3">
        <v>13.781624500666</v>
      </c>
      <c r="N9396" s="3">
        <v>14.647137150466</v>
      </c>
      <c r="O9396" s="3">
        <v>18.974700399467</v>
      </c>
      <c r="P9396" s="3">
        <v>9.8535286284950008</v>
      </c>
      <c r="Q9396" s="3">
        <v>10.386151797603</v>
      </c>
      <c r="R9396" s="3">
        <v>6.7243675099870002</v>
      </c>
      <c r="S9396" s="3">
        <v>9.8535286284950008</v>
      </c>
      <c r="T9396" s="3">
        <v>0.93209054593899998</v>
      </c>
      <c r="U9396" s="3">
        <v>8.5885486018639998</v>
      </c>
      <c r="V9396" s="8">
        <v>2.796271637816</v>
      </c>
    </row>
    <row r="9397" spans="3:22" x14ac:dyDescent="0.2">
      <c r="C9397" s="90"/>
      <c r="D9397" s="87"/>
      <c r="E9397" s="1" t="s">
        <v>20</v>
      </c>
      <c r="F9397" s="2"/>
      <c r="G9397" s="59">
        <v>465</v>
      </c>
      <c r="H9397" s="71" t="str">
        <f t="shared" si="206"/>
        <v xml:space="preserve"> </v>
      </c>
      <c r="I9397" s="11">
        <v>58.279569892472999</v>
      </c>
      <c r="J9397" s="3">
        <v>60.215053763440999</v>
      </c>
      <c r="K9397" s="3">
        <v>59.139784946237</v>
      </c>
      <c r="L9397" s="3">
        <v>31.827956989246999</v>
      </c>
      <c r="M9397" s="3">
        <v>18.709677419355</v>
      </c>
      <c r="N9397" s="3">
        <v>27.311827956988999</v>
      </c>
      <c r="O9397" s="3">
        <v>21.290322580645</v>
      </c>
      <c r="P9397" s="3">
        <v>15.483870967742</v>
      </c>
      <c r="Q9397" s="3">
        <v>19.354838709677001</v>
      </c>
      <c r="R9397" s="3">
        <v>7.0967741935479998</v>
      </c>
      <c r="S9397" s="3">
        <v>9.4623655913979992</v>
      </c>
      <c r="T9397" s="3">
        <v>2.5806451612900001</v>
      </c>
      <c r="U9397" s="3">
        <v>6.4516129032259997</v>
      </c>
      <c r="V9397" s="8">
        <v>2.795698924731</v>
      </c>
    </row>
    <row r="9398" spans="3:22" x14ac:dyDescent="0.2">
      <c r="C9398" s="90"/>
      <c r="D9398" s="87"/>
      <c r="E9398" s="1" t="s">
        <v>21</v>
      </c>
      <c r="F9398" s="2"/>
      <c r="G9398" s="59">
        <v>107</v>
      </c>
      <c r="H9398" s="71" t="str">
        <f t="shared" si="206"/>
        <v xml:space="preserve"> </v>
      </c>
      <c r="I9398" s="11">
        <v>56.07476635514</v>
      </c>
      <c r="J9398" s="3">
        <v>57.943925233644997</v>
      </c>
      <c r="K9398" s="3">
        <v>58.878504672897002</v>
      </c>
      <c r="L9398" s="3">
        <v>21.495327102804001</v>
      </c>
      <c r="M9398" s="3">
        <v>17.757009345794</v>
      </c>
      <c r="N9398" s="3">
        <v>31.775700934579</v>
      </c>
      <c r="O9398" s="3">
        <v>15.887850467290001</v>
      </c>
      <c r="P9398" s="3">
        <v>15.887850467290001</v>
      </c>
      <c r="Q9398" s="3">
        <v>24.299065420561</v>
      </c>
      <c r="R9398" s="3">
        <v>6.5420560747660002</v>
      </c>
      <c r="S9398" s="3">
        <v>7.4766355140189997</v>
      </c>
      <c r="T9398" s="3">
        <v>2.8037383177569999</v>
      </c>
      <c r="U9398" s="3">
        <v>7.4766355140189997</v>
      </c>
      <c r="V9398" s="8">
        <v>3.7383177570089998</v>
      </c>
    </row>
    <row r="9399" spans="3:22" x14ac:dyDescent="0.2">
      <c r="C9399" s="90"/>
      <c r="D9399" s="87"/>
      <c r="E9399" s="1" t="s">
        <v>22</v>
      </c>
      <c r="F9399" s="2"/>
      <c r="G9399" s="59">
        <v>17</v>
      </c>
      <c r="H9399" s="71" t="str">
        <f t="shared" si="206"/>
        <v>*</v>
      </c>
      <c r="I9399" s="11">
        <v>64.705882352941003</v>
      </c>
      <c r="J9399" s="3">
        <v>41.176470588234999</v>
      </c>
      <c r="K9399" s="3">
        <v>47.058823529412003</v>
      </c>
      <c r="L9399" s="3">
        <v>23.529411764706001</v>
      </c>
      <c r="M9399" s="3">
        <v>11.764705882353001</v>
      </c>
      <c r="N9399" s="3">
        <v>23.529411764706001</v>
      </c>
      <c r="O9399" s="3">
        <v>17.647058823529001</v>
      </c>
      <c r="P9399" s="3">
        <v>11.764705882353001</v>
      </c>
      <c r="Q9399" s="3">
        <v>5.8823529411760003</v>
      </c>
      <c r="R9399" s="3">
        <v>11.764705882353001</v>
      </c>
      <c r="S9399" s="3">
        <v>11.764705882353001</v>
      </c>
      <c r="T9399" s="7">
        <v>0</v>
      </c>
      <c r="U9399" s="3">
        <v>11.764705882353001</v>
      </c>
      <c r="V9399" s="8">
        <v>5.8823529411760003</v>
      </c>
    </row>
    <row r="9400" spans="3:22" x14ac:dyDescent="0.2">
      <c r="C9400" s="91" t="s">
        <v>23</v>
      </c>
      <c r="D9400" s="86" t="s">
        <v>17</v>
      </c>
      <c r="E9400" s="6" t="s">
        <v>24</v>
      </c>
      <c r="F9400" s="5"/>
      <c r="G9400" s="58">
        <v>383</v>
      </c>
      <c r="H9400" s="70" t="str">
        <f t="shared" si="206"/>
        <v xml:space="preserve"> </v>
      </c>
      <c r="I9400" s="12">
        <v>65.796344647520002</v>
      </c>
      <c r="J9400" s="4">
        <v>57.963446475196001</v>
      </c>
      <c r="K9400" s="4">
        <v>47.780678851174997</v>
      </c>
      <c r="L9400" s="4">
        <v>36.292428198433001</v>
      </c>
      <c r="M9400" s="4">
        <v>9.3994778067889992</v>
      </c>
      <c r="N9400" s="4">
        <v>20.887728459529999</v>
      </c>
      <c r="O9400" s="4">
        <v>22.454308093994999</v>
      </c>
      <c r="P9400" s="4">
        <v>12.01044386423</v>
      </c>
      <c r="Q9400" s="4">
        <v>9.3994778067889992</v>
      </c>
      <c r="R9400" s="4">
        <v>10.966057441253</v>
      </c>
      <c r="S9400" s="4">
        <v>10.182767624021</v>
      </c>
      <c r="T9400" s="4">
        <v>1.566579634465</v>
      </c>
      <c r="U9400" s="4">
        <v>6.5274151436030001</v>
      </c>
      <c r="V9400" s="13">
        <v>2.6109660574409999</v>
      </c>
    </row>
    <row r="9401" spans="3:22" x14ac:dyDescent="0.2">
      <c r="C9401" s="90"/>
      <c r="D9401" s="87"/>
      <c r="E9401" s="1" t="s">
        <v>25</v>
      </c>
      <c r="F9401" s="2"/>
      <c r="G9401" s="59">
        <v>333</v>
      </c>
      <c r="H9401" s="71" t="str">
        <f t="shared" si="206"/>
        <v xml:space="preserve"> </v>
      </c>
      <c r="I9401" s="11">
        <v>66.366366366365995</v>
      </c>
      <c r="J9401" s="3">
        <v>61.861861861862003</v>
      </c>
      <c r="K9401" s="3">
        <v>54.054054054053999</v>
      </c>
      <c r="L9401" s="3">
        <v>39.339339339338999</v>
      </c>
      <c r="M9401" s="3">
        <v>10.510510510511001</v>
      </c>
      <c r="N9401" s="3">
        <v>18.318318318317999</v>
      </c>
      <c r="O9401" s="3">
        <v>23.123123123123001</v>
      </c>
      <c r="P9401" s="3">
        <v>19.519519519519999</v>
      </c>
      <c r="Q9401" s="3">
        <v>13.213213213213001</v>
      </c>
      <c r="R9401" s="3">
        <v>10.510510510511001</v>
      </c>
      <c r="S9401" s="3">
        <v>13.813813813814001</v>
      </c>
      <c r="T9401" s="3">
        <v>2.7027027027030002</v>
      </c>
      <c r="U9401" s="3">
        <v>7.5075075075080004</v>
      </c>
      <c r="V9401" s="8">
        <v>2.1021021021020001</v>
      </c>
    </row>
    <row r="9402" spans="3:22" ht="24" x14ac:dyDescent="0.2">
      <c r="C9402" s="90"/>
      <c r="D9402" s="87"/>
      <c r="E9402" s="1" t="s">
        <v>26</v>
      </c>
      <c r="F9402" s="2"/>
      <c r="G9402" s="59">
        <v>464</v>
      </c>
      <c r="H9402" s="71" t="str">
        <f t="shared" si="206"/>
        <v xml:space="preserve"> </v>
      </c>
      <c r="I9402" s="11">
        <v>66.379310344827999</v>
      </c>
      <c r="J9402" s="3">
        <v>59.267241379310001</v>
      </c>
      <c r="K9402" s="3">
        <v>48.706896551724</v>
      </c>
      <c r="L9402" s="3">
        <v>40.517241379310001</v>
      </c>
      <c r="M9402" s="3">
        <v>12.5</v>
      </c>
      <c r="N9402" s="3">
        <v>18.318965517241001</v>
      </c>
      <c r="O9402" s="3">
        <v>26.293103448276</v>
      </c>
      <c r="P9402" s="3">
        <v>18.534482758620999</v>
      </c>
      <c r="Q9402" s="3">
        <v>13.146551724138</v>
      </c>
      <c r="R9402" s="3">
        <v>10.344827586207</v>
      </c>
      <c r="S9402" s="3">
        <v>12.068965517241001</v>
      </c>
      <c r="T9402" s="3">
        <v>1.7241379310339999</v>
      </c>
      <c r="U9402" s="3">
        <v>4.9568965517240002</v>
      </c>
      <c r="V9402" s="8">
        <v>2.8017241379310001</v>
      </c>
    </row>
    <row r="9403" spans="3:22" ht="24" x14ac:dyDescent="0.2">
      <c r="C9403" s="90"/>
      <c r="D9403" s="87"/>
      <c r="E9403" s="1" t="s">
        <v>27</v>
      </c>
      <c r="F9403" s="2"/>
      <c r="G9403" s="59">
        <v>163</v>
      </c>
      <c r="H9403" s="71" t="str">
        <f t="shared" si="206"/>
        <v xml:space="preserve"> </v>
      </c>
      <c r="I9403" s="11">
        <v>61.963190184048997</v>
      </c>
      <c r="J9403" s="3">
        <v>51.533742331288003</v>
      </c>
      <c r="K9403" s="3">
        <v>43.558282208588999</v>
      </c>
      <c r="L9403" s="3">
        <v>39.877300613496999</v>
      </c>
      <c r="M9403" s="3">
        <v>12.269938650306999</v>
      </c>
      <c r="N9403" s="3">
        <v>17.177914110429001</v>
      </c>
      <c r="O9403" s="3">
        <v>24.539877300613</v>
      </c>
      <c r="P9403" s="3">
        <v>20.858895705521</v>
      </c>
      <c r="Q9403" s="3">
        <v>12.883435582822001</v>
      </c>
      <c r="R9403" s="3">
        <v>16.564417177913999</v>
      </c>
      <c r="S9403" s="3">
        <v>11.656441717790999</v>
      </c>
      <c r="T9403" s="3">
        <v>1.2269938650309999</v>
      </c>
      <c r="U9403" s="3">
        <v>7.9754601226990003</v>
      </c>
      <c r="V9403" s="8">
        <v>5.5214723926379996</v>
      </c>
    </row>
    <row r="9404" spans="3:22" x14ac:dyDescent="0.2">
      <c r="C9404" s="90"/>
      <c r="D9404" s="87"/>
      <c r="E9404" s="1" t="s">
        <v>28</v>
      </c>
      <c r="F9404" s="2"/>
      <c r="G9404" s="59">
        <v>161</v>
      </c>
      <c r="H9404" s="71" t="str">
        <f t="shared" si="206"/>
        <v xml:space="preserve"> </v>
      </c>
      <c r="I9404" s="11">
        <v>65.838509316770001</v>
      </c>
      <c r="J9404" s="3">
        <v>55.279503105590003</v>
      </c>
      <c r="K9404" s="3">
        <v>50.931677018633998</v>
      </c>
      <c r="L9404" s="3">
        <v>42.236024844719999</v>
      </c>
      <c r="M9404" s="3">
        <v>6.8322981366460001</v>
      </c>
      <c r="N9404" s="3">
        <v>17.391304347826001</v>
      </c>
      <c r="O9404" s="3">
        <v>28.571428571428999</v>
      </c>
      <c r="P9404" s="3">
        <v>18.633540372671</v>
      </c>
      <c r="Q9404" s="3">
        <v>13.664596273292</v>
      </c>
      <c r="R9404" s="3">
        <v>11.180124223602</v>
      </c>
      <c r="S9404" s="3">
        <v>9.9378881987579994</v>
      </c>
      <c r="T9404" s="3">
        <v>1.8633540372670001</v>
      </c>
      <c r="U9404" s="3">
        <v>6.8322981366460001</v>
      </c>
      <c r="V9404" s="8">
        <v>3.7267080745340002</v>
      </c>
    </row>
    <row r="9405" spans="3:22" x14ac:dyDescent="0.2">
      <c r="C9405" s="90"/>
      <c r="D9405" s="87"/>
      <c r="E9405" s="1" t="s">
        <v>29</v>
      </c>
      <c r="F9405" s="2"/>
      <c r="G9405" s="59">
        <v>1174</v>
      </c>
      <c r="H9405" s="71" t="str">
        <f t="shared" si="206"/>
        <v xml:space="preserve"> </v>
      </c>
      <c r="I9405" s="11">
        <v>62.776831345825997</v>
      </c>
      <c r="J9405" s="3">
        <v>56.899488926746002</v>
      </c>
      <c r="K9405" s="3">
        <v>50.681431005111001</v>
      </c>
      <c r="L9405" s="3">
        <v>34.497444633731</v>
      </c>
      <c r="M9405" s="3">
        <v>12.010221465077001</v>
      </c>
      <c r="N9405" s="3">
        <v>15.672913117546999</v>
      </c>
      <c r="O9405" s="3">
        <v>20.528109028961001</v>
      </c>
      <c r="P9405" s="3">
        <v>12.521294718909999</v>
      </c>
      <c r="Q9405" s="3">
        <v>12.691652470187</v>
      </c>
      <c r="R9405" s="3">
        <v>8.0919931856900007</v>
      </c>
      <c r="S9405" s="3">
        <v>10.902896081772001</v>
      </c>
      <c r="T9405" s="3">
        <v>1.3628620102210001</v>
      </c>
      <c r="U9405" s="3">
        <v>6.9846678023850002</v>
      </c>
      <c r="V9405" s="8">
        <v>2.2998296422490001</v>
      </c>
    </row>
    <row r="9406" spans="3:22" x14ac:dyDescent="0.2">
      <c r="C9406" s="90"/>
      <c r="D9406" s="87"/>
      <c r="E9406" s="1" t="s">
        <v>30</v>
      </c>
      <c r="F9406" s="2"/>
      <c r="G9406" s="59">
        <v>1349</v>
      </c>
      <c r="H9406" s="71" t="str">
        <f t="shared" si="206"/>
        <v xml:space="preserve"> </v>
      </c>
      <c r="I9406" s="11">
        <v>64.343958487769001</v>
      </c>
      <c r="J9406" s="3">
        <v>59.747961452928003</v>
      </c>
      <c r="K9406" s="3">
        <v>50.926612305410998</v>
      </c>
      <c r="L9406" s="3">
        <v>32.468495181615999</v>
      </c>
      <c r="M9406" s="3">
        <v>13.120830244625999</v>
      </c>
      <c r="N9406" s="3">
        <v>17.272053372868999</v>
      </c>
      <c r="O9406" s="3">
        <v>22.535211267606002</v>
      </c>
      <c r="P9406" s="3">
        <v>11.712379540400001</v>
      </c>
      <c r="Q9406" s="3">
        <v>12.750185322461</v>
      </c>
      <c r="R9406" s="3">
        <v>7.7094143810229996</v>
      </c>
      <c r="S9406" s="3">
        <v>11.489992587102</v>
      </c>
      <c r="T9406" s="3">
        <v>0.96367679762799996</v>
      </c>
      <c r="U9406" s="3">
        <v>7.1905114899929998</v>
      </c>
      <c r="V9406" s="8">
        <v>2.149740548554</v>
      </c>
    </row>
    <row r="9407" spans="3:22" x14ac:dyDescent="0.2">
      <c r="C9407" s="90"/>
      <c r="D9407" s="87"/>
      <c r="E9407" s="1" t="s">
        <v>31</v>
      </c>
      <c r="F9407" s="2"/>
      <c r="G9407" s="59">
        <v>2034</v>
      </c>
      <c r="H9407" s="71" t="str">
        <f t="shared" si="206"/>
        <v xml:space="preserve"> </v>
      </c>
      <c r="I9407" s="11">
        <v>60.324483775810997</v>
      </c>
      <c r="J9407" s="3">
        <v>56.538839724680003</v>
      </c>
      <c r="K9407" s="3">
        <v>51.081612586036997</v>
      </c>
      <c r="L9407" s="3">
        <v>29.105211406096</v>
      </c>
      <c r="M9407" s="3">
        <v>14.995083579154</v>
      </c>
      <c r="N9407" s="3">
        <v>18.534906588003999</v>
      </c>
      <c r="O9407" s="3">
        <v>19.813176007866002</v>
      </c>
      <c r="P9407" s="3">
        <v>12.094395280236</v>
      </c>
      <c r="Q9407" s="3">
        <v>12.733529990167</v>
      </c>
      <c r="R9407" s="3">
        <v>7.620452310718</v>
      </c>
      <c r="S9407" s="3">
        <v>10.766961651917001</v>
      </c>
      <c r="T9407" s="3">
        <v>1.327433628319</v>
      </c>
      <c r="U9407" s="3">
        <v>8.4070796460179995</v>
      </c>
      <c r="V9407" s="8">
        <v>2.2615535889870002</v>
      </c>
    </row>
    <row r="9408" spans="3:22" x14ac:dyDescent="0.2">
      <c r="C9408" s="90"/>
      <c r="D9408" s="87"/>
      <c r="E9408" s="1" t="s">
        <v>32</v>
      </c>
      <c r="F9408" s="2"/>
      <c r="G9408" s="59">
        <v>68</v>
      </c>
      <c r="H9408" s="71" t="str">
        <f t="shared" si="206"/>
        <v xml:space="preserve"> </v>
      </c>
      <c r="I9408" s="11">
        <v>55.882352941176002</v>
      </c>
      <c r="J9408" s="3">
        <v>41.176470588234999</v>
      </c>
      <c r="K9408" s="3">
        <v>41.176470588234999</v>
      </c>
      <c r="L9408" s="3">
        <v>23.529411764706001</v>
      </c>
      <c r="M9408" s="3">
        <v>14.705882352941</v>
      </c>
      <c r="N9408" s="3">
        <v>16.176470588234999</v>
      </c>
      <c r="O9408" s="3">
        <v>13.235294117646999</v>
      </c>
      <c r="P9408" s="3">
        <v>5.8823529411760003</v>
      </c>
      <c r="Q9408" s="3">
        <v>7.352941176471</v>
      </c>
      <c r="R9408" s="3">
        <v>8.8235294117649996</v>
      </c>
      <c r="S9408" s="3">
        <v>7.352941176471</v>
      </c>
      <c r="T9408" s="3">
        <v>7.352941176471</v>
      </c>
      <c r="U9408" s="3">
        <v>13.235294117646999</v>
      </c>
      <c r="V9408" s="8">
        <v>2.9411764705880001</v>
      </c>
    </row>
    <row r="9409" spans="3:22" x14ac:dyDescent="0.2">
      <c r="C9409" s="90"/>
      <c r="D9409" s="87"/>
      <c r="E9409" s="1" t="s">
        <v>22</v>
      </c>
      <c r="F9409" s="2"/>
      <c r="G9409" s="59">
        <v>17</v>
      </c>
      <c r="H9409" s="71" t="str">
        <f t="shared" si="206"/>
        <v>*</v>
      </c>
      <c r="I9409" s="11">
        <v>70.588235294117993</v>
      </c>
      <c r="J9409" s="3">
        <v>47.058823529412003</v>
      </c>
      <c r="K9409" s="3">
        <v>52.941176470587997</v>
      </c>
      <c r="L9409" s="3">
        <v>35.294117647058997</v>
      </c>
      <c r="M9409" s="3">
        <v>5.8823529411760003</v>
      </c>
      <c r="N9409" s="3">
        <v>35.294117647058997</v>
      </c>
      <c r="O9409" s="3">
        <v>23.529411764706001</v>
      </c>
      <c r="P9409" s="3">
        <v>17.647058823529001</v>
      </c>
      <c r="Q9409" s="3">
        <v>11.764705882353001</v>
      </c>
      <c r="R9409" s="3">
        <v>11.764705882353001</v>
      </c>
      <c r="S9409" s="3">
        <v>5.8823529411760003</v>
      </c>
      <c r="T9409" s="7">
        <v>0</v>
      </c>
      <c r="U9409" s="3">
        <v>5.8823529411760003</v>
      </c>
      <c r="V9409" s="14">
        <v>0</v>
      </c>
    </row>
    <row r="9410" spans="3:22" x14ac:dyDescent="0.2">
      <c r="C9410" s="91" t="s">
        <v>33</v>
      </c>
      <c r="D9410" s="86" t="s">
        <v>17</v>
      </c>
      <c r="E9410" s="6" t="s">
        <v>34</v>
      </c>
      <c r="F9410" s="5"/>
      <c r="G9410" s="58">
        <v>120</v>
      </c>
      <c r="H9410" s="70" t="str">
        <f t="shared" si="206"/>
        <v xml:space="preserve"> </v>
      </c>
      <c r="I9410" s="12">
        <v>59.166666666666998</v>
      </c>
      <c r="J9410" s="4">
        <v>46.666666666666998</v>
      </c>
      <c r="K9410" s="4">
        <v>45.833333333333002</v>
      </c>
      <c r="L9410" s="4">
        <v>35.833333333333002</v>
      </c>
      <c r="M9410" s="4">
        <v>12.5</v>
      </c>
      <c r="N9410" s="4">
        <v>14.166666666667</v>
      </c>
      <c r="O9410" s="4">
        <v>28.333333333333002</v>
      </c>
      <c r="P9410" s="4">
        <v>18.333333333333002</v>
      </c>
      <c r="Q9410" s="4">
        <v>10.833333333333</v>
      </c>
      <c r="R9410" s="4">
        <v>15.833333333333</v>
      </c>
      <c r="S9410" s="4">
        <v>20</v>
      </c>
      <c r="T9410" s="4">
        <v>1.666666666667</v>
      </c>
      <c r="U9410" s="4">
        <v>10</v>
      </c>
      <c r="V9410" s="13">
        <v>2.5</v>
      </c>
    </row>
    <row r="9411" spans="3:22" x14ac:dyDescent="0.2">
      <c r="C9411" s="90"/>
      <c r="D9411" s="87"/>
      <c r="E9411" s="1" t="s">
        <v>35</v>
      </c>
      <c r="F9411" s="2"/>
      <c r="G9411" s="59">
        <v>932</v>
      </c>
      <c r="H9411" s="71" t="str">
        <f t="shared" si="206"/>
        <v xml:space="preserve"> </v>
      </c>
      <c r="I9411" s="11">
        <v>59.227467811159002</v>
      </c>
      <c r="J9411" s="3">
        <v>57.081545064377998</v>
      </c>
      <c r="K9411" s="3">
        <v>51.072961373391003</v>
      </c>
      <c r="L9411" s="3">
        <v>29.828326180257999</v>
      </c>
      <c r="M9411" s="3">
        <v>13.412017167382</v>
      </c>
      <c r="N9411" s="3">
        <v>16.952789699570999</v>
      </c>
      <c r="O9411" s="3">
        <v>20.278969957082001</v>
      </c>
      <c r="P9411" s="3">
        <v>11.373390557940001</v>
      </c>
      <c r="Q9411" s="3">
        <v>11.266094420601</v>
      </c>
      <c r="R9411" s="3">
        <v>7.1888412017169996</v>
      </c>
      <c r="S9411" s="3">
        <v>10.300429184548999</v>
      </c>
      <c r="T9411" s="3">
        <v>0.75107296137299995</v>
      </c>
      <c r="U9411" s="3">
        <v>8.2618025751069997</v>
      </c>
      <c r="V9411" s="8">
        <v>3.111587982833</v>
      </c>
    </row>
    <row r="9412" spans="3:22" x14ac:dyDescent="0.2">
      <c r="C9412" s="90"/>
      <c r="D9412" s="87"/>
      <c r="E9412" s="1" t="s">
        <v>36</v>
      </c>
      <c r="F9412" s="2"/>
      <c r="G9412" s="59">
        <v>854</v>
      </c>
      <c r="H9412" s="71" t="str">
        <f t="shared" si="206"/>
        <v xml:space="preserve"> </v>
      </c>
      <c r="I9412" s="11">
        <v>60.304449648712001</v>
      </c>
      <c r="J9412" s="3">
        <v>54.918032786885</v>
      </c>
      <c r="K9412" s="3">
        <v>49.882903981265002</v>
      </c>
      <c r="L9412" s="3">
        <v>29.976580796253</v>
      </c>
      <c r="M9412" s="3">
        <v>14.871194379391</v>
      </c>
      <c r="N9412" s="3">
        <v>17.213114754098001</v>
      </c>
      <c r="O9412" s="3">
        <v>19.203747072599999</v>
      </c>
      <c r="P9412" s="3">
        <v>11.241217798595001</v>
      </c>
      <c r="Q9412" s="3">
        <v>12.412177985948</v>
      </c>
      <c r="R9412" s="3">
        <v>7.2599531615929997</v>
      </c>
      <c r="S9412" s="3">
        <v>11.241217798595001</v>
      </c>
      <c r="T9412" s="3">
        <v>1.1709601873540001</v>
      </c>
      <c r="U9412" s="3">
        <v>8.7822014051519997</v>
      </c>
      <c r="V9412" s="8">
        <v>2.8103044496490002</v>
      </c>
    </row>
    <row r="9413" spans="3:22" ht="24" x14ac:dyDescent="0.2">
      <c r="C9413" s="90"/>
      <c r="D9413" s="87"/>
      <c r="E9413" s="1" t="s">
        <v>37</v>
      </c>
      <c r="F9413" s="2"/>
      <c r="G9413" s="59">
        <v>356</v>
      </c>
      <c r="H9413" s="71" t="str">
        <f t="shared" si="206"/>
        <v xml:space="preserve"> </v>
      </c>
      <c r="I9413" s="11">
        <v>58.988764044943998</v>
      </c>
      <c r="J9413" s="3">
        <v>54.775280898875998</v>
      </c>
      <c r="K9413" s="3">
        <v>48.595505617977999</v>
      </c>
      <c r="L9413" s="3">
        <v>22.752808988763999</v>
      </c>
      <c r="M9413" s="3">
        <v>16.292134831460999</v>
      </c>
      <c r="N9413" s="3">
        <v>20.786516853933001</v>
      </c>
      <c r="O9413" s="3">
        <v>16.011235955056002</v>
      </c>
      <c r="P9413" s="3">
        <v>10.955056179774999</v>
      </c>
      <c r="Q9413" s="3">
        <v>16.011235955056002</v>
      </c>
      <c r="R9413" s="3">
        <v>5.0561797752809996</v>
      </c>
      <c r="S9413" s="3">
        <v>7.3033707865170001</v>
      </c>
      <c r="T9413" s="3">
        <v>2.5280898876400002</v>
      </c>
      <c r="U9413" s="3">
        <v>8.4269662921350008</v>
      </c>
      <c r="V9413" s="8">
        <v>0.84269662921300004</v>
      </c>
    </row>
    <row r="9414" spans="3:22" x14ac:dyDescent="0.2">
      <c r="C9414" s="90"/>
      <c r="D9414" s="87"/>
      <c r="E9414" s="1" t="s">
        <v>38</v>
      </c>
      <c r="F9414" s="2"/>
      <c r="G9414" s="59">
        <v>157</v>
      </c>
      <c r="H9414" s="71" t="str">
        <f t="shared" si="206"/>
        <v xml:space="preserve"> </v>
      </c>
      <c r="I9414" s="11">
        <v>52.229299363057002</v>
      </c>
      <c r="J9414" s="3">
        <v>57.324840764331</v>
      </c>
      <c r="K9414" s="3">
        <v>46.496815286623999</v>
      </c>
      <c r="L9414" s="3">
        <v>17.834394904459</v>
      </c>
      <c r="M9414" s="3">
        <v>15.923566878980999</v>
      </c>
      <c r="N9414" s="3">
        <v>20.382165605095999</v>
      </c>
      <c r="O9414" s="3">
        <v>15.923566878980999</v>
      </c>
      <c r="P9414" s="3">
        <v>8.9171974522290007</v>
      </c>
      <c r="Q9414" s="3">
        <v>14.012738853503</v>
      </c>
      <c r="R9414" s="3">
        <v>6.369426751592</v>
      </c>
      <c r="S9414" s="3">
        <v>6.369426751592</v>
      </c>
      <c r="T9414" s="3">
        <v>4.4585987261150004</v>
      </c>
      <c r="U9414" s="3">
        <v>10.191082802547999</v>
      </c>
      <c r="V9414" s="8">
        <v>3.8216560509550002</v>
      </c>
    </row>
    <row r="9415" spans="3:22" x14ac:dyDescent="0.2">
      <c r="C9415" s="90"/>
      <c r="D9415" s="87"/>
      <c r="E9415" s="1" t="s">
        <v>22</v>
      </c>
      <c r="F9415" s="2"/>
      <c r="G9415" s="59">
        <v>16</v>
      </c>
      <c r="H9415" s="71" t="str">
        <f t="shared" si="206"/>
        <v>*</v>
      </c>
      <c r="I9415" s="11">
        <v>56.25</v>
      </c>
      <c r="J9415" s="3">
        <v>31.25</v>
      </c>
      <c r="K9415" s="3">
        <v>43.75</v>
      </c>
      <c r="L9415" s="3">
        <v>43.75</v>
      </c>
      <c r="M9415" s="3">
        <v>6.25</v>
      </c>
      <c r="N9415" s="3">
        <v>31.25</v>
      </c>
      <c r="O9415" s="3">
        <v>12.5</v>
      </c>
      <c r="P9415" s="3">
        <v>18.75</v>
      </c>
      <c r="Q9415" s="3">
        <v>6.25</v>
      </c>
      <c r="R9415" s="3">
        <v>12.5</v>
      </c>
      <c r="S9415" s="3">
        <v>12.5</v>
      </c>
      <c r="T9415" s="7">
        <v>0</v>
      </c>
      <c r="U9415" s="3">
        <v>6.25</v>
      </c>
      <c r="V9415" s="8">
        <v>6.25</v>
      </c>
    </row>
    <row r="9416" spans="3:22" x14ac:dyDescent="0.2">
      <c r="C9416" s="91" t="s">
        <v>39</v>
      </c>
      <c r="D9416" s="86" t="s">
        <v>17</v>
      </c>
      <c r="E9416" s="6" t="s">
        <v>40</v>
      </c>
      <c r="F9416" s="5"/>
      <c r="G9416" s="58">
        <v>350</v>
      </c>
      <c r="H9416" s="70" t="str">
        <f t="shared" si="206"/>
        <v xml:space="preserve"> </v>
      </c>
      <c r="I9416" s="12">
        <v>60</v>
      </c>
      <c r="J9416" s="4">
        <v>55.142857142856997</v>
      </c>
      <c r="K9416" s="4">
        <v>48.285714285714</v>
      </c>
      <c r="L9416" s="4">
        <v>35.142857142856997</v>
      </c>
      <c r="M9416" s="4">
        <v>15.428571428571001</v>
      </c>
      <c r="N9416" s="4">
        <v>14.857142857143</v>
      </c>
      <c r="O9416" s="4">
        <v>22.285714285714</v>
      </c>
      <c r="P9416" s="4">
        <v>12.857142857143</v>
      </c>
      <c r="Q9416" s="4">
        <v>10.285714285714</v>
      </c>
      <c r="R9416" s="4">
        <v>9.7142857142859995</v>
      </c>
      <c r="S9416" s="4">
        <v>12</v>
      </c>
      <c r="T9416" s="4">
        <v>2</v>
      </c>
      <c r="U9416" s="4">
        <v>8.8571428571429998</v>
      </c>
      <c r="V9416" s="13">
        <v>2</v>
      </c>
    </row>
    <row r="9417" spans="3:22" ht="24" x14ac:dyDescent="0.2">
      <c r="C9417" s="90"/>
      <c r="D9417" s="87"/>
      <c r="E9417" s="1" t="s">
        <v>41</v>
      </c>
      <c r="F9417" s="2"/>
      <c r="G9417" s="59">
        <v>1147</v>
      </c>
      <c r="H9417" s="71" t="str">
        <f t="shared" si="206"/>
        <v xml:space="preserve"> </v>
      </c>
      <c r="I9417" s="11">
        <v>59.197907585004003</v>
      </c>
      <c r="J9417" s="3">
        <v>55.100261551873999</v>
      </c>
      <c r="K9417" s="3">
        <v>50.392327811683003</v>
      </c>
      <c r="L9417" s="3">
        <v>28.683522231908999</v>
      </c>
      <c r="M9417" s="3">
        <v>16.129032258064999</v>
      </c>
      <c r="N9417" s="3">
        <v>17.698343504795002</v>
      </c>
      <c r="O9417" s="3">
        <v>19.616390584133001</v>
      </c>
      <c r="P9417" s="3">
        <v>11.246730601569</v>
      </c>
      <c r="Q9417" s="3">
        <v>12.467306015693</v>
      </c>
      <c r="R9417" s="3">
        <v>7.9337401918049997</v>
      </c>
      <c r="S9417" s="3">
        <v>11.333914559721</v>
      </c>
      <c r="T9417" s="3">
        <v>0.959023539669</v>
      </c>
      <c r="U9417" s="3">
        <v>7.7593722755009997</v>
      </c>
      <c r="V9417" s="8">
        <v>2.6155187445510002</v>
      </c>
    </row>
    <row r="9418" spans="3:22" x14ac:dyDescent="0.2">
      <c r="C9418" s="90"/>
      <c r="D9418" s="87"/>
      <c r="E9418" s="1" t="s">
        <v>42</v>
      </c>
      <c r="F9418" s="2"/>
      <c r="G9418" s="59">
        <v>816</v>
      </c>
      <c r="H9418" s="71" t="str">
        <f t="shared" si="206"/>
        <v xml:space="preserve"> </v>
      </c>
      <c r="I9418" s="11">
        <v>58.088235294118</v>
      </c>
      <c r="J9418" s="3">
        <v>56.25</v>
      </c>
      <c r="K9418" s="3">
        <v>49.142156862744997</v>
      </c>
      <c r="L9418" s="3">
        <v>25.980392156863001</v>
      </c>
      <c r="M9418" s="3">
        <v>13.112745098038999</v>
      </c>
      <c r="N9418" s="3">
        <v>19.485294117647001</v>
      </c>
      <c r="O9418" s="3">
        <v>18.627450980391998</v>
      </c>
      <c r="P9418" s="3">
        <v>11.519607843137001</v>
      </c>
      <c r="Q9418" s="3">
        <v>13.725490196078001</v>
      </c>
      <c r="R9418" s="3">
        <v>5.6372549019609997</v>
      </c>
      <c r="S9418" s="3">
        <v>8.5784313725489998</v>
      </c>
      <c r="T9418" s="3">
        <v>1.838235294118</v>
      </c>
      <c r="U9418" s="3">
        <v>9.8039215686270005</v>
      </c>
      <c r="V9418" s="8">
        <v>3.063725490196</v>
      </c>
    </row>
    <row r="9419" spans="3:22" x14ac:dyDescent="0.2">
      <c r="C9419" s="90"/>
      <c r="D9419" s="87"/>
      <c r="E9419" s="1" t="s">
        <v>43</v>
      </c>
      <c r="F9419" s="2"/>
      <c r="G9419" s="59">
        <v>78</v>
      </c>
      <c r="H9419" s="71" t="str">
        <f t="shared" si="206"/>
        <v xml:space="preserve"> </v>
      </c>
      <c r="I9419" s="11">
        <v>61.538461538462002</v>
      </c>
      <c r="J9419" s="3">
        <v>52.564102564103003</v>
      </c>
      <c r="K9419" s="3">
        <v>48.717948717949</v>
      </c>
      <c r="L9419" s="3">
        <v>20.512820512821001</v>
      </c>
      <c r="M9419" s="3">
        <v>5.1282051282049999</v>
      </c>
      <c r="N9419" s="3">
        <v>10.25641025641</v>
      </c>
      <c r="O9419" s="3">
        <v>12.820512820513001</v>
      </c>
      <c r="P9419" s="3">
        <v>7.6923076923079998</v>
      </c>
      <c r="Q9419" s="3">
        <v>8.9743589743589993</v>
      </c>
      <c r="R9419" s="3">
        <v>2.564102564103</v>
      </c>
      <c r="S9419" s="3">
        <v>7.6923076923079998</v>
      </c>
      <c r="T9419" s="3">
        <v>1.2820512820509999</v>
      </c>
      <c r="U9419" s="3">
        <v>11.538461538462</v>
      </c>
      <c r="V9419" s="8">
        <v>2.564102564103</v>
      </c>
    </row>
    <row r="9420" spans="3:22" x14ac:dyDescent="0.2">
      <c r="C9420" s="90"/>
      <c r="D9420" s="87"/>
      <c r="E9420" s="1" t="s">
        <v>22</v>
      </c>
      <c r="F9420" s="2"/>
      <c r="G9420" s="59">
        <v>44</v>
      </c>
      <c r="H9420" s="71" t="str">
        <f t="shared" si="206"/>
        <v>*</v>
      </c>
      <c r="I9420" s="11">
        <v>63.636363636364003</v>
      </c>
      <c r="J9420" s="3">
        <v>50</v>
      </c>
      <c r="K9420" s="3">
        <v>54.545454545455001</v>
      </c>
      <c r="L9420" s="3">
        <v>29.545454545455001</v>
      </c>
      <c r="M9420" s="3">
        <v>2.2727272727269998</v>
      </c>
      <c r="N9420" s="3">
        <v>25</v>
      </c>
      <c r="O9420" s="3">
        <v>13.636363636364001</v>
      </c>
      <c r="P9420" s="3">
        <v>13.636363636364001</v>
      </c>
      <c r="Q9420" s="3">
        <v>13.636363636364001</v>
      </c>
      <c r="R9420" s="3">
        <v>11.363636363635999</v>
      </c>
      <c r="S9420" s="3">
        <v>13.636363636364001</v>
      </c>
      <c r="T9420" s="3">
        <v>2.2727272727269998</v>
      </c>
      <c r="U9420" s="3">
        <v>4.5454545454549997</v>
      </c>
      <c r="V9420" s="8">
        <v>4.5454545454549997</v>
      </c>
    </row>
    <row r="9421" spans="3:22" x14ac:dyDescent="0.2">
      <c r="C9421" s="91" t="s">
        <v>44</v>
      </c>
      <c r="D9421" s="86" t="s">
        <v>17</v>
      </c>
      <c r="E9421" s="6" t="s">
        <v>45</v>
      </c>
      <c r="F9421" s="5"/>
      <c r="G9421" s="58">
        <v>1358</v>
      </c>
      <c r="H9421" s="70" t="str">
        <f t="shared" si="206"/>
        <v xml:space="preserve"> </v>
      </c>
      <c r="I9421" s="12">
        <v>57.805596465390003</v>
      </c>
      <c r="J9421" s="4">
        <v>54.860088365243001</v>
      </c>
      <c r="K9421" s="4">
        <v>50.662739322533</v>
      </c>
      <c r="L9421" s="4">
        <v>29.675994108984</v>
      </c>
      <c r="M9421" s="4">
        <v>16.053019145802999</v>
      </c>
      <c r="N9421" s="4">
        <v>16.789396170839002</v>
      </c>
      <c r="O9421" s="4">
        <v>21.207658321059998</v>
      </c>
      <c r="P9421" s="4">
        <v>10.603829160529999</v>
      </c>
      <c r="Q9421" s="4">
        <v>11.855670103093001</v>
      </c>
      <c r="R9421" s="4">
        <v>9.1310751104569992</v>
      </c>
      <c r="S9421" s="4">
        <v>12.960235640647999</v>
      </c>
      <c r="T9421" s="4">
        <v>1.3991163475699999</v>
      </c>
      <c r="U9421" s="4">
        <v>8.6892488954339999</v>
      </c>
      <c r="V9421" s="13">
        <v>2.4300441826219998</v>
      </c>
    </row>
    <row r="9422" spans="3:22" x14ac:dyDescent="0.2">
      <c r="C9422" s="90"/>
      <c r="D9422" s="87"/>
      <c r="E9422" s="1" t="s">
        <v>46</v>
      </c>
      <c r="F9422" s="2"/>
      <c r="G9422" s="59">
        <v>735</v>
      </c>
      <c r="H9422" s="71" t="str">
        <f t="shared" si="206"/>
        <v xml:space="preserve"> </v>
      </c>
      <c r="I9422" s="11">
        <v>61.904761904761997</v>
      </c>
      <c r="J9422" s="3">
        <v>56.870748299319999</v>
      </c>
      <c r="K9422" s="3">
        <v>50.068027210883997</v>
      </c>
      <c r="L9422" s="3">
        <v>29.251700680271998</v>
      </c>
      <c r="M9422" s="3">
        <v>12.925170068027001</v>
      </c>
      <c r="N9422" s="3">
        <v>19.047619047619001</v>
      </c>
      <c r="O9422" s="3">
        <v>18.095238095237999</v>
      </c>
      <c r="P9422" s="3">
        <v>13.333333333333</v>
      </c>
      <c r="Q9422" s="3">
        <v>12.108843537415</v>
      </c>
      <c r="R9422" s="3">
        <v>5.3061224489800001</v>
      </c>
      <c r="S9422" s="3">
        <v>8.4353741496599994</v>
      </c>
      <c r="T9422" s="3">
        <v>1.0884353741499999</v>
      </c>
      <c r="U9422" s="3">
        <v>8.4353741496599994</v>
      </c>
      <c r="V9422" s="8">
        <v>2.5850340136050001</v>
      </c>
    </row>
    <row r="9423" spans="3:22" x14ac:dyDescent="0.2">
      <c r="C9423" s="90"/>
      <c r="D9423" s="87"/>
      <c r="E9423" s="1" t="s">
        <v>47</v>
      </c>
      <c r="F9423" s="2"/>
      <c r="G9423" s="59">
        <v>177</v>
      </c>
      <c r="H9423" s="71" t="str">
        <f t="shared" si="206"/>
        <v xml:space="preserve"> </v>
      </c>
      <c r="I9423" s="11">
        <v>61.016949152541997</v>
      </c>
      <c r="J9423" s="3">
        <v>53.107344632767997</v>
      </c>
      <c r="K9423" s="3">
        <v>46.892655367232003</v>
      </c>
      <c r="L9423" s="3">
        <v>24.858757062146999</v>
      </c>
      <c r="M9423" s="3">
        <v>11.864406779661</v>
      </c>
      <c r="N9423" s="3">
        <v>20.903954802259999</v>
      </c>
      <c r="O9423" s="3">
        <v>18.644067796609999</v>
      </c>
      <c r="P9423" s="3">
        <v>11.864406779661</v>
      </c>
      <c r="Q9423" s="3">
        <v>18.644067796609999</v>
      </c>
      <c r="R9423" s="3">
        <v>2.8248587570620001</v>
      </c>
      <c r="S9423" s="3">
        <v>4.5197740112989999</v>
      </c>
      <c r="T9423" s="3">
        <v>2.25988700565</v>
      </c>
      <c r="U9423" s="3">
        <v>7.3446327683619996</v>
      </c>
      <c r="V9423" s="8">
        <v>1.6949152542370001</v>
      </c>
    </row>
    <row r="9424" spans="3:22" x14ac:dyDescent="0.2">
      <c r="C9424" s="90"/>
      <c r="D9424" s="87"/>
      <c r="E9424" s="1" t="s">
        <v>48</v>
      </c>
      <c r="F9424" s="2"/>
      <c r="G9424" s="59">
        <v>128</v>
      </c>
      <c r="H9424" s="71" t="str">
        <f t="shared" si="206"/>
        <v xml:space="preserve"> </v>
      </c>
      <c r="I9424" s="11">
        <v>60.15625</v>
      </c>
      <c r="J9424" s="3">
        <v>59.375</v>
      </c>
      <c r="K9424" s="3">
        <v>46.09375</v>
      </c>
      <c r="L9424" s="3">
        <v>18.75</v>
      </c>
      <c r="M9424" s="3">
        <v>10.15625</v>
      </c>
      <c r="N9424" s="3">
        <v>18.75</v>
      </c>
      <c r="O9424" s="3">
        <v>10.9375</v>
      </c>
      <c r="P9424" s="3">
        <v>13.28125</v>
      </c>
      <c r="Q9424" s="3">
        <v>12.5</v>
      </c>
      <c r="R9424" s="3">
        <v>7.03125</v>
      </c>
      <c r="S9424" s="3">
        <v>4.6875</v>
      </c>
      <c r="T9424" s="3">
        <v>3.125</v>
      </c>
      <c r="U9424" s="3">
        <v>10.15625</v>
      </c>
      <c r="V9424" s="8">
        <v>5.46875</v>
      </c>
    </row>
    <row r="9425" spans="3:22" x14ac:dyDescent="0.2">
      <c r="C9425" s="90"/>
      <c r="D9425" s="87"/>
      <c r="E9425" s="1" t="s">
        <v>22</v>
      </c>
      <c r="F9425" s="2"/>
      <c r="G9425" s="59">
        <v>37</v>
      </c>
      <c r="H9425" s="71" t="str">
        <f t="shared" si="206"/>
        <v>*</v>
      </c>
      <c r="I9425" s="11">
        <v>37.837837837838002</v>
      </c>
      <c r="J9425" s="3">
        <v>37.837837837838002</v>
      </c>
      <c r="K9425" s="3">
        <v>32.432432432432002</v>
      </c>
      <c r="L9425" s="3">
        <v>18.918918918919001</v>
      </c>
      <c r="M9425" s="3">
        <v>10.810810810811001</v>
      </c>
      <c r="N9425" s="3">
        <v>10.810810810811001</v>
      </c>
      <c r="O9425" s="3">
        <v>8.1081081081080004</v>
      </c>
      <c r="P9425" s="7">
        <v>0</v>
      </c>
      <c r="Q9425" s="3">
        <v>13.513513513514001</v>
      </c>
      <c r="R9425" s="3">
        <v>2.7027027027030002</v>
      </c>
      <c r="S9425" s="3">
        <v>5.4054054054050003</v>
      </c>
      <c r="T9425" s="7">
        <v>0</v>
      </c>
      <c r="U9425" s="3">
        <v>13.513513513514001</v>
      </c>
      <c r="V9425" s="8">
        <v>10.810810810811001</v>
      </c>
    </row>
    <row r="9426" spans="3:22" ht="24" x14ac:dyDescent="0.2">
      <c r="C9426" s="91" t="s">
        <v>49</v>
      </c>
      <c r="D9426" s="86" t="s">
        <v>17</v>
      </c>
      <c r="E9426" s="6" t="s">
        <v>50</v>
      </c>
      <c r="F9426" s="5"/>
      <c r="G9426" s="58">
        <v>141</v>
      </c>
      <c r="H9426" s="70" t="str">
        <f t="shared" si="206"/>
        <v xml:space="preserve"> </v>
      </c>
      <c r="I9426" s="12">
        <v>61.702127659574003</v>
      </c>
      <c r="J9426" s="4">
        <v>61.702127659574003</v>
      </c>
      <c r="K9426" s="4">
        <v>52.482269503546</v>
      </c>
      <c r="L9426" s="4">
        <v>40.425531914894002</v>
      </c>
      <c r="M9426" s="4">
        <v>17.730496453901001</v>
      </c>
      <c r="N9426" s="4">
        <v>17.730496453901001</v>
      </c>
      <c r="O9426" s="4">
        <v>26.241134751773</v>
      </c>
      <c r="P9426" s="4">
        <v>21.276595744681</v>
      </c>
      <c r="Q9426" s="4">
        <v>19.858156028368999</v>
      </c>
      <c r="R9426" s="4">
        <v>19.148936170212998</v>
      </c>
      <c r="S9426" s="4">
        <v>17.021276595745</v>
      </c>
      <c r="T9426" s="4">
        <v>3.54609929078</v>
      </c>
      <c r="U9426" s="4">
        <v>7.0921985815599999</v>
      </c>
      <c r="V9426" s="33">
        <v>0</v>
      </c>
    </row>
    <row r="9427" spans="3:22" ht="36" x14ac:dyDescent="0.2">
      <c r="C9427" s="90"/>
      <c r="D9427" s="87"/>
      <c r="E9427" s="1" t="s">
        <v>51</v>
      </c>
      <c r="F9427" s="2"/>
      <c r="G9427" s="59">
        <v>349</v>
      </c>
      <c r="H9427" s="71" t="str">
        <f t="shared" si="206"/>
        <v xml:space="preserve"> </v>
      </c>
      <c r="I9427" s="11">
        <v>58.452722063037001</v>
      </c>
      <c r="J9427" s="3">
        <v>55.014326647563998</v>
      </c>
      <c r="K9427" s="3">
        <v>50.429799426933997</v>
      </c>
      <c r="L9427" s="3">
        <v>34.670487106016999</v>
      </c>
      <c r="M9427" s="3">
        <v>24.068767908308999</v>
      </c>
      <c r="N9427" s="3">
        <v>19.484240687679002</v>
      </c>
      <c r="O9427" s="3">
        <v>28.080229226360998</v>
      </c>
      <c r="P9427" s="3">
        <v>12.607449856734</v>
      </c>
      <c r="Q9427" s="3">
        <v>14.040114613181</v>
      </c>
      <c r="R9427" s="3">
        <v>14.326647564470001</v>
      </c>
      <c r="S9427" s="3">
        <v>23.209169054440999</v>
      </c>
      <c r="T9427" s="3">
        <v>3.4383954154729999</v>
      </c>
      <c r="U9427" s="3">
        <v>8.5959885386820005</v>
      </c>
      <c r="V9427" s="8">
        <v>0.28653295128900003</v>
      </c>
    </row>
    <row r="9428" spans="3:22" ht="48" x14ac:dyDescent="0.2">
      <c r="C9428" s="90"/>
      <c r="D9428" s="87"/>
      <c r="E9428" s="1" t="s">
        <v>52</v>
      </c>
      <c r="F9428" s="2"/>
      <c r="G9428" s="59">
        <v>1860</v>
      </c>
      <c r="H9428" s="71" t="str">
        <f t="shared" si="206"/>
        <v xml:space="preserve"> </v>
      </c>
      <c r="I9428" s="11">
        <v>60.752688172043001</v>
      </c>
      <c r="J9428" s="3">
        <v>57.580645161290001</v>
      </c>
      <c r="K9428" s="3">
        <v>52.365591397849002</v>
      </c>
      <c r="L9428" s="3">
        <v>29.892473118280002</v>
      </c>
      <c r="M9428" s="3">
        <v>16.344086021504999</v>
      </c>
      <c r="N9428" s="3">
        <v>19.086021505375999</v>
      </c>
      <c r="O9428" s="3">
        <v>20.913978494624001</v>
      </c>
      <c r="P9428" s="3">
        <v>11.612903225806001</v>
      </c>
      <c r="Q9428" s="3">
        <v>13.064516129032</v>
      </c>
      <c r="R9428" s="3">
        <v>7.6881720430109999</v>
      </c>
      <c r="S9428" s="3">
        <v>11.397849462366</v>
      </c>
      <c r="T9428" s="3">
        <v>1.2903225806450001</v>
      </c>
      <c r="U9428" s="3">
        <v>7.204301075269</v>
      </c>
      <c r="V9428" s="8">
        <v>1.8817204301079999</v>
      </c>
    </row>
    <row r="9429" spans="3:22" ht="24" x14ac:dyDescent="0.2">
      <c r="C9429" s="90"/>
      <c r="D9429" s="87"/>
      <c r="E9429" s="1" t="s">
        <v>53</v>
      </c>
      <c r="F9429" s="2"/>
      <c r="G9429" s="59">
        <v>719</v>
      </c>
      <c r="H9429" s="71" t="str">
        <f t="shared" si="206"/>
        <v xml:space="preserve"> </v>
      </c>
      <c r="I9429" s="11">
        <v>60.083449235049002</v>
      </c>
      <c r="J9429" s="3">
        <v>57.023643949929998</v>
      </c>
      <c r="K9429" s="3">
        <v>54.102920723227001</v>
      </c>
      <c r="L9429" s="3">
        <v>31.710709318498001</v>
      </c>
      <c r="M9429" s="3">
        <v>23.922114047288002</v>
      </c>
      <c r="N9429" s="3">
        <v>23.087621696801001</v>
      </c>
      <c r="O9429" s="3">
        <v>25.312934631432999</v>
      </c>
      <c r="P9429" s="3">
        <v>11.821974965229</v>
      </c>
      <c r="Q9429" s="3">
        <v>15.716272600833999</v>
      </c>
      <c r="R9429" s="3">
        <v>11.961057023644001</v>
      </c>
      <c r="S9429" s="3">
        <v>18.497913769124001</v>
      </c>
      <c r="T9429" s="3">
        <v>2.2253129346309999</v>
      </c>
      <c r="U9429" s="3">
        <v>6.6759388038939997</v>
      </c>
      <c r="V9429" s="8">
        <v>0.278164116829</v>
      </c>
    </row>
    <row r="9430" spans="3:22" ht="48" x14ac:dyDescent="0.2">
      <c r="C9430" s="90"/>
      <c r="D9430" s="87"/>
      <c r="E9430" s="1" t="s">
        <v>54</v>
      </c>
      <c r="F9430" s="2"/>
      <c r="G9430" s="59">
        <v>404</v>
      </c>
      <c r="H9430" s="71" t="str">
        <f t="shared" si="206"/>
        <v xml:space="preserve"> </v>
      </c>
      <c r="I9430" s="11">
        <v>61.386138613861</v>
      </c>
      <c r="J9430" s="3">
        <v>57.425742574257001</v>
      </c>
      <c r="K9430" s="3">
        <v>51.485148514850998</v>
      </c>
      <c r="L9430" s="3">
        <v>33.415841584158002</v>
      </c>
      <c r="M9430" s="3">
        <v>24.009900990098998</v>
      </c>
      <c r="N9430" s="3">
        <v>24.009900990098998</v>
      </c>
      <c r="O9430" s="3">
        <v>26.732673267327002</v>
      </c>
      <c r="P9430" s="3">
        <v>11.881188118812</v>
      </c>
      <c r="Q9430" s="3">
        <v>13.861386138614</v>
      </c>
      <c r="R9430" s="3">
        <v>11.386138613861</v>
      </c>
      <c r="S9430" s="3">
        <v>20.297029702970001</v>
      </c>
      <c r="T9430" s="3">
        <v>2.7227722772280001</v>
      </c>
      <c r="U9430" s="3">
        <v>7.4257425742569998</v>
      </c>
      <c r="V9430" s="8">
        <v>0.99009900990099997</v>
      </c>
    </row>
    <row r="9431" spans="3:22" ht="36" x14ac:dyDescent="0.2">
      <c r="C9431" s="90"/>
      <c r="D9431" s="87"/>
      <c r="E9431" s="1" t="s">
        <v>55</v>
      </c>
      <c r="F9431" s="2"/>
      <c r="G9431" s="59">
        <v>41</v>
      </c>
      <c r="H9431" s="71" t="str">
        <f t="shared" si="206"/>
        <v>*</v>
      </c>
      <c r="I9431" s="11">
        <v>43.902439024389999</v>
      </c>
      <c r="J9431" s="3">
        <v>43.902439024389999</v>
      </c>
      <c r="K9431" s="3">
        <v>46.341463414633999</v>
      </c>
      <c r="L9431" s="3">
        <v>26.829268292683</v>
      </c>
      <c r="M9431" s="3">
        <v>34.146341463414998</v>
      </c>
      <c r="N9431" s="3">
        <v>12.195121951220001</v>
      </c>
      <c r="O9431" s="3">
        <v>26.829268292683</v>
      </c>
      <c r="P9431" s="3">
        <v>7.3170731707319998</v>
      </c>
      <c r="Q9431" s="3">
        <v>17.073170731706998</v>
      </c>
      <c r="R9431" s="3">
        <v>14.634146341463</v>
      </c>
      <c r="S9431" s="3">
        <v>21.951219512194999</v>
      </c>
      <c r="T9431" s="3">
        <v>9.7560975609760003</v>
      </c>
      <c r="U9431" s="3">
        <v>9.7560975609760003</v>
      </c>
      <c r="V9431" s="14">
        <v>0</v>
      </c>
    </row>
    <row r="9432" spans="3:22" ht="36" x14ac:dyDescent="0.2">
      <c r="C9432" s="90"/>
      <c r="D9432" s="87"/>
      <c r="E9432" s="1" t="s">
        <v>56</v>
      </c>
      <c r="F9432" s="2"/>
      <c r="G9432" s="59">
        <v>168</v>
      </c>
      <c r="H9432" s="71" t="str">
        <f t="shared" si="206"/>
        <v xml:space="preserve"> </v>
      </c>
      <c r="I9432" s="11">
        <v>61.309523809524002</v>
      </c>
      <c r="J9432" s="3">
        <v>57.738095238094999</v>
      </c>
      <c r="K9432" s="3">
        <v>52.976190476189998</v>
      </c>
      <c r="L9432" s="3">
        <v>32.142857142856997</v>
      </c>
      <c r="M9432" s="3">
        <v>26.190476190476002</v>
      </c>
      <c r="N9432" s="3">
        <v>25</v>
      </c>
      <c r="O9432" s="3">
        <v>33.928571428570997</v>
      </c>
      <c r="P9432" s="3">
        <v>13.095238095238001</v>
      </c>
      <c r="Q9432" s="3">
        <v>20.238095238094999</v>
      </c>
      <c r="R9432" s="3">
        <v>13.690476190476</v>
      </c>
      <c r="S9432" s="3">
        <v>22.023809523810002</v>
      </c>
      <c r="T9432" s="3">
        <v>1.785714285714</v>
      </c>
      <c r="U9432" s="3">
        <v>7.7380952380950001</v>
      </c>
      <c r="V9432" s="14">
        <v>0</v>
      </c>
    </row>
    <row r="9433" spans="3:22" ht="36" x14ac:dyDescent="0.2">
      <c r="C9433" s="90"/>
      <c r="D9433" s="87"/>
      <c r="E9433" s="1" t="s">
        <v>57</v>
      </c>
      <c r="F9433" s="2"/>
      <c r="G9433" s="59">
        <v>146</v>
      </c>
      <c r="H9433" s="71" t="str">
        <f t="shared" si="206"/>
        <v xml:space="preserve"> </v>
      </c>
      <c r="I9433" s="11">
        <v>56.164383561644001</v>
      </c>
      <c r="J9433" s="3">
        <v>56.164383561644001</v>
      </c>
      <c r="K9433" s="3">
        <v>49.315068493151003</v>
      </c>
      <c r="L9433" s="3">
        <v>31.506849315067999</v>
      </c>
      <c r="M9433" s="3">
        <v>25.342465753425</v>
      </c>
      <c r="N9433" s="3">
        <v>25.342465753425</v>
      </c>
      <c r="O9433" s="3">
        <v>30.136986301370001</v>
      </c>
      <c r="P9433" s="3">
        <v>10.958904109589</v>
      </c>
      <c r="Q9433" s="3">
        <v>17.808219178081998</v>
      </c>
      <c r="R9433" s="3">
        <v>13.698630136986001</v>
      </c>
      <c r="S9433" s="3">
        <v>21.232876712328999</v>
      </c>
      <c r="T9433" s="3">
        <v>2.7397260273969999</v>
      </c>
      <c r="U9433" s="3">
        <v>7.5342465753420003</v>
      </c>
      <c r="V9433" s="14">
        <v>0</v>
      </c>
    </row>
    <row r="9434" spans="3:22" x14ac:dyDescent="0.2">
      <c r="C9434" s="90"/>
      <c r="D9434" s="87"/>
      <c r="E9434" s="1" t="s">
        <v>58</v>
      </c>
      <c r="F9434" s="2"/>
      <c r="G9434" s="59">
        <v>364</v>
      </c>
      <c r="H9434" s="71" t="str">
        <f t="shared" si="206"/>
        <v xml:space="preserve"> </v>
      </c>
      <c r="I9434" s="11">
        <v>58.791208791209002</v>
      </c>
      <c r="J9434" s="3">
        <v>52.472527472526998</v>
      </c>
      <c r="K9434" s="3">
        <v>43.131868131868004</v>
      </c>
      <c r="L9434" s="3">
        <v>24.725274725275</v>
      </c>
      <c r="M9434" s="3">
        <v>5.7692307692310001</v>
      </c>
      <c r="N9434" s="3">
        <v>14.285714285714</v>
      </c>
      <c r="O9434" s="3">
        <v>14.560439560440001</v>
      </c>
      <c r="P9434" s="3">
        <v>10.989010989011</v>
      </c>
      <c r="Q9434" s="3">
        <v>9.6153846153850004</v>
      </c>
      <c r="R9434" s="3">
        <v>4.9450549450550003</v>
      </c>
      <c r="S9434" s="3">
        <v>5.2197802197799996</v>
      </c>
      <c r="T9434" s="3">
        <v>1.648351648352</v>
      </c>
      <c r="U9434" s="3">
        <v>12.087912087912001</v>
      </c>
      <c r="V9434" s="8">
        <v>3.8461538461539999</v>
      </c>
    </row>
    <row r="9435" spans="3:22" x14ac:dyDescent="0.2">
      <c r="C9435" s="90"/>
      <c r="D9435" s="87"/>
      <c r="E9435" s="1" t="s">
        <v>22</v>
      </c>
      <c r="F9435" s="2"/>
      <c r="G9435" s="59">
        <v>134</v>
      </c>
      <c r="H9435" s="71" t="str">
        <f t="shared" si="206"/>
        <v xml:space="preserve"> </v>
      </c>
      <c r="I9435" s="11">
        <v>44.029850746268998</v>
      </c>
      <c r="J9435" s="3">
        <v>37.313432835820997</v>
      </c>
      <c r="K9435" s="3">
        <v>34.328358208955002</v>
      </c>
      <c r="L9435" s="3">
        <v>21.641791044775999</v>
      </c>
      <c r="M9435" s="3">
        <v>6.7164179104480004</v>
      </c>
      <c r="N9435" s="3">
        <v>8.9552238805969999</v>
      </c>
      <c r="O9435" s="3">
        <v>10.447761194030001</v>
      </c>
      <c r="P9435" s="3">
        <v>10.447761194030001</v>
      </c>
      <c r="Q9435" s="3">
        <v>7.4626865671639999</v>
      </c>
      <c r="R9435" s="3">
        <v>6.7164179104480004</v>
      </c>
      <c r="S9435" s="3">
        <v>11.940298507463</v>
      </c>
      <c r="T9435" s="3">
        <v>1.492537313433</v>
      </c>
      <c r="U9435" s="3">
        <v>20.149253731342998</v>
      </c>
      <c r="V9435" s="8">
        <v>11.940298507463</v>
      </c>
    </row>
    <row r="9436" spans="3:22" ht="24" x14ac:dyDescent="0.2">
      <c r="C9436" s="90"/>
      <c r="D9436" s="87"/>
      <c r="E9436" s="1" t="s">
        <v>59</v>
      </c>
      <c r="F9436" s="2"/>
      <c r="G9436" s="59">
        <v>1920</v>
      </c>
      <c r="H9436" s="71" t="str">
        <f t="shared" si="206"/>
        <v xml:space="preserve"> </v>
      </c>
      <c r="I9436" s="11">
        <v>60.416666666666998</v>
      </c>
      <c r="J9436" s="3">
        <v>57.291666666666998</v>
      </c>
      <c r="K9436" s="3">
        <v>52.1875</v>
      </c>
      <c r="L9436" s="3">
        <v>29.583333333333002</v>
      </c>
      <c r="M9436" s="3">
        <v>16.5625</v>
      </c>
      <c r="N9436" s="3">
        <v>19.010416666666998</v>
      </c>
      <c r="O9436" s="3">
        <v>20.833333333333002</v>
      </c>
      <c r="P9436" s="3">
        <v>11.5625</v>
      </c>
      <c r="Q9436" s="3">
        <v>13.177083333333</v>
      </c>
      <c r="R9436" s="3">
        <v>7.8125</v>
      </c>
      <c r="S9436" s="3">
        <v>11.40625</v>
      </c>
      <c r="T9436" s="3">
        <v>1.40625</v>
      </c>
      <c r="U9436" s="3">
        <v>7.239583333333</v>
      </c>
      <c r="V9436" s="8">
        <v>1.875</v>
      </c>
    </row>
    <row r="9437" spans="3:22" ht="24" x14ac:dyDescent="0.2">
      <c r="C9437" s="90"/>
      <c r="D9437" s="87"/>
      <c r="E9437" s="1" t="s">
        <v>60</v>
      </c>
      <c r="F9437" s="2"/>
      <c r="G9437" s="59">
        <v>479</v>
      </c>
      <c r="H9437" s="71" t="str">
        <f t="shared" si="206"/>
        <v xml:space="preserve"> </v>
      </c>
      <c r="I9437" s="11">
        <v>61.169102296451001</v>
      </c>
      <c r="J9437" s="3">
        <v>56.784968684760003</v>
      </c>
      <c r="K9437" s="3">
        <v>51.148225469728999</v>
      </c>
      <c r="L9437" s="3">
        <v>32.567849686848</v>
      </c>
      <c r="M9437" s="3">
        <v>23.382045929019</v>
      </c>
      <c r="N9437" s="3">
        <v>23.382045929019</v>
      </c>
      <c r="O9437" s="3">
        <v>27.974947807932999</v>
      </c>
      <c r="P9437" s="3">
        <v>11.899791231732999</v>
      </c>
      <c r="Q9437" s="3">
        <v>14.613778705636999</v>
      </c>
      <c r="R9437" s="3">
        <v>11.482254697286001</v>
      </c>
      <c r="S9437" s="3">
        <v>18.789144050103999</v>
      </c>
      <c r="T9437" s="3">
        <v>2.5052192066810002</v>
      </c>
      <c r="U9437" s="3">
        <v>7.515657620042</v>
      </c>
      <c r="V9437" s="8">
        <v>0.83507306889400001</v>
      </c>
    </row>
    <row r="9438" spans="3:22" ht="24" x14ac:dyDescent="0.2">
      <c r="C9438" s="91" t="s">
        <v>61</v>
      </c>
      <c r="D9438" s="86" t="s">
        <v>17</v>
      </c>
      <c r="E9438" s="6" t="s">
        <v>62</v>
      </c>
      <c r="F9438" s="5"/>
      <c r="G9438" s="58">
        <v>354</v>
      </c>
      <c r="H9438" s="70" t="str">
        <f t="shared" si="206"/>
        <v xml:space="preserve"> </v>
      </c>
      <c r="I9438" s="12">
        <v>66.949152542373</v>
      </c>
      <c r="J9438" s="4">
        <v>63.559322033897999</v>
      </c>
      <c r="K9438" s="4">
        <v>53.954802259887003</v>
      </c>
      <c r="L9438" s="4">
        <v>40.395480225988997</v>
      </c>
      <c r="M9438" s="4">
        <v>13.841807909605</v>
      </c>
      <c r="N9438" s="4">
        <v>18.926553672316</v>
      </c>
      <c r="O9438" s="4">
        <v>22.598870056496999</v>
      </c>
      <c r="P9438" s="4">
        <v>18.926553672316</v>
      </c>
      <c r="Q9438" s="4">
        <v>15.254237288136</v>
      </c>
      <c r="R9438" s="4">
        <v>10.45197740113</v>
      </c>
      <c r="S9438" s="4">
        <v>18.926553672316</v>
      </c>
      <c r="T9438" s="4">
        <v>2.542372881356</v>
      </c>
      <c r="U9438" s="4">
        <v>5.9322033898309998</v>
      </c>
      <c r="V9438" s="13">
        <v>1.129943502825</v>
      </c>
    </row>
    <row r="9439" spans="3:22" ht="24" x14ac:dyDescent="0.2">
      <c r="C9439" s="90"/>
      <c r="D9439" s="87"/>
      <c r="E9439" s="1" t="s">
        <v>63</v>
      </c>
      <c r="F9439" s="2"/>
      <c r="G9439" s="59">
        <v>645</v>
      </c>
      <c r="H9439" s="71" t="str">
        <f t="shared" si="206"/>
        <v xml:space="preserve"> </v>
      </c>
      <c r="I9439" s="11">
        <v>65.581395348837006</v>
      </c>
      <c r="J9439" s="3">
        <v>59.534883720929997</v>
      </c>
      <c r="K9439" s="3">
        <v>49.922480620155</v>
      </c>
      <c r="L9439" s="3">
        <v>36.434108527131997</v>
      </c>
      <c r="M9439" s="3">
        <v>13.488372093023001</v>
      </c>
      <c r="N9439" s="3">
        <v>17.674418604650999</v>
      </c>
      <c r="O9439" s="3">
        <v>24.031007751937999</v>
      </c>
      <c r="P9439" s="3">
        <v>13.178294573643001</v>
      </c>
      <c r="Q9439" s="3">
        <v>13.178294573643001</v>
      </c>
      <c r="R9439" s="3">
        <v>10.542635658915</v>
      </c>
      <c r="S9439" s="3">
        <v>15.658914728681999</v>
      </c>
      <c r="T9439" s="3">
        <v>1.3953488372089999</v>
      </c>
      <c r="U9439" s="3">
        <v>6.8217054263570001</v>
      </c>
      <c r="V9439" s="8">
        <v>2.1705426356589999</v>
      </c>
    </row>
    <row r="9440" spans="3:22" ht="36" x14ac:dyDescent="0.2">
      <c r="C9440" s="90"/>
      <c r="D9440" s="87"/>
      <c r="E9440" s="1" t="s">
        <v>64</v>
      </c>
      <c r="F9440" s="2"/>
      <c r="G9440" s="59">
        <v>166</v>
      </c>
      <c r="H9440" s="71" t="str">
        <f t="shared" si="206"/>
        <v xml:space="preserve"> </v>
      </c>
      <c r="I9440" s="11">
        <v>60.843373493976003</v>
      </c>
      <c r="J9440" s="3">
        <v>63.253012048193</v>
      </c>
      <c r="K9440" s="3">
        <v>55.421686746988001</v>
      </c>
      <c r="L9440" s="3">
        <v>36.746987951807</v>
      </c>
      <c r="M9440" s="3">
        <v>18.072289156627001</v>
      </c>
      <c r="N9440" s="3">
        <v>19.277108433734998</v>
      </c>
      <c r="O9440" s="3">
        <v>24.096385542168999</v>
      </c>
      <c r="P9440" s="3">
        <v>18.072289156627001</v>
      </c>
      <c r="Q9440" s="3">
        <v>16.867469879518001</v>
      </c>
      <c r="R9440" s="3">
        <v>15.66265060241</v>
      </c>
      <c r="S9440" s="3">
        <v>17.469879518071998</v>
      </c>
      <c r="T9440" s="3">
        <v>1.8072289156629999</v>
      </c>
      <c r="U9440" s="3">
        <v>7.2289156626509996</v>
      </c>
      <c r="V9440" s="8">
        <v>0.60240963855399998</v>
      </c>
    </row>
    <row r="9441" spans="3:22" ht="36" x14ac:dyDescent="0.2">
      <c r="C9441" s="90"/>
      <c r="D9441" s="87"/>
      <c r="E9441" s="1" t="s">
        <v>65</v>
      </c>
      <c r="F9441" s="2"/>
      <c r="G9441" s="59">
        <v>110</v>
      </c>
      <c r="H9441" s="71" t="str">
        <f t="shared" si="206"/>
        <v xml:space="preserve"> </v>
      </c>
      <c r="I9441" s="11">
        <v>51.818181818181998</v>
      </c>
      <c r="J9441" s="3">
        <v>51.818181818181998</v>
      </c>
      <c r="K9441" s="3">
        <v>41.818181818181998</v>
      </c>
      <c r="L9441" s="3">
        <v>40</v>
      </c>
      <c r="M9441" s="3">
        <v>16.363636363636001</v>
      </c>
      <c r="N9441" s="3">
        <v>15.454545454545</v>
      </c>
      <c r="O9441" s="3">
        <v>26.363636363636001</v>
      </c>
      <c r="P9441" s="3">
        <v>20.909090909090999</v>
      </c>
      <c r="Q9441" s="3">
        <v>11.818181818182</v>
      </c>
      <c r="R9441" s="3">
        <v>24.545454545455001</v>
      </c>
      <c r="S9441" s="3">
        <v>27.272727272727</v>
      </c>
      <c r="T9441" s="3">
        <v>6.363636363636</v>
      </c>
      <c r="U9441" s="3">
        <v>4.5454545454549997</v>
      </c>
      <c r="V9441" s="14">
        <v>0</v>
      </c>
    </row>
    <row r="9442" spans="3:22" ht="36" x14ac:dyDescent="0.2">
      <c r="C9442" s="90"/>
      <c r="D9442" s="87"/>
      <c r="E9442" s="1" t="s">
        <v>66</v>
      </c>
      <c r="F9442" s="2"/>
      <c r="G9442" s="59">
        <v>239</v>
      </c>
      <c r="H9442" s="71" t="str">
        <f t="shared" si="206"/>
        <v xml:space="preserve"> </v>
      </c>
      <c r="I9442" s="11">
        <v>60.669456066945997</v>
      </c>
      <c r="J9442" s="3">
        <v>57.322175732218</v>
      </c>
      <c r="K9442" s="3">
        <v>51.882845188285003</v>
      </c>
      <c r="L9442" s="3">
        <v>38.493723849372003</v>
      </c>
      <c r="M9442" s="3">
        <v>17.154811715480999</v>
      </c>
      <c r="N9442" s="3">
        <v>16.73640167364</v>
      </c>
      <c r="O9442" s="3">
        <v>28.451882845187999</v>
      </c>
      <c r="P9442" s="3">
        <v>14.225941422594</v>
      </c>
      <c r="Q9442" s="3">
        <v>14.644351464434999</v>
      </c>
      <c r="R9442" s="3">
        <v>12.970711297071</v>
      </c>
      <c r="S9442" s="3">
        <v>14.644351464434999</v>
      </c>
      <c r="T9442" s="3">
        <v>3.7656903765690002</v>
      </c>
      <c r="U9442" s="3">
        <v>5.0209205020920002</v>
      </c>
      <c r="V9442" s="8">
        <v>1.2552301255230001</v>
      </c>
    </row>
    <row r="9443" spans="3:22" ht="24" x14ac:dyDescent="0.2">
      <c r="C9443" s="90"/>
      <c r="D9443" s="87"/>
      <c r="E9443" s="1" t="s">
        <v>67</v>
      </c>
      <c r="F9443" s="2"/>
      <c r="G9443" s="59">
        <v>143</v>
      </c>
      <c r="H9443" s="71" t="str">
        <f t="shared" si="206"/>
        <v xml:space="preserve"> </v>
      </c>
      <c r="I9443" s="11">
        <v>61.538461538462002</v>
      </c>
      <c r="J9443" s="3">
        <v>59.440559440558999</v>
      </c>
      <c r="K9443" s="3">
        <v>55.244755244754998</v>
      </c>
      <c r="L9443" s="3">
        <v>34.265734265733997</v>
      </c>
      <c r="M9443" s="3">
        <v>13.986013986013999</v>
      </c>
      <c r="N9443" s="3">
        <v>13.286713286713001</v>
      </c>
      <c r="O9443" s="3">
        <v>32.867132867133002</v>
      </c>
      <c r="P9443" s="3">
        <v>20.979020979021001</v>
      </c>
      <c r="Q9443" s="3">
        <v>11.888111888112</v>
      </c>
      <c r="R9443" s="3">
        <v>19.580419580419999</v>
      </c>
      <c r="S9443" s="3">
        <v>16.083916083916002</v>
      </c>
      <c r="T9443" s="3">
        <v>2.0979020979020002</v>
      </c>
      <c r="U9443" s="3">
        <v>6.2937062937060002</v>
      </c>
      <c r="V9443" s="8">
        <v>1.398601398601</v>
      </c>
    </row>
    <row r="9444" spans="3:22" ht="24" x14ac:dyDescent="0.2">
      <c r="C9444" s="90"/>
      <c r="D9444" s="87"/>
      <c r="E9444" s="1" t="s">
        <v>68</v>
      </c>
      <c r="F9444" s="2"/>
      <c r="G9444" s="59">
        <v>56</v>
      </c>
      <c r="H9444" s="71" t="str">
        <f t="shared" si="206"/>
        <v xml:space="preserve"> </v>
      </c>
      <c r="I9444" s="11">
        <v>62.5</v>
      </c>
      <c r="J9444" s="3">
        <v>55.357142857143003</v>
      </c>
      <c r="K9444" s="3">
        <v>53.571428571429003</v>
      </c>
      <c r="L9444" s="3">
        <v>50</v>
      </c>
      <c r="M9444" s="3">
        <v>17.857142857143</v>
      </c>
      <c r="N9444" s="3">
        <v>21.428571428571001</v>
      </c>
      <c r="O9444" s="3">
        <v>33.928571428570997</v>
      </c>
      <c r="P9444" s="3">
        <v>23.214285714286</v>
      </c>
      <c r="Q9444" s="3">
        <v>12.5</v>
      </c>
      <c r="R9444" s="3">
        <v>25</v>
      </c>
      <c r="S9444" s="3">
        <v>23.214285714286</v>
      </c>
      <c r="T9444" s="3">
        <v>7.1428571428570002</v>
      </c>
      <c r="U9444" s="3">
        <v>1.785714285714</v>
      </c>
      <c r="V9444" s="8">
        <v>1.785714285714</v>
      </c>
    </row>
    <row r="9445" spans="3:22" ht="24" x14ac:dyDescent="0.2">
      <c r="C9445" s="90"/>
      <c r="D9445" s="87"/>
      <c r="E9445" s="1" t="s">
        <v>69</v>
      </c>
      <c r="F9445" s="2"/>
      <c r="G9445" s="59">
        <v>51</v>
      </c>
      <c r="H9445" s="71" t="str">
        <f t="shared" si="206"/>
        <v xml:space="preserve"> </v>
      </c>
      <c r="I9445" s="11">
        <v>72.549019607842993</v>
      </c>
      <c r="J9445" s="3">
        <v>58.823529411765001</v>
      </c>
      <c r="K9445" s="3">
        <v>58.823529411765001</v>
      </c>
      <c r="L9445" s="3">
        <v>41.176470588234999</v>
      </c>
      <c r="M9445" s="3">
        <v>19.607843137254999</v>
      </c>
      <c r="N9445" s="3">
        <v>21.568627450979999</v>
      </c>
      <c r="O9445" s="3">
        <v>29.411764705882</v>
      </c>
      <c r="P9445" s="3">
        <v>13.725490196078001</v>
      </c>
      <c r="Q9445" s="3">
        <v>11.764705882353001</v>
      </c>
      <c r="R9445" s="3">
        <v>19.607843137254999</v>
      </c>
      <c r="S9445" s="3">
        <v>15.686274509804001</v>
      </c>
      <c r="T9445" s="3">
        <v>5.8823529411760003</v>
      </c>
      <c r="U9445" s="3">
        <v>3.9215686274510002</v>
      </c>
      <c r="V9445" s="14">
        <v>0</v>
      </c>
    </row>
    <row r="9446" spans="3:22" ht="24" x14ac:dyDescent="0.2">
      <c r="C9446" s="90"/>
      <c r="D9446" s="87"/>
      <c r="E9446" s="1" t="s">
        <v>70</v>
      </c>
      <c r="F9446" s="2"/>
      <c r="G9446" s="59">
        <v>312</v>
      </c>
      <c r="H9446" s="71" t="str">
        <f t="shared" si="206"/>
        <v xml:space="preserve"> </v>
      </c>
      <c r="I9446" s="11">
        <v>58.974358974358999</v>
      </c>
      <c r="J9446" s="3">
        <v>57.051282051282001</v>
      </c>
      <c r="K9446" s="3">
        <v>52.564102564103003</v>
      </c>
      <c r="L9446" s="3">
        <v>38.461538461537998</v>
      </c>
      <c r="M9446" s="3">
        <v>16.346153846153999</v>
      </c>
      <c r="N9446" s="3">
        <v>16.987179487178999</v>
      </c>
      <c r="O9446" s="3">
        <v>24.358974358973999</v>
      </c>
      <c r="P9446" s="3">
        <v>16.987179487178999</v>
      </c>
      <c r="Q9446" s="3">
        <v>14.74358974359</v>
      </c>
      <c r="R9446" s="3">
        <v>13.461538461538</v>
      </c>
      <c r="S9446" s="3">
        <v>14.102564102563999</v>
      </c>
      <c r="T9446" s="3">
        <v>2.2435897435899999</v>
      </c>
      <c r="U9446" s="3">
        <v>6.7307692307689999</v>
      </c>
      <c r="V9446" s="8">
        <v>0.64102564102600001</v>
      </c>
    </row>
    <row r="9447" spans="3:22" x14ac:dyDescent="0.2">
      <c r="C9447" s="90"/>
      <c r="D9447" s="87"/>
      <c r="E9447" s="1" t="s">
        <v>32</v>
      </c>
      <c r="F9447" s="2"/>
      <c r="G9447" s="59">
        <v>51</v>
      </c>
      <c r="H9447" s="71" t="str">
        <f t="shared" si="206"/>
        <v xml:space="preserve"> </v>
      </c>
      <c r="I9447" s="11">
        <v>62.745098039216003</v>
      </c>
      <c r="J9447" s="3">
        <v>58.823529411765001</v>
      </c>
      <c r="K9447" s="3">
        <v>49.019607843137003</v>
      </c>
      <c r="L9447" s="3">
        <v>37.254901960783997</v>
      </c>
      <c r="M9447" s="3">
        <v>9.8039215686270005</v>
      </c>
      <c r="N9447" s="3">
        <v>27.450980392157</v>
      </c>
      <c r="O9447" s="3">
        <v>25.490196078431001</v>
      </c>
      <c r="P9447" s="3">
        <v>11.764705882353001</v>
      </c>
      <c r="Q9447" s="3">
        <v>13.725490196078001</v>
      </c>
      <c r="R9447" s="3">
        <v>17.647058823529001</v>
      </c>
      <c r="S9447" s="3">
        <v>13.725490196078001</v>
      </c>
      <c r="T9447" s="3">
        <v>5.8823529411760003</v>
      </c>
      <c r="U9447" s="3">
        <v>9.8039215686270005</v>
      </c>
      <c r="V9447" s="8">
        <v>3.9215686274510002</v>
      </c>
    </row>
    <row r="9448" spans="3:22" ht="24" x14ac:dyDescent="0.2">
      <c r="C9448" s="90"/>
      <c r="D9448" s="87"/>
      <c r="E9448" s="1" t="s">
        <v>71</v>
      </c>
      <c r="F9448" s="2"/>
      <c r="G9448" s="59">
        <v>1237</v>
      </c>
      <c r="H9448" s="71" t="str">
        <f t="shared" si="206"/>
        <v xml:space="preserve"> </v>
      </c>
      <c r="I9448" s="11">
        <v>61.762328213419998</v>
      </c>
      <c r="J9448" s="3">
        <v>58.286176232820999</v>
      </c>
      <c r="K9448" s="3">
        <v>50.848827809215997</v>
      </c>
      <c r="L9448" s="3">
        <v>33.791430881163997</v>
      </c>
      <c r="M9448" s="3">
        <v>14.147130153597001</v>
      </c>
      <c r="N9448" s="3">
        <v>16.653193209377999</v>
      </c>
      <c r="O9448" s="3">
        <v>22.069523039612001</v>
      </c>
      <c r="P9448" s="3">
        <v>13.419563459983999</v>
      </c>
      <c r="Q9448" s="3">
        <v>13.257881972513999</v>
      </c>
      <c r="R9448" s="3">
        <v>9.7817299919160003</v>
      </c>
      <c r="S9448" s="3">
        <v>14.470493128537001</v>
      </c>
      <c r="T9448" s="3">
        <v>1.6168148746969999</v>
      </c>
      <c r="U9448" s="3">
        <v>7.0331447049309999</v>
      </c>
      <c r="V9448" s="8">
        <v>1.778496362167</v>
      </c>
    </row>
    <row r="9449" spans="3:22" ht="24" x14ac:dyDescent="0.2">
      <c r="C9449" s="90"/>
      <c r="D9449" s="87"/>
      <c r="E9449" s="1" t="s">
        <v>72</v>
      </c>
      <c r="F9449" s="2"/>
      <c r="G9449" s="59">
        <v>1015</v>
      </c>
      <c r="H9449" s="71" t="str">
        <f t="shared" si="206"/>
        <v xml:space="preserve"> </v>
      </c>
      <c r="I9449" s="11">
        <v>57.536945812808</v>
      </c>
      <c r="J9449" s="3">
        <v>54.187192118227003</v>
      </c>
      <c r="K9449" s="3">
        <v>49.556650246304997</v>
      </c>
      <c r="L9449" s="3">
        <v>22.758620689655</v>
      </c>
      <c r="M9449" s="3">
        <v>14.778325123153</v>
      </c>
      <c r="N9449" s="3">
        <v>19.014778325123</v>
      </c>
      <c r="O9449" s="3">
        <v>17.241379310345</v>
      </c>
      <c r="P9449" s="3">
        <v>9.1625615763549995</v>
      </c>
      <c r="Q9449" s="3">
        <v>11.724137931034001</v>
      </c>
      <c r="R9449" s="3">
        <v>4.4334975369459997</v>
      </c>
      <c r="S9449" s="3">
        <v>6.3054187192119997</v>
      </c>
      <c r="T9449" s="3">
        <v>1.0837438423650001</v>
      </c>
      <c r="U9449" s="3">
        <v>10.541871921182</v>
      </c>
      <c r="V9449" s="8">
        <v>1.871921182266</v>
      </c>
    </row>
    <row r="9450" spans="3:22" x14ac:dyDescent="0.2">
      <c r="C9450" s="90"/>
      <c r="D9450" s="87"/>
      <c r="E9450" s="1" t="s">
        <v>22</v>
      </c>
      <c r="F9450" s="2"/>
      <c r="G9450" s="59">
        <v>183</v>
      </c>
      <c r="H9450" s="71" t="str">
        <f t="shared" si="206"/>
        <v xml:space="preserve"> </v>
      </c>
      <c r="I9450" s="11">
        <v>49.726775956284001</v>
      </c>
      <c r="J9450" s="3">
        <v>41.530054644808999</v>
      </c>
      <c r="K9450" s="3">
        <v>42.622950819671999</v>
      </c>
      <c r="L9450" s="3">
        <v>24.043715846994999</v>
      </c>
      <c r="M9450" s="3">
        <v>14.207650273224001</v>
      </c>
      <c r="N9450" s="3">
        <v>18.579234972678002</v>
      </c>
      <c r="O9450" s="3">
        <v>12.568306010929</v>
      </c>
      <c r="P9450" s="3">
        <v>11.475409836066</v>
      </c>
      <c r="Q9450" s="3">
        <v>11.475409836066</v>
      </c>
      <c r="R9450" s="3">
        <v>6.5573770491800003</v>
      </c>
      <c r="S9450" s="3">
        <v>6.0109289617490003</v>
      </c>
      <c r="T9450" s="3">
        <v>2.185792349727</v>
      </c>
      <c r="U9450" s="3">
        <v>9.2896174863390009</v>
      </c>
      <c r="V9450" s="8">
        <v>13.661202185792</v>
      </c>
    </row>
    <row r="9451" spans="3:22" x14ac:dyDescent="0.2">
      <c r="C9451" s="91" t="s">
        <v>73</v>
      </c>
      <c r="D9451" s="86" t="s">
        <v>17</v>
      </c>
      <c r="E9451" s="6" t="s">
        <v>74</v>
      </c>
      <c r="F9451" s="5"/>
      <c r="G9451" s="58">
        <v>247</v>
      </c>
      <c r="H9451" s="70" t="str">
        <f t="shared" si="206"/>
        <v xml:space="preserve"> </v>
      </c>
      <c r="I9451" s="12">
        <v>61.943319838057</v>
      </c>
      <c r="J9451" s="4">
        <v>54.251012145749002</v>
      </c>
      <c r="K9451" s="4">
        <v>51.012145748987997</v>
      </c>
      <c r="L9451" s="4">
        <v>38.461538461537998</v>
      </c>
      <c r="M9451" s="4">
        <v>6.4777327935219997</v>
      </c>
      <c r="N9451" s="4">
        <v>12.550607287448999</v>
      </c>
      <c r="O9451" s="4">
        <v>21.457489878543001</v>
      </c>
      <c r="P9451" s="4">
        <v>16.194331983805998</v>
      </c>
      <c r="Q9451" s="4">
        <v>10.121457489879001</v>
      </c>
      <c r="R9451" s="4">
        <v>10.931174089069</v>
      </c>
      <c r="S9451" s="4">
        <v>12.955465587045</v>
      </c>
      <c r="T9451" s="4">
        <v>2.834008097166</v>
      </c>
      <c r="U9451" s="4">
        <v>6.4777327935219997</v>
      </c>
      <c r="V9451" s="13">
        <v>2.834008097166</v>
      </c>
    </row>
    <row r="9452" spans="3:22" x14ac:dyDescent="0.2">
      <c r="C9452" s="90"/>
      <c r="D9452" s="87"/>
      <c r="E9452" s="1" t="s">
        <v>75</v>
      </c>
      <c r="F9452" s="2"/>
      <c r="G9452" s="59">
        <v>531</v>
      </c>
      <c r="H9452" s="71" t="str">
        <f t="shared" si="206"/>
        <v xml:space="preserve"> </v>
      </c>
      <c r="I9452" s="11">
        <v>64.218455743879005</v>
      </c>
      <c r="J9452" s="3">
        <v>59.698681732579999</v>
      </c>
      <c r="K9452" s="3">
        <v>52.730696798493</v>
      </c>
      <c r="L9452" s="3">
        <v>35.593220338983002</v>
      </c>
      <c r="M9452" s="3">
        <v>15.065913370998</v>
      </c>
      <c r="N9452" s="3">
        <v>19.962335216572999</v>
      </c>
      <c r="O9452" s="3">
        <v>25.235404896422001</v>
      </c>
      <c r="P9452" s="3">
        <v>14.124293785311</v>
      </c>
      <c r="Q9452" s="3">
        <v>14.124293785311</v>
      </c>
      <c r="R9452" s="3">
        <v>9.7928436911490007</v>
      </c>
      <c r="S9452" s="3">
        <v>12.241054613936001</v>
      </c>
      <c r="T9452" s="3">
        <v>2.0715630885120002</v>
      </c>
      <c r="U9452" s="3">
        <v>5.4613935969870004</v>
      </c>
      <c r="V9452" s="8">
        <v>0.75329566854999996</v>
      </c>
    </row>
    <row r="9453" spans="3:22" x14ac:dyDescent="0.2">
      <c r="C9453" s="90"/>
      <c r="D9453" s="87"/>
      <c r="E9453" s="1" t="s">
        <v>76</v>
      </c>
      <c r="F9453" s="2"/>
      <c r="G9453" s="59">
        <v>58</v>
      </c>
      <c r="H9453" s="71" t="str">
        <f t="shared" si="206"/>
        <v xml:space="preserve"> </v>
      </c>
      <c r="I9453" s="11">
        <v>74.137931034483003</v>
      </c>
      <c r="J9453" s="3">
        <v>70.689655172414007</v>
      </c>
      <c r="K9453" s="3">
        <v>65.517241379309993</v>
      </c>
      <c r="L9453" s="3">
        <v>43.103448275862</v>
      </c>
      <c r="M9453" s="3">
        <v>12.068965517241001</v>
      </c>
      <c r="N9453" s="3">
        <v>22.413793103448</v>
      </c>
      <c r="O9453" s="3">
        <v>36.206896551724</v>
      </c>
      <c r="P9453" s="3">
        <v>18.965517241379001</v>
      </c>
      <c r="Q9453" s="3">
        <v>10.344827586207</v>
      </c>
      <c r="R9453" s="3">
        <v>15.517241379310001</v>
      </c>
      <c r="S9453" s="3">
        <v>17.241379310345</v>
      </c>
      <c r="T9453" s="3">
        <v>5.1724137931029999</v>
      </c>
      <c r="U9453" s="3">
        <v>3.4482758620689999</v>
      </c>
      <c r="V9453" s="8">
        <v>1.7241379310339999</v>
      </c>
    </row>
    <row r="9454" spans="3:22" x14ac:dyDescent="0.2">
      <c r="C9454" s="90"/>
      <c r="D9454" s="87"/>
      <c r="E9454" s="1" t="s">
        <v>77</v>
      </c>
      <c r="F9454" s="2"/>
      <c r="G9454" s="59">
        <v>400</v>
      </c>
      <c r="H9454" s="71" t="str">
        <f t="shared" si="206"/>
        <v xml:space="preserve"> </v>
      </c>
      <c r="I9454" s="11">
        <v>64.75</v>
      </c>
      <c r="J9454" s="3">
        <v>59.75</v>
      </c>
      <c r="K9454" s="3">
        <v>48.75</v>
      </c>
      <c r="L9454" s="3">
        <v>40</v>
      </c>
      <c r="M9454" s="3">
        <v>12.5</v>
      </c>
      <c r="N9454" s="3">
        <v>17.25</v>
      </c>
      <c r="O9454" s="3">
        <v>22.75</v>
      </c>
      <c r="P9454" s="3">
        <v>17</v>
      </c>
      <c r="Q9454" s="3">
        <v>12.25</v>
      </c>
      <c r="R9454" s="3">
        <v>10</v>
      </c>
      <c r="S9454" s="3">
        <v>17</v>
      </c>
      <c r="T9454" s="3">
        <v>1.75</v>
      </c>
      <c r="U9454" s="3">
        <v>6.75</v>
      </c>
      <c r="V9454" s="8">
        <v>2.75</v>
      </c>
    </row>
    <row r="9455" spans="3:22" ht="24" x14ac:dyDescent="0.2">
      <c r="C9455" s="90"/>
      <c r="D9455" s="87"/>
      <c r="E9455" s="1" t="s">
        <v>78</v>
      </c>
      <c r="F9455" s="2"/>
      <c r="G9455" s="59">
        <v>422</v>
      </c>
      <c r="H9455" s="71" t="str">
        <f t="shared" si="206"/>
        <v xml:space="preserve"> </v>
      </c>
      <c r="I9455" s="11">
        <v>63.981042654028002</v>
      </c>
      <c r="J9455" s="3">
        <v>61.374407582937998</v>
      </c>
      <c r="K9455" s="3">
        <v>53.080568720378999</v>
      </c>
      <c r="L9455" s="3">
        <v>36.492890995261</v>
      </c>
      <c r="M9455" s="3">
        <v>13.981042654028</v>
      </c>
      <c r="N9455" s="3">
        <v>18.957345971563999</v>
      </c>
      <c r="O9455" s="3">
        <v>24.881516587678</v>
      </c>
      <c r="P9455" s="3">
        <v>13.744075829384</v>
      </c>
      <c r="Q9455" s="3">
        <v>12.085308056872</v>
      </c>
      <c r="R9455" s="3">
        <v>13.507109004739</v>
      </c>
      <c r="S9455" s="3">
        <v>15.402843601896</v>
      </c>
      <c r="T9455" s="3">
        <v>1.895734597156</v>
      </c>
      <c r="U9455" s="3">
        <v>6.161137440758</v>
      </c>
      <c r="V9455" s="8">
        <v>2.3696682464449998</v>
      </c>
    </row>
    <row r="9456" spans="3:22" ht="24" x14ac:dyDescent="0.2">
      <c r="C9456" s="90"/>
      <c r="D9456" s="87"/>
      <c r="E9456" s="1" t="s">
        <v>79</v>
      </c>
      <c r="F9456" s="2"/>
      <c r="G9456" s="59">
        <v>102</v>
      </c>
      <c r="H9456" s="71" t="str">
        <f t="shared" si="206"/>
        <v xml:space="preserve"> </v>
      </c>
      <c r="I9456" s="11">
        <v>54.901960784313999</v>
      </c>
      <c r="J9456" s="3">
        <v>53.921568627451002</v>
      </c>
      <c r="K9456" s="3">
        <v>50.980392156862997</v>
      </c>
      <c r="L9456" s="3">
        <v>40.196078431373003</v>
      </c>
      <c r="M9456" s="3">
        <v>15.686274509804001</v>
      </c>
      <c r="N9456" s="3">
        <v>19.607843137254999</v>
      </c>
      <c r="O9456" s="3">
        <v>24.509803921568999</v>
      </c>
      <c r="P9456" s="3">
        <v>18.627450980391998</v>
      </c>
      <c r="Q9456" s="3">
        <v>11.764705882353001</v>
      </c>
      <c r="R9456" s="3">
        <v>24.509803921568999</v>
      </c>
      <c r="S9456" s="3">
        <v>32.352941176470999</v>
      </c>
      <c r="T9456" s="3">
        <v>3.9215686274510002</v>
      </c>
      <c r="U9456" s="3">
        <v>8.8235294117649996</v>
      </c>
      <c r="V9456" s="8">
        <v>0.98039215686299996</v>
      </c>
    </row>
    <row r="9457" spans="3:22" ht="24" x14ac:dyDescent="0.2">
      <c r="C9457" s="90"/>
      <c r="D9457" s="87"/>
      <c r="E9457" s="1" t="s">
        <v>80</v>
      </c>
      <c r="F9457" s="2"/>
      <c r="G9457" s="59">
        <v>44</v>
      </c>
      <c r="H9457" s="71" t="str">
        <f t="shared" si="206"/>
        <v>*</v>
      </c>
      <c r="I9457" s="11">
        <v>72.727272727273004</v>
      </c>
      <c r="J9457" s="3">
        <v>72.727272727273004</v>
      </c>
      <c r="K9457" s="3">
        <v>65.909090909091006</v>
      </c>
      <c r="L9457" s="3">
        <v>52.272727272727003</v>
      </c>
      <c r="M9457" s="3">
        <v>25</v>
      </c>
      <c r="N9457" s="3">
        <v>22.727272727273</v>
      </c>
      <c r="O9457" s="3">
        <v>36.363636363635997</v>
      </c>
      <c r="P9457" s="3">
        <v>15.909090909091001</v>
      </c>
      <c r="Q9457" s="3">
        <v>20.454545454544999</v>
      </c>
      <c r="R9457" s="3">
        <v>31.818181818182001</v>
      </c>
      <c r="S9457" s="3">
        <v>31.818181818182001</v>
      </c>
      <c r="T9457" s="3">
        <v>9.0909090909089993</v>
      </c>
      <c r="U9457" s="7">
        <v>0</v>
      </c>
      <c r="V9457" s="14">
        <v>0</v>
      </c>
    </row>
    <row r="9458" spans="3:22" ht="24" x14ac:dyDescent="0.2">
      <c r="C9458" s="90"/>
      <c r="D9458" s="87"/>
      <c r="E9458" s="1" t="s">
        <v>81</v>
      </c>
      <c r="F9458" s="2"/>
      <c r="G9458" s="59">
        <v>99</v>
      </c>
      <c r="H9458" s="71" t="str">
        <f t="shared" ref="H9458:H9521" si="207">IF(G9458&lt;49,"*"," ")</f>
        <v xml:space="preserve"> </v>
      </c>
      <c r="I9458" s="11">
        <v>68.686868686869005</v>
      </c>
      <c r="J9458" s="3">
        <v>56.565656565657001</v>
      </c>
      <c r="K9458" s="3">
        <v>50.505050505051003</v>
      </c>
      <c r="L9458" s="3">
        <v>33.333333333333002</v>
      </c>
      <c r="M9458" s="3">
        <v>14.141414141414</v>
      </c>
      <c r="N9458" s="3">
        <v>22.222222222222001</v>
      </c>
      <c r="O9458" s="3">
        <v>21.212121212121001</v>
      </c>
      <c r="P9458" s="3">
        <v>15.151515151515</v>
      </c>
      <c r="Q9458" s="3">
        <v>14.141414141414</v>
      </c>
      <c r="R9458" s="3">
        <v>12.121212121212</v>
      </c>
      <c r="S9458" s="3">
        <v>18.181818181817999</v>
      </c>
      <c r="T9458" s="3">
        <v>4.0404040404039998</v>
      </c>
      <c r="U9458" s="3">
        <v>5.0505050505050004</v>
      </c>
      <c r="V9458" s="14">
        <v>0</v>
      </c>
    </row>
    <row r="9459" spans="3:22" ht="24" x14ac:dyDescent="0.2">
      <c r="C9459" s="90"/>
      <c r="D9459" s="87"/>
      <c r="E9459" s="1" t="s">
        <v>82</v>
      </c>
      <c r="F9459" s="2"/>
      <c r="G9459" s="59">
        <v>128</v>
      </c>
      <c r="H9459" s="71" t="str">
        <f t="shared" si="207"/>
        <v xml:space="preserve"> </v>
      </c>
      <c r="I9459" s="11">
        <v>57.03125</v>
      </c>
      <c r="J9459" s="3">
        <v>48.4375</v>
      </c>
      <c r="K9459" s="3">
        <v>52.34375</v>
      </c>
      <c r="L9459" s="3">
        <v>39.0625</v>
      </c>
      <c r="M9459" s="3">
        <v>11.71875</v>
      </c>
      <c r="N9459" s="3">
        <v>14.84375</v>
      </c>
      <c r="O9459" s="3">
        <v>35.15625</v>
      </c>
      <c r="P9459" s="3">
        <v>17.96875</v>
      </c>
      <c r="Q9459" s="3">
        <v>7.03125</v>
      </c>
      <c r="R9459" s="3">
        <v>23.4375</v>
      </c>
      <c r="S9459" s="3">
        <v>16.40625</v>
      </c>
      <c r="T9459" s="3">
        <v>3.90625</v>
      </c>
      <c r="U9459" s="3">
        <v>3.125</v>
      </c>
      <c r="V9459" s="8">
        <v>1.5625</v>
      </c>
    </row>
    <row r="9460" spans="3:22" x14ac:dyDescent="0.2">
      <c r="C9460" s="90"/>
      <c r="D9460" s="87"/>
      <c r="E9460" s="1" t="s">
        <v>83</v>
      </c>
      <c r="F9460" s="2"/>
      <c r="G9460" s="59">
        <v>47</v>
      </c>
      <c r="H9460" s="71" t="str">
        <f t="shared" si="207"/>
        <v>*</v>
      </c>
      <c r="I9460" s="11">
        <v>57.446808510638</v>
      </c>
      <c r="J9460" s="3">
        <v>63.829787234043003</v>
      </c>
      <c r="K9460" s="3">
        <v>55.319148936170002</v>
      </c>
      <c r="L9460" s="3">
        <v>34.042553191488999</v>
      </c>
      <c r="M9460" s="3">
        <v>14.893617021277</v>
      </c>
      <c r="N9460" s="3">
        <v>10.638297872340001</v>
      </c>
      <c r="O9460" s="3">
        <v>17.021276595745</v>
      </c>
      <c r="P9460" s="3">
        <v>10.638297872340001</v>
      </c>
      <c r="Q9460" s="3">
        <v>14.893617021277</v>
      </c>
      <c r="R9460" s="3">
        <v>14.893617021277</v>
      </c>
      <c r="S9460" s="3">
        <v>21.276595744681</v>
      </c>
      <c r="T9460" s="3">
        <v>2.1276595744679998</v>
      </c>
      <c r="U9460" s="3">
        <v>8.5106382978719992</v>
      </c>
      <c r="V9460" s="8">
        <v>2.1276595744679998</v>
      </c>
    </row>
    <row r="9461" spans="3:22" ht="24" x14ac:dyDescent="0.2">
      <c r="C9461" s="90"/>
      <c r="D9461" s="87"/>
      <c r="E9461" s="1" t="s">
        <v>84</v>
      </c>
      <c r="F9461" s="2"/>
      <c r="G9461" s="59">
        <v>151</v>
      </c>
      <c r="H9461" s="71" t="str">
        <f t="shared" si="207"/>
        <v xml:space="preserve"> </v>
      </c>
      <c r="I9461" s="11">
        <v>60.927152317881003</v>
      </c>
      <c r="J9461" s="3">
        <v>58.940397350993003</v>
      </c>
      <c r="K9461" s="3">
        <v>54.966887417218999</v>
      </c>
      <c r="L9461" s="3">
        <v>35.761589403974</v>
      </c>
      <c r="M9461" s="3">
        <v>13.245033112583</v>
      </c>
      <c r="N9461" s="3">
        <v>15.894039735099</v>
      </c>
      <c r="O9461" s="3">
        <v>26.490066225166</v>
      </c>
      <c r="P9461" s="3">
        <v>15.23178807947</v>
      </c>
      <c r="Q9461" s="3">
        <v>15.23178807947</v>
      </c>
      <c r="R9461" s="3">
        <v>13.907284768212</v>
      </c>
      <c r="S9461" s="3">
        <v>10.596026490066</v>
      </c>
      <c r="T9461" s="3">
        <v>3.9735099337749999</v>
      </c>
      <c r="U9461" s="3">
        <v>4.6357615894039998</v>
      </c>
      <c r="V9461" s="14">
        <v>0</v>
      </c>
    </row>
    <row r="9462" spans="3:22" ht="24" x14ac:dyDescent="0.2">
      <c r="C9462" s="90"/>
      <c r="D9462" s="87"/>
      <c r="E9462" s="1" t="s">
        <v>85</v>
      </c>
      <c r="F9462" s="2"/>
      <c r="G9462" s="59">
        <v>60</v>
      </c>
      <c r="H9462" s="71" t="str">
        <f t="shared" si="207"/>
        <v xml:space="preserve"> </v>
      </c>
      <c r="I9462" s="11">
        <v>56.666666666666998</v>
      </c>
      <c r="J9462" s="3">
        <v>51.666666666666998</v>
      </c>
      <c r="K9462" s="3">
        <v>68.333333333333002</v>
      </c>
      <c r="L9462" s="3">
        <v>26.666666666666998</v>
      </c>
      <c r="M9462" s="3">
        <v>35</v>
      </c>
      <c r="N9462" s="3">
        <v>20</v>
      </c>
      <c r="O9462" s="3">
        <v>18.333333333333002</v>
      </c>
      <c r="P9462" s="3">
        <v>15</v>
      </c>
      <c r="Q9462" s="3">
        <v>16.666666666666998</v>
      </c>
      <c r="R9462" s="3">
        <v>15</v>
      </c>
      <c r="S9462" s="3">
        <v>18.333333333333002</v>
      </c>
      <c r="T9462" s="3">
        <v>6.666666666667</v>
      </c>
      <c r="U9462" s="3">
        <v>8.333333333333</v>
      </c>
      <c r="V9462" s="8">
        <v>1.666666666667</v>
      </c>
    </row>
    <row r="9463" spans="3:22" x14ac:dyDescent="0.2">
      <c r="C9463" s="90"/>
      <c r="D9463" s="87"/>
      <c r="E9463" s="1" t="s">
        <v>32</v>
      </c>
      <c r="F9463" s="2"/>
      <c r="G9463" s="59">
        <v>49</v>
      </c>
      <c r="H9463" s="71" t="s">
        <v>673</v>
      </c>
      <c r="I9463" s="11">
        <v>53.061224489795997</v>
      </c>
      <c r="J9463" s="3">
        <v>46.938775510204003</v>
      </c>
      <c r="K9463" s="3">
        <v>44.897959183673002</v>
      </c>
      <c r="L9463" s="3">
        <v>28.571428571428999</v>
      </c>
      <c r="M9463" s="3">
        <v>26.530612244897998</v>
      </c>
      <c r="N9463" s="3">
        <v>22.448979591836999</v>
      </c>
      <c r="O9463" s="3">
        <v>30.612244897958998</v>
      </c>
      <c r="P9463" s="3">
        <v>14.285714285714</v>
      </c>
      <c r="Q9463" s="3">
        <v>24.489795918367001</v>
      </c>
      <c r="R9463" s="3">
        <v>22.448979591836999</v>
      </c>
      <c r="S9463" s="3">
        <v>18.367346938775999</v>
      </c>
      <c r="T9463" s="3">
        <v>8.1632653061219997</v>
      </c>
      <c r="U9463" s="3">
        <v>6.1224489795919999</v>
      </c>
      <c r="V9463" s="14">
        <v>0</v>
      </c>
    </row>
    <row r="9464" spans="3:22" ht="24" x14ac:dyDescent="0.2">
      <c r="C9464" s="90"/>
      <c r="D9464" s="87"/>
      <c r="E9464" s="1" t="s">
        <v>86</v>
      </c>
      <c r="F9464" s="2"/>
      <c r="G9464" s="59">
        <v>1336</v>
      </c>
      <c r="H9464" s="71" t="str">
        <f t="shared" si="207"/>
        <v xml:space="preserve"> </v>
      </c>
      <c r="I9464" s="11">
        <v>61.826347305389</v>
      </c>
      <c r="J9464" s="3">
        <v>57.260479041916</v>
      </c>
      <c r="K9464" s="3">
        <v>51.122754491018</v>
      </c>
      <c r="L9464" s="3">
        <v>34.056886227545</v>
      </c>
      <c r="M9464" s="3">
        <v>13.922155688623</v>
      </c>
      <c r="N9464" s="3">
        <v>17.589820359280999</v>
      </c>
      <c r="O9464" s="3">
        <v>22.230538922156001</v>
      </c>
      <c r="P9464" s="3">
        <v>12.574850299401</v>
      </c>
      <c r="Q9464" s="3">
        <v>12.799401197605</v>
      </c>
      <c r="R9464" s="3">
        <v>9.7305389221560006</v>
      </c>
      <c r="S9464" s="3">
        <v>13.547904191617</v>
      </c>
      <c r="T9464" s="3">
        <v>1.721556886228</v>
      </c>
      <c r="U9464" s="3">
        <v>6.437125748503</v>
      </c>
      <c r="V9464" s="8">
        <v>2.2455089820360001</v>
      </c>
    </row>
    <row r="9465" spans="3:22" ht="24" x14ac:dyDescent="0.2">
      <c r="C9465" s="90"/>
      <c r="D9465" s="87"/>
      <c r="E9465" s="1" t="s">
        <v>87</v>
      </c>
      <c r="F9465" s="2"/>
      <c r="G9465" s="59">
        <v>311</v>
      </c>
      <c r="H9465" s="71" t="str">
        <f t="shared" si="207"/>
        <v xml:space="preserve"> </v>
      </c>
      <c r="I9465" s="11">
        <v>57.556270096463003</v>
      </c>
      <c r="J9465" s="3">
        <v>54.662379421221999</v>
      </c>
      <c r="K9465" s="3">
        <v>50.8038585209</v>
      </c>
      <c r="L9465" s="3">
        <v>29.581993569131999</v>
      </c>
      <c r="M9465" s="3">
        <v>27.331189710611</v>
      </c>
      <c r="N9465" s="3">
        <v>22.186495176849</v>
      </c>
      <c r="O9465" s="3">
        <v>22.186495176849</v>
      </c>
      <c r="P9465" s="3">
        <v>13.183279742765</v>
      </c>
      <c r="Q9465" s="3">
        <v>15.434083601286</v>
      </c>
      <c r="R9465" s="3">
        <v>7.7170418006429999</v>
      </c>
      <c r="S9465" s="3">
        <v>15.434083601286</v>
      </c>
      <c r="T9465" s="3">
        <v>0.96463022507999996</v>
      </c>
      <c r="U9465" s="3">
        <v>4.1800643086819997</v>
      </c>
      <c r="V9465" s="8">
        <v>0.96463022507999996</v>
      </c>
    </row>
    <row r="9466" spans="3:22" ht="24" x14ac:dyDescent="0.2">
      <c r="C9466" s="90"/>
      <c r="D9466" s="87"/>
      <c r="E9466" s="1" t="s">
        <v>88</v>
      </c>
      <c r="F9466" s="2"/>
      <c r="G9466" s="59">
        <v>620</v>
      </c>
      <c r="H9466" s="71" t="str">
        <f t="shared" si="207"/>
        <v xml:space="preserve"> </v>
      </c>
      <c r="I9466" s="11">
        <v>55.806451612902997</v>
      </c>
      <c r="J9466" s="3">
        <v>54.354838709676997</v>
      </c>
      <c r="K9466" s="3">
        <v>49.838709677418997</v>
      </c>
      <c r="L9466" s="3">
        <v>18.548387096774</v>
      </c>
      <c r="M9466" s="3">
        <v>10.967741935484</v>
      </c>
      <c r="N9466" s="3">
        <v>17.096774193548001</v>
      </c>
      <c r="O9466" s="3">
        <v>14.354838709677001</v>
      </c>
      <c r="P9466" s="3">
        <v>8.3870967741939992</v>
      </c>
      <c r="Q9466" s="3">
        <v>10.967741935484</v>
      </c>
      <c r="R9466" s="3">
        <v>2.5806451612900001</v>
      </c>
      <c r="S9466" s="3">
        <v>2.5806451612900001</v>
      </c>
      <c r="T9466" s="3">
        <v>1.4516129032259999</v>
      </c>
      <c r="U9466" s="3">
        <v>14.516129032258</v>
      </c>
      <c r="V9466" s="8">
        <v>1.6129032258060001</v>
      </c>
    </row>
    <row r="9467" spans="3:22" x14ac:dyDescent="0.2">
      <c r="C9467" s="90"/>
      <c r="D9467" s="87"/>
      <c r="E9467" s="1" t="s">
        <v>22</v>
      </c>
      <c r="F9467" s="2"/>
      <c r="G9467" s="59">
        <v>168</v>
      </c>
      <c r="H9467" s="71" t="str">
        <f t="shared" si="207"/>
        <v xml:space="preserve"> </v>
      </c>
      <c r="I9467" s="11">
        <v>52.380952380952003</v>
      </c>
      <c r="J9467" s="3">
        <v>44.642857142856997</v>
      </c>
      <c r="K9467" s="3">
        <v>35.714285714286</v>
      </c>
      <c r="L9467" s="3">
        <v>18.452380952380999</v>
      </c>
      <c r="M9467" s="3">
        <v>7.1428571428570002</v>
      </c>
      <c r="N9467" s="3">
        <v>13.690476190476</v>
      </c>
      <c r="O9467" s="3">
        <v>9.5238095238099998</v>
      </c>
      <c r="P9467" s="3">
        <v>11.309523809524</v>
      </c>
      <c r="Q9467" s="3">
        <v>10.119047619048001</v>
      </c>
      <c r="R9467" s="3">
        <v>4.7619047619049999</v>
      </c>
      <c r="S9467" s="3">
        <v>5.3571428571429998</v>
      </c>
      <c r="T9467" s="7">
        <v>0</v>
      </c>
      <c r="U9467" s="3">
        <v>13.095238095238001</v>
      </c>
      <c r="V9467" s="8">
        <v>13.690476190476</v>
      </c>
    </row>
    <row r="9468" spans="3:22" ht="24" x14ac:dyDescent="0.2">
      <c r="C9468" s="91" t="s">
        <v>89</v>
      </c>
      <c r="D9468" s="86" t="s">
        <v>17</v>
      </c>
      <c r="E9468" s="6" t="s">
        <v>90</v>
      </c>
      <c r="F9468" s="5"/>
      <c r="G9468" s="58">
        <v>166</v>
      </c>
      <c r="H9468" s="70" t="str">
        <f t="shared" si="207"/>
        <v xml:space="preserve"> </v>
      </c>
      <c r="I9468" s="12">
        <v>61.445783132530003</v>
      </c>
      <c r="J9468" s="4">
        <v>54.819277108434001</v>
      </c>
      <c r="K9468" s="4">
        <v>50</v>
      </c>
      <c r="L9468" s="4">
        <v>37.951807228916003</v>
      </c>
      <c r="M9468" s="4">
        <v>18.674698795181001</v>
      </c>
      <c r="N9468" s="4">
        <v>16.867469879518001</v>
      </c>
      <c r="O9468" s="4">
        <v>22.89156626506</v>
      </c>
      <c r="P9468" s="4">
        <v>11.44578313253</v>
      </c>
      <c r="Q9468" s="4">
        <v>13.855421686747</v>
      </c>
      <c r="R9468" s="4">
        <v>12.048192771084</v>
      </c>
      <c r="S9468" s="4">
        <v>25.301204819277</v>
      </c>
      <c r="T9468" s="4">
        <v>2.409638554217</v>
      </c>
      <c r="U9468" s="4">
        <v>6.0240963855420002</v>
      </c>
      <c r="V9468" s="13">
        <v>1.8072289156629999</v>
      </c>
    </row>
    <row r="9469" spans="3:22" ht="48" x14ac:dyDescent="0.2">
      <c r="C9469" s="90"/>
      <c r="D9469" s="87"/>
      <c r="E9469" s="1" t="s">
        <v>91</v>
      </c>
      <c r="F9469" s="2"/>
      <c r="G9469" s="59">
        <v>97</v>
      </c>
      <c r="H9469" s="71" t="str">
        <f t="shared" si="207"/>
        <v xml:space="preserve"> </v>
      </c>
      <c r="I9469" s="11">
        <v>65.979381443299005</v>
      </c>
      <c r="J9469" s="3">
        <v>60.824742268041</v>
      </c>
      <c r="K9469" s="3">
        <v>51.546391752577001</v>
      </c>
      <c r="L9469" s="3">
        <v>49.484536082474001</v>
      </c>
      <c r="M9469" s="3">
        <v>14.432989690722</v>
      </c>
      <c r="N9469" s="3">
        <v>18.556701030928</v>
      </c>
      <c r="O9469" s="3">
        <v>26.804123711340001</v>
      </c>
      <c r="P9469" s="3">
        <v>19.587628865978999</v>
      </c>
      <c r="Q9469" s="3">
        <v>13.40206185567</v>
      </c>
      <c r="R9469" s="3">
        <v>21.649484536081999</v>
      </c>
      <c r="S9469" s="3">
        <v>27.835051546391998</v>
      </c>
      <c r="T9469" s="3">
        <v>2.0618556701030002</v>
      </c>
      <c r="U9469" s="3">
        <v>4.1237113402060004</v>
      </c>
      <c r="V9469" s="14">
        <v>0</v>
      </c>
    </row>
    <row r="9470" spans="3:22" ht="36" x14ac:dyDescent="0.2">
      <c r="C9470" s="90"/>
      <c r="D9470" s="87"/>
      <c r="E9470" s="1" t="s">
        <v>92</v>
      </c>
      <c r="F9470" s="2"/>
      <c r="G9470" s="59">
        <v>88</v>
      </c>
      <c r="H9470" s="71" t="str">
        <f t="shared" si="207"/>
        <v xml:space="preserve"> </v>
      </c>
      <c r="I9470" s="11">
        <v>62.5</v>
      </c>
      <c r="J9470" s="3">
        <v>60.227272727272997</v>
      </c>
      <c r="K9470" s="3">
        <v>45.454545454544999</v>
      </c>
      <c r="L9470" s="3">
        <v>46.590909090909001</v>
      </c>
      <c r="M9470" s="3">
        <v>19.318181818182001</v>
      </c>
      <c r="N9470" s="3">
        <v>22.727272727273</v>
      </c>
      <c r="O9470" s="3">
        <v>29.545454545455001</v>
      </c>
      <c r="P9470" s="3">
        <v>19.318181818182001</v>
      </c>
      <c r="Q9470" s="3">
        <v>17.045454545455001</v>
      </c>
      <c r="R9470" s="3">
        <v>23.863636363636001</v>
      </c>
      <c r="S9470" s="3">
        <v>36.363636363635997</v>
      </c>
      <c r="T9470" s="3">
        <v>6.8181818181820004</v>
      </c>
      <c r="U9470" s="3">
        <v>2.2727272727269998</v>
      </c>
      <c r="V9470" s="14">
        <v>0</v>
      </c>
    </row>
    <row r="9471" spans="3:22" ht="48" x14ac:dyDescent="0.2">
      <c r="C9471" s="90"/>
      <c r="D9471" s="87"/>
      <c r="E9471" s="1" t="s">
        <v>93</v>
      </c>
      <c r="F9471" s="2"/>
      <c r="G9471" s="59">
        <v>157</v>
      </c>
      <c r="H9471" s="71" t="str">
        <f t="shared" si="207"/>
        <v xml:space="preserve"> </v>
      </c>
      <c r="I9471" s="11">
        <v>58.598726114649999</v>
      </c>
      <c r="J9471" s="3">
        <v>55.414012738853998</v>
      </c>
      <c r="K9471" s="3">
        <v>50.955414012738999</v>
      </c>
      <c r="L9471" s="3">
        <v>31.210191082803</v>
      </c>
      <c r="M9471" s="3">
        <v>21.019108280255001</v>
      </c>
      <c r="N9471" s="3">
        <v>16.560509554140001</v>
      </c>
      <c r="O9471" s="3">
        <v>23.566878980892</v>
      </c>
      <c r="P9471" s="3">
        <v>16.560509554140001</v>
      </c>
      <c r="Q9471" s="3">
        <v>15.923566878980999</v>
      </c>
      <c r="R9471" s="3">
        <v>15.923566878980999</v>
      </c>
      <c r="S9471" s="3">
        <v>21.656050955413999</v>
      </c>
      <c r="T9471" s="3">
        <v>2.5477707006369998</v>
      </c>
      <c r="U9471" s="3">
        <v>6.369426751592</v>
      </c>
      <c r="V9471" s="8">
        <v>0.63694267515900005</v>
      </c>
    </row>
    <row r="9472" spans="3:22" x14ac:dyDescent="0.2">
      <c r="C9472" s="90"/>
      <c r="D9472" s="87"/>
      <c r="E9472" s="1" t="s">
        <v>94</v>
      </c>
      <c r="F9472" s="2"/>
      <c r="G9472" s="59">
        <v>9</v>
      </c>
      <c r="H9472" s="71" t="str">
        <f t="shared" si="207"/>
        <v>*</v>
      </c>
      <c r="I9472" s="11">
        <v>55.555555555555998</v>
      </c>
      <c r="J9472" s="3">
        <v>66.666666666666998</v>
      </c>
      <c r="K9472" s="3">
        <v>55.555555555555998</v>
      </c>
      <c r="L9472" s="3">
        <v>33.333333333333002</v>
      </c>
      <c r="M9472" s="3">
        <v>44.444444444444002</v>
      </c>
      <c r="N9472" s="3">
        <v>22.222222222222001</v>
      </c>
      <c r="O9472" s="3">
        <v>44.444444444444002</v>
      </c>
      <c r="P9472" s="3">
        <v>33.333333333333002</v>
      </c>
      <c r="Q9472" s="3">
        <v>44.444444444444002</v>
      </c>
      <c r="R9472" s="3">
        <v>11.111111111111001</v>
      </c>
      <c r="S9472" s="3">
        <v>33.333333333333002</v>
      </c>
      <c r="T9472" s="3">
        <v>11.111111111111001</v>
      </c>
      <c r="U9472" s="3">
        <v>11.111111111111001</v>
      </c>
      <c r="V9472" s="14">
        <v>0</v>
      </c>
    </row>
    <row r="9473" spans="3:22" x14ac:dyDescent="0.2">
      <c r="C9473" s="90"/>
      <c r="D9473" s="87"/>
      <c r="E9473" s="1" t="s">
        <v>95</v>
      </c>
      <c r="F9473" s="2"/>
      <c r="G9473" s="59">
        <v>5</v>
      </c>
      <c r="H9473" s="71" t="str">
        <f t="shared" si="207"/>
        <v>*</v>
      </c>
      <c r="I9473" s="11">
        <v>20</v>
      </c>
      <c r="J9473" s="3">
        <v>40</v>
      </c>
      <c r="K9473" s="3">
        <v>40</v>
      </c>
      <c r="L9473" s="3">
        <v>40</v>
      </c>
      <c r="M9473" s="3">
        <v>60</v>
      </c>
      <c r="N9473" s="3">
        <v>20</v>
      </c>
      <c r="O9473" s="3">
        <v>40</v>
      </c>
      <c r="P9473" s="3">
        <v>20</v>
      </c>
      <c r="Q9473" s="3">
        <v>20</v>
      </c>
      <c r="R9473" s="3">
        <v>40</v>
      </c>
      <c r="S9473" s="3">
        <v>40</v>
      </c>
      <c r="T9473" s="3">
        <v>20</v>
      </c>
      <c r="U9473" s="7">
        <v>0</v>
      </c>
      <c r="V9473" s="14">
        <v>0</v>
      </c>
    </row>
    <row r="9474" spans="3:22" x14ac:dyDescent="0.2">
      <c r="C9474" s="90"/>
      <c r="D9474" s="87"/>
      <c r="E9474" s="1" t="s">
        <v>32</v>
      </c>
      <c r="F9474" s="2"/>
      <c r="G9474" s="59">
        <v>41</v>
      </c>
      <c r="H9474" s="71" t="str">
        <f t="shared" si="207"/>
        <v>*</v>
      </c>
      <c r="I9474" s="11">
        <v>70.731707317073003</v>
      </c>
      <c r="J9474" s="3">
        <v>48.780487804878</v>
      </c>
      <c r="K9474" s="3">
        <v>48.780487804878</v>
      </c>
      <c r="L9474" s="3">
        <v>48.780487804878</v>
      </c>
      <c r="M9474" s="3">
        <v>17.073170731706998</v>
      </c>
      <c r="N9474" s="3">
        <v>26.829268292683</v>
      </c>
      <c r="O9474" s="3">
        <v>26.829268292683</v>
      </c>
      <c r="P9474" s="3">
        <v>21.951219512194999</v>
      </c>
      <c r="Q9474" s="3">
        <v>9.7560975609760003</v>
      </c>
      <c r="R9474" s="3">
        <v>24.390243902439</v>
      </c>
      <c r="S9474" s="3">
        <v>34.146341463414998</v>
      </c>
      <c r="T9474" s="3">
        <v>7.3170731707319998</v>
      </c>
      <c r="U9474" s="3">
        <v>2.4390243902440001</v>
      </c>
      <c r="V9474" s="14">
        <v>0</v>
      </c>
    </row>
    <row r="9475" spans="3:22" ht="24" x14ac:dyDescent="0.2">
      <c r="C9475" s="90"/>
      <c r="D9475" s="87"/>
      <c r="E9475" s="1" t="s">
        <v>96</v>
      </c>
      <c r="F9475" s="2"/>
      <c r="G9475" s="59">
        <v>455</v>
      </c>
      <c r="H9475" s="71" t="str">
        <f t="shared" si="207"/>
        <v xml:space="preserve"> </v>
      </c>
      <c r="I9475" s="11">
        <v>63.076923076923002</v>
      </c>
      <c r="J9475" s="3">
        <v>56.043956043956001</v>
      </c>
      <c r="K9475" s="3">
        <v>49.670329670329998</v>
      </c>
      <c r="L9475" s="3">
        <v>36.923076923076998</v>
      </c>
      <c r="M9475" s="3">
        <v>16.923076923077002</v>
      </c>
      <c r="N9475" s="3">
        <v>16.483516483515999</v>
      </c>
      <c r="O9475" s="3">
        <v>23.516483516484001</v>
      </c>
      <c r="P9475" s="3">
        <v>15.164835164835001</v>
      </c>
      <c r="Q9475" s="3">
        <v>13.406593406593</v>
      </c>
      <c r="R9475" s="3">
        <v>14.285714285714</v>
      </c>
      <c r="S9475" s="3">
        <v>23.296703296703001</v>
      </c>
      <c r="T9475" s="3">
        <v>2.1978021978019999</v>
      </c>
      <c r="U9475" s="3">
        <v>5.2747252747250002</v>
      </c>
      <c r="V9475" s="8">
        <v>0.87912087912100001</v>
      </c>
    </row>
    <row r="9476" spans="3:22" ht="24" x14ac:dyDescent="0.2">
      <c r="C9476" s="90"/>
      <c r="D9476" s="87"/>
      <c r="E9476" s="1" t="s">
        <v>87</v>
      </c>
      <c r="F9476" s="2"/>
      <c r="G9476" s="59">
        <v>623</v>
      </c>
      <c r="H9476" s="71" t="str">
        <f t="shared" si="207"/>
        <v xml:space="preserve"> </v>
      </c>
      <c r="I9476" s="11">
        <v>62.439807383628001</v>
      </c>
      <c r="J9476" s="3">
        <v>60.513643659711001</v>
      </c>
      <c r="K9476" s="3">
        <v>50.080256821829998</v>
      </c>
      <c r="L9476" s="3">
        <v>35.152487961477</v>
      </c>
      <c r="M9476" s="3">
        <v>21.027287319422001</v>
      </c>
      <c r="N9476" s="3">
        <v>23.274478330657999</v>
      </c>
      <c r="O9476" s="3">
        <v>24.237560192616002</v>
      </c>
      <c r="P9476" s="3">
        <v>14.125200642055001</v>
      </c>
      <c r="Q9476" s="3">
        <v>14.125200642055001</v>
      </c>
      <c r="R9476" s="3">
        <v>10.433386837881001</v>
      </c>
      <c r="S9476" s="3">
        <v>17.495987158908999</v>
      </c>
      <c r="T9476" s="3">
        <v>0.96308186195800005</v>
      </c>
      <c r="U9476" s="3">
        <v>4.8154093097909998</v>
      </c>
      <c r="V9476" s="8">
        <v>1.605136436597</v>
      </c>
    </row>
    <row r="9477" spans="3:22" ht="24" x14ac:dyDescent="0.2">
      <c r="C9477" s="90"/>
      <c r="D9477" s="87"/>
      <c r="E9477" s="1" t="s">
        <v>88</v>
      </c>
      <c r="F9477" s="2"/>
      <c r="G9477" s="59">
        <v>1112</v>
      </c>
      <c r="H9477" s="71" t="str">
        <f t="shared" si="207"/>
        <v xml:space="preserve"> </v>
      </c>
      <c r="I9477" s="11">
        <v>57.823741007194002</v>
      </c>
      <c r="J9477" s="3">
        <v>53.866906474819999</v>
      </c>
      <c r="K9477" s="3">
        <v>51.798561151078999</v>
      </c>
      <c r="L9477" s="3">
        <v>22.122302158273001</v>
      </c>
      <c r="M9477" s="3">
        <v>11.241007194245</v>
      </c>
      <c r="N9477" s="3">
        <v>16.187050359712</v>
      </c>
      <c r="O9477" s="3">
        <v>16.187050359712</v>
      </c>
      <c r="P9477" s="3">
        <v>7.9136690647480004</v>
      </c>
      <c r="Q9477" s="3">
        <v>11.600719424459999</v>
      </c>
      <c r="R9477" s="3">
        <v>3.0575539568350001</v>
      </c>
      <c r="S9477" s="3">
        <v>2.1582733812949999</v>
      </c>
      <c r="T9477" s="3">
        <v>1.438848920863</v>
      </c>
      <c r="U9477" s="3">
        <v>12.320143884892</v>
      </c>
      <c r="V9477" s="8">
        <v>1.618705035971</v>
      </c>
    </row>
    <row r="9478" spans="3:22" x14ac:dyDescent="0.2">
      <c r="C9478" s="90"/>
      <c r="D9478" s="87"/>
      <c r="E9478" s="1" t="s">
        <v>22</v>
      </c>
      <c r="F9478" s="2"/>
      <c r="G9478" s="59">
        <v>245</v>
      </c>
      <c r="H9478" s="71" t="str">
        <f t="shared" si="207"/>
        <v xml:space="preserve"> </v>
      </c>
      <c r="I9478" s="11">
        <v>48.979591836734997</v>
      </c>
      <c r="J9478" s="3">
        <v>47.346938775509997</v>
      </c>
      <c r="K9478" s="3">
        <v>39.183673469387998</v>
      </c>
      <c r="L9478" s="3">
        <v>24.489795918367001</v>
      </c>
      <c r="M9478" s="3">
        <v>7.34693877551</v>
      </c>
      <c r="N9478" s="3">
        <v>13.469387755102</v>
      </c>
      <c r="O9478" s="3">
        <v>13.469387755102</v>
      </c>
      <c r="P9478" s="3">
        <v>14.285714285714</v>
      </c>
      <c r="Q9478" s="3">
        <v>10.612244897959</v>
      </c>
      <c r="R9478" s="3">
        <v>5.7142857142860004</v>
      </c>
      <c r="S9478" s="3">
        <v>6.1224489795919999</v>
      </c>
      <c r="T9478" s="3">
        <v>1.2244897959179999</v>
      </c>
      <c r="U9478" s="3">
        <v>8.1632653061219997</v>
      </c>
      <c r="V9478" s="8">
        <v>13.877551020407999</v>
      </c>
    </row>
    <row r="9479" spans="3:22" x14ac:dyDescent="0.2">
      <c r="C9479" s="91" t="s">
        <v>97</v>
      </c>
      <c r="D9479" s="86" t="s">
        <v>17</v>
      </c>
      <c r="E9479" s="6" t="s">
        <v>98</v>
      </c>
      <c r="F9479" s="5"/>
      <c r="G9479" s="58">
        <v>83</v>
      </c>
      <c r="H9479" s="70" t="str">
        <f t="shared" si="207"/>
        <v xml:space="preserve"> </v>
      </c>
      <c r="I9479" s="12">
        <v>45.78313253012</v>
      </c>
      <c r="J9479" s="4">
        <v>51.807228915663003</v>
      </c>
      <c r="K9479" s="4">
        <v>46.987951807229003</v>
      </c>
      <c r="L9479" s="4">
        <v>34.939759036144999</v>
      </c>
      <c r="M9479" s="4">
        <v>21.686746987951999</v>
      </c>
      <c r="N9479" s="4">
        <v>16.867469879518001</v>
      </c>
      <c r="O9479" s="4">
        <v>20.481927710842999</v>
      </c>
      <c r="P9479" s="4">
        <v>12.048192771084</v>
      </c>
      <c r="Q9479" s="4">
        <v>14.457831325300999</v>
      </c>
      <c r="R9479" s="4">
        <v>25.301204819277</v>
      </c>
      <c r="S9479" s="4">
        <v>22.89156626506</v>
      </c>
      <c r="T9479" s="4">
        <v>4.819277108434</v>
      </c>
      <c r="U9479" s="4">
        <v>6.0240963855420002</v>
      </c>
      <c r="V9479" s="33">
        <v>0</v>
      </c>
    </row>
    <row r="9480" spans="3:22" x14ac:dyDescent="0.2">
      <c r="C9480" s="90"/>
      <c r="D9480" s="87"/>
      <c r="E9480" s="1" t="s">
        <v>99</v>
      </c>
      <c r="F9480" s="2"/>
      <c r="G9480" s="59">
        <v>401</v>
      </c>
      <c r="H9480" s="71" t="str">
        <f t="shared" si="207"/>
        <v xml:space="preserve"> </v>
      </c>
      <c r="I9480" s="11">
        <v>60.598503740647999</v>
      </c>
      <c r="J9480" s="3">
        <v>56.359102244389</v>
      </c>
      <c r="K9480" s="3">
        <v>55.610972568579001</v>
      </c>
      <c r="L9480" s="3">
        <v>35.162094763092</v>
      </c>
      <c r="M9480" s="3">
        <v>19.451371571071999</v>
      </c>
      <c r="N9480" s="3">
        <v>19.700748129676001</v>
      </c>
      <c r="O9480" s="3">
        <v>25.935162094763001</v>
      </c>
      <c r="P9480" s="3">
        <v>16.45885286783</v>
      </c>
      <c r="Q9480" s="3">
        <v>12.468827930174999</v>
      </c>
      <c r="R9480" s="3">
        <v>11.221945137157</v>
      </c>
      <c r="S9480" s="3">
        <v>14.214463840399</v>
      </c>
      <c r="T9480" s="3">
        <v>0.24937655860300001</v>
      </c>
      <c r="U9480" s="3">
        <v>4.4887780548630003</v>
      </c>
      <c r="V9480" s="8">
        <v>1.745635910224</v>
      </c>
    </row>
    <row r="9481" spans="3:22" x14ac:dyDescent="0.2">
      <c r="C9481" s="90"/>
      <c r="D9481" s="87"/>
      <c r="E9481" s="1" t="s">
        <v>100</v>
      </c>
      <c r="F9481" s="2"/>
      <c r="G9481" s="59">
        <v>686</v>
      </c>
      <c r="H9481" s="71" t="str">
        <f t="shared" si="207"/>
        <v xml:space="preserve"> </v>
      </c>
      <c r="I9481" s="11">
        <v>63.848396501457998</v>
      </c>
      <c r="J9481" s="3">
        <v>59.037900874636001</v>
      </c>
      <c r="K9481" s="3">
        <v>49.854227405247997</v>
      </c>
      <c r="L9481" s="3">
        <v>33.819241982507002</v>
      </c>
      <c r="M9481" s="3">
        <v>14.139941690962001</v>
      </c>
      <c r="N9481" s="3">
        <v>16.180758017493002</v>
      </c>
      <c r="O9481" s="3">
        <v>22.448979591836999</v>
      </c>
      <c r="P9481" s="3">
        <v>12.68221574344</v>
      </c>
      <c r="Q9481" s="3">
        <v>12.973760932945</v>
      </c>
      <c r="R9481" s="3">
        <v>7.8717201166180004</v>
      </c>
      <c r="S9481" s="3">
        <v>11.224489795918</v>
      </c>
      <c r="T9481" s="3">
        <v>1.31195335277</v>
      </c>
      <c r="U9481" s="3">
        <v>7.1428571428570002</v>
      </c>
      <c r="V9481" s="8">
        <v>0.87463556851299995</v>
      </c>
    </row>
    <row r="9482" spans="3:22" x14ac:dyDescent="0.2">
      <c r="C9482" s="90"/>
      <c r="D9482" s="87"/>
      <c r="E9482" s="1" t="s">
        <v>101</v>
      </c>
      <c r="F9482" s="2"/>
      <c r="G9482" s="59">
        <v>1118</v>
      </c>
      <c r="H9482" s="71" t="str">
        <f t="shared" si="207"/>
        <v xml:space="preserve"> </v>
      </c>
      <c r="I9482" s="11">
        <v>58.139534883720998</v>
      </c>
      <c r="J9482" s="3">
        <v>54.830053667263002</v>
      </c>
      <c r="K9482" s="3">
        <v>49.642218246869</v>
      </c>
      <c r="L9482" s="3">
        <v>22.987477638640001</v>
      </c>
      <c r="M9482" s="3">
        <v>13.059033989267</v>
      </c>
      <c r="N9482" s="3">
        <v>18.425760286225</v>
      </c>
      <c r="O9482" s="3">
        <v>15.742397137746</v>
      </c>
      <c r="P9482" s="3">
        <v>8.6762075134169994</v>
      </c>
      <c r="Q9482" s="3">
        <v>12.16457960644</v>
      </c>
      <c r="R9482" s="3">
        <v>4.7406082289800002</v>
      </c>
      <c r="S9482" s="3">
        <v>8.4078711985689996</v>
      </c>
      <c r="T9482" s="3">
        <v>1.6100178890879999</v>
      </c>
      <c r="U9482" s="3">
        <v>10.912343470483</v>
      </c>
      <c r="V9482" s="8">
        <v>2.504472271914</v>
      </c>
    </row>
    <row r="9483" spans="3:22" x14ac:dyDescent="0.2">
      <c r="C9483" s="90"/>
      <c r="D9483" s="87"/>
      <c r="E9483" s="1" t="s">
        <v>22</v>
      </c>
      <c r="F9483" s="2"/>
      <c r="G9483" s="59">
        <v>147</v>
      </c>
      <c r="H9483" s="71" t="str">
        <f t="shared" si="207"/>
        <v xml:space="preserve"> </v>
      </c>
      <c r="I9483" s="11">
        <v>47.619047619047997</v>
      </c>
      <c r="J9483" s="3">
        <v>40.816326530612002</v>
      </c>
      <c r="K9483" s="3">
        <v>34.693877551020002</v>
      </c>
      <c r="L9483" s="3">
        <v>23.129251700680001</v>
      </c>
      <c r="M9483" s="3">
        <v>8.1632653061219997</v>
      </c>
      <c r="N9483" s="3">
        <v>15.646258503401</v>
      </c>
      <c r="O9483" s="3">
        <v>13.605442176871</v>
      </c>
      <c r="P9483" s="3">
        <v>13.605442176871</v>
      </c>
      <c r="Q9483" s="3">
        <v>11.564625850340001</v>
      </c>
      <c r="R9483" s="3">
        <v>3.4013605442179999</v>
      </c>
      <c r="S9483" s="3">
        <v>4.7619047619049999</v>
      </c>
      <c r="T9483" s="3">
        <v>2.040816326531</v>
      </c>
      <c r="U9483" s="3">
        <v>11.564625850340001</v>
      </c>
      <c r="V9483" s="8">
        <v>17.006802721088</v>
      </c>
    </row>
    <row r="9484" spans="3:22" x14ac:dyDescent="0.2">
      <c r="C9484" s="91" t="s">
        <v>102</v>
      </c>
      <c r="D9484" s="86" t="s">
        <v>17</v>
      </c>
      <c r="E9484" s="6" t="s">
        <v>103</v>
      </c>
      <c r="F9484" s="5"/>
      <c r="G9484" s="58">
        <v>562</v>
      </c>
      <c r="H9484" s="70" t="str">
        <f t="shared" si="207"/>
        <v xml:space="preserve"> </v>
      </c>
      <c r="I9484" s="12">
        <v>58.007117437722002</v>
      </c>
      <c r="J9484" s="4">
        <v>54.626334519573</v>
      </c>
      <c r="K9484" s="4">
        <v>47.508896797153</v>
      </c>
      <c r="L9484" s="4">
        <v>29.537366548043</v>
      </c>
      <c r="M9484" s="4">
        <v>12.455516014235</v>
      </c>
      <c r="N9484" s="4">
        <v>14.4128113879</v>
      </c>
      <c r="O9484" s="4">
        <v>21.886120996441001</v>
      </c>
      <c r="P9484" s="4">
        <v>9.0747330960849997</v>
      </c>
      <c r="Q9484" s="4">
        <v>10.498220640569</v>
      </c>
      <c r="R9484" s="4">
        <v>9.0747330960849997</v>
      </c>
      <c r="S9484" s="4">
        <v>13.701067615657999</v>
      </c>
      <c r="T9484" s="4">
        <v>1.6014234875440001</v>
      </c>
      <c r="U9484" s="4">
        <v>9.786476868327</v>
      </c>
      <c r="V9484" s="13">
        <v>2.4911032028469999</v>
      </c>
    </row>
    <row r="9485" spans="3:22" x14ac:dyDescent="0.2">
      <c r="C9485" s="90"/>
      <c r="D9485" s="87"/>
      <c r="E9485" s="1" t="s">
        <v>104</v>
      </c>
      <c r="F9485" s="2"/>
      <c r="G9485" s="59">
        <v>1221</v>
      </c>
      <c r="H9485" s="71" t="str">
        <f t="shared" si="207"/>
        <v xml:space="preserve"> </v>
      </c>
      <c r="I9485" s="11">
        <v>62.080262080262003</v>
      </c>
      <c r="J9485" s="3">
        <v>58.230958230958002</v>
      </c>
      <c r="K9485" s="3">
        <v>52.252252252251999</v>
      </c>
      <c r="L9485" s="3">
        <v>31.203931203930999</v>
      </c>
      <c r="M9485" s="3">
        <v>17.035217035216998</v>
      </c>
      <c r="N9485" s="3">
        <v>17.117117117117001</v>
      </c>
      <c r="O9485" s="3">
        <v>21.375921375920999</v>
      </c>
      <c r="P9485" s="3">
        <v>12.285012285012</v>
      </c>
      <c r="Q9485" s="3">
        <v>11.875511875512</v>
      </c>
      <c r="R9485" s="3">
        <v>7.7805077805079996</v>
      </c>
      <c r="S9485" s="3">
        <v>10.728910728911</v>
      </c>
      <c r="T9485" s="3">
        <v>0.98280098280100003</v>
      </c>
      <c r="U9485" s="3">
        <v>6.4701064701059998</v>
      </c>
      <c r="V9485" s="8">
        <v>1.4742014742009999</v>
      </c>
    </row>
    <row r="9486" spans="3:22" x14ac:dyDescent="0.2">
      <c r="C9486" s="90"/>
      <c r="D9486" s="87"/>
      <c r="E9486" s="1" t="s">
        <v>105</v>
      </c>
      <c r="F9486" s="2"/>
      <c r="G9486" s="59">
        <v>430</v>
      </c>
      <c r="H9486" s="71" t="str">
        <f t="shared" si="207"/>
        <v xml:space="preserve"> </v>
      </c>
      <c r="I9486" s="11">
        <v>57.674418604651002</v>
      </c>
      <c r="J9486" s="3">
        <v>53.953488372092998</v>
      </c>
      <c r="K9486" s="3">
        <v>50.232558139535001</v>
      </c>
      <c r="L9486" s="3">
        <v>24.883720930233</v>
      </c>
      <c r="M9486" s="3">
        <v>12.325581395348999</v>
      </c>
      <c r="N9486" s="3">
        <v>24.883720930233</v>
      </c>
      <c r="O9486" s="3">
        <v>14.883720930233</v>
      </c>
      <c r="P9486" s="3">
        <v>13.255813953488</v>
      </c>
      <c r="Q9486" s="3">
        <v>16.511627906977001</v>
      </c>
      <c r="R9486" s="3">
        <v>5.1162790697669998</v>
      </c>
      <c r="S9486" s="3">
        <v>8.3720930232559994</v>
      </c>
      <c r="T9486" s="3">
        <v>2.3255813953489999</v>
      </c>
      <c r="U9486" s="3">
        <v>10</v>
      </c>
      <c r="V9486" s="8">
        <v>1.627906976744</v>
      </c>
    </row>
    <row r="9487" spans="3:22" x14ac:dyDescent="0.2">
      <c r="C9487" s="90"/>
      <c r="D9487" s="87"/>
      <c r="E9487" s="1" t="s">
        <v>106</v>
      </c>
      <c r="F9487" s="2"/>
      <c r="G9487" s="59">
        <v>63</v>
      </c>
      <c r="H9487" s="71" t="str">
        <f t="shared" si="207"/>
        <v xml:space="preserve"> </v>
      </c>
      <c r="I9487" s="11">
        <v>44.444444444444002</v>
      </c>
      <c r="J9487" s="3">
        <v>44.444444444444002</v>
      </c>
      <c r="K9487" s="3">
        <v>34.920634920635003</v>
      </c>
      <c r="L9487" s="3">
        <v>6.3492063492059998</v>
      </c>
      <c r="M9487" s="3">
        <v>7.9365079365079998</v>
      </c>
      <c r="N9487" s="3">
        <v>19.047619047619001</v>
      </c>
      <c r="O9487" s="3">
        <v>7.9365079365079998</v>
      </c>
      <c r="P9487" s="3">
        <v>7.9365079365079998</v>
      </c>
      <c r="Q9487" s="3">
        <v>15.873015873016</v>
      </c>
      <c r="R9487" s="3">
        <v>3.1746031746029999</v>
      </c>
      <c r="S9487" s="7">
        <v>0</v>
      </c>
      <c r="T9487" s="3">
        <v>4.7619047619049999</v>
      </c>
      <c r="U9487" s="3">
        <v>20.634920634920999</v>
      </c>
      <c r="V9487" s="8">
        <v>3.1746031746029999</v>
      </c>
    </row>
    <row r="9488" spans="3:22" x14ac:dyDescent="0.2">
      <c r="C9488" s="90"/>
      <c r="D9488" s="87"/>
      <c r="E9488" s="1" t="s">
        <v>22</v>
      </c>
      <c r="F9488" s="2"/>
      <c r="G9488" s="59">
        <v>159</v>
      </c>
      <c r="H9488" s="71" t="str">
        <f t="shared" si="207"/>
        <v xml:space="preserve"> </v>
      </c>
      <c r="I9488" s="11">
        <v>49.685534591195001</v>
      </c>
      <c r="J9488" s="3">
        <v>43.396226415093999</v>
      </c>
      <c r="K9488" s="3">
        <v>42.138364779874003</v>
      </c>
      <c r="L9488" s="3">
        <v>22.012578616351998</v>
      </c>
      <c r="M9488" s="3">
        <v>9.4339622641510008</v>
      </c>
      <c r="N9488" s="3">
        <v>15.094339622642</v>
      </c>
      <c r="O9488" s="3">
        <v>11.320754716981</v>
      </c>
      <c r="P9488" s="3">
        <v>10.691823899371</v>
      </c>
      <c r="Q9488" s="3">
        <v>11.949685534591</v>
      </c>
      <c r="R9488" s="3">
        <v>5.0314465408810003</v>
      </c>
      <c r="S9488" s="3">
        <v>6.2893081761009997</v>
      </c>
      <c r="T9488" s="3">
        <v>0.62893081761000003</v>
      </c>
      <c r="U9488" s="3">
        <v>13.207547169811001</v>
      </c>
      <c r="V9488" s="8">
        <v>15.723270440252</v>
      </c>
    </row>
    <row r="9489" spans="3:22" x14ac:dyDescent="0.2">
      <c r="C9489" s="90"/>
      <c r="D9489" s="87"/>
      <c r="E9489" s="1" t="s">
        <v>107</v>
      </c>
      <c r="F9489" s="2"/>
      <c r="G9489" s="59">
        <v>1783</v>
      </c>
      <c r="H9489" s="71" t="str">
        <f t="shared" si="207"/>
        <v xml:space="preserve"> </v>
      </c>
      <c r="I9489" s="11">
        <v>60.796410544026998</v>
      </c>
      <c r="J9489" s="3">
        <v>57.094784071789</v>
      </c>
      <c r="K9489" s="3">
        <v>50.757150869321002</v>
      </c>
      <c r="L9489" s="3">
        <v>30.678631519909999</v>
      </c>
      <c r="M9489" s="3">
        <v>15.591699383062</v>
      </c>
      <c r="N9489" s="3">
        <v>16.264722378015001</v>
      </c>
      <c r="O9489" s="3">
        <v>21.536735838474002</v>
      </c>
      <c r="P9489" s="3">
        <v>11.273135165451</v>
      </c>
      <c r="Q9489" s="3">
        <v>11.44139091419</v>
      </c>
      <c r="R9489" s="3">
        <v>8.1884464385870004</v>
      </c>
      <c r="S9489" s="3">
        <v>11.665731912507001</v>
      </c>
      <c r="T9489" s="3">
        <v>1.177790241167</v>
      </c>
      <c r="U9489" s="3">
        <v>7.5154234436339999</v>
      </c>
      <c r="V9489" s="8">
        <v>1.7947279865400001</v>
      </c>
    </row>
    <row r="9490" spans="3:22" x14ac:dyDescent="0.2">
      <c r="C9490" s="90"/>
      <c r="D9490" s="87"/>
      <c r="E9490" s="1" t="s">
        <v>108</v>
      </c>
      <c r="F9490" s="2"/>
      <c r="G9490" s="59">
        <v>493</v>
      </c>
      <c r="H9490" s="71" t="str">
        <f t="shared" si="207"/>
        <v xml:space="preserve"> </v>
      </c>
      <c r="I9490" s="11">
        <v>55.983772819473003</v>
      </c>
      <c r="J9490" s="3">
        <v>52.738336713995999</v>
      </c>
      <c r="K9490" s="3">
        <v>48.275862068965999</v>
      </c>
      <c r="L9490" s="3">
        <v>22.515212981744</v>
      </c>
      <c r="M9490" s="3">
        <v>11.764705882353001</v>
      </c>
      <c r="N9490" s="3">
        <v>24.137931034483</v>
      </c>
      <c r="O9490" s="3">
        <v>13.995943204868</v>
      </c>
      <c r="P9490" s="3">
        <v>12.576064908722</v>
      </c>
      <c r="Q9490" s="3">
        <v>16.430020283975999</v>
      </c>
      <c r="R9490" s="3">
        <v>4.8681541582149999</v>
      </c>
      <c r="S9490" s="3">
        <v>7.3022312373230003</v>
      </c>
      <c r="T9490" s="3">
        <v>2.6369168357000001</v>
      </c>
      <c r="U9490" s="3">
        <v>11.359026369167999</v>
      </c>
      <c r="V9490" s="8">
        <v>1.8255578093310001</v>
      </c>
    </row>
    <row r="9491" spans="3:22" x14ac:dyDescent="0.2">
      <c r="C9491" s="91" t="s">
        <v>109</v>
      </c>
      <c r="D9491" s="86" t="s">
        <v>17</v>
      </c>
      <c r="E9491" s="6" t="s">
        <v>110</v>
      </c>
      <c r="F9491" s="5"/>
      <c r="G9491" s="58">
        <v>551</v>
      </c>
      <c r="H9491" s="70" t="str">
        <f t="shared" si="207"/>
        <v xml:space="preserve"> </v>
      </c>
      <c r="I9491" s="12">
        <v>57.531760435571996</v>
      </c>
      <c r="J9491" s="4">
        <v>55.898366606171003</v>
      </c>
      <c r="K9491" s="4">
        <v>53.357531760435997</v>
      </c>
      <c r="L9491" s="4">
        <v>31.941923774955001</v>
      </c>
      <c r="M9491" s="4">
        <v>27.767695099819001</v>
      </c>
      <c r="N9491" s="4">
        <v>19.963702359347</v>
      </c>
      <c r="O9491" s="4">
        <v>21.778584392014999</v>
      </c>
      <c r="P9491" s="4">
        <v>13.248638838474999</v>
      </c>
      <c r="Q9491" s="4">
        <v>14.700544464609999</v>
      </c>
      <c r="R9491" s="4">
        <v>10.889292196007</v>
      </c>
      <c r="S9491" s="4">
        <v>15.24500907441</v>
      </c>
      <c r="T9491" s="4">
        <v>0.90744101633399998</v>
      </c>
      <c r="U9491" s="4">
        <v>7.4410163339380002</v>
      </c>
      <c r="V9491" s="13">
        <v>1.0889292196010001</v>
      </c>
    </row>
    <row r="9492" spans="3:22" ht="24" x14ac:dyDescent="0.2">
      <c r="C9492" s="90"/>
      <c r="D9492" s="87"/>
      <c r="E9492" s="1" t="s">
        <v>111</v>
      </c>
      <c r="F9492" s="2"/>
      <c r="G9492" s="59">
        <v>298</v>
      </c>
      <c r="H9492" s="71" t="str">
        <f t="shared" si="207"/>
        <v xml:space="preserve"> </v>
      </c>
      <c r="I9492" s="11">
        <v>65.771812080537003</v>
      </c>
      <c r="J9492" s="3">
        <v>60.738255033557003</v>
      </c>
      <c r="K9492" s="3">
        <v>53.020134228187999</v>
      </c>
      <c r="L9492" s="3">
        <v>37.919463087247998</v>
      </c>
      <c r="M9492" s="3">
        <v>20.134228187919</v>
      </c>
      <c r="N9492" s="3">
        <v>20.805369127517</v>
      </c>
      <c r="O9492" s="3">
        <v>30.872483221477001</v>
      </c>
      <c r="P9492" s="3">
        <v>17.785234899329001</v>
      </c>
      <c r="Q9492" s="3">
        <v>16.778523489933001</v>
      </c>
      <c r="R9492" s="3">
        <v>18.456375838926</v>
      </c>
      <c r="S9492" s="3">
        <v>31.879194630872</v>
      </c>
      <c r="T9492" s="3">
        <v>2.3489932885910001</v>
      </c>
      <c r="U9492" s="3">
        <v>6.7114093959729999</v>
      </c>
      <c r="V9492" s="8">
        <v>0.33557046979900002</v>
      </c>
    </row>
    <row r="9493" spans="3:22" ht="24" x14ac:dyDescent="0.2">
      <c r="C9493" s="90"/>
      <c r="D9493" s="87"/>
      <c r="E9493" s="1" t="s">
        <v>112</v>
      </c>
      <c r="F9493" s="2"/>
      <c r="G9493" s="59">
        <v>954</v>
      </c>
      <c r="H9493" s="71" t="str">
        <f t="shared" si="207"/>
        <v xml:space="preserve"> </v>
      </c>
      <c r="I9493" s="11">
        <v>64.570230607965996</v>
      </c>
      <c r="J9493" s="3">
        <v>59.329140461215999</v>
      </c>
      <c r="K9493" s="3">
        <v>51.991614255765001</v>
      </c>
      <c r="L9493" s="3">
        <v>36.268343815514001</v>
      </c>
      <c r="M9493" s="3">
        <v>16.876310272537001</v>
      </c>
      <c r="N9493" s="3">
        <v>18.134171907757</v>
      </c>
      <c r="O9493" s="3">
        <v>24.737945492662</v>
      </c>
      <c r="P9493" s="3">
        <v>13.522012578616</v>
      </c>
      <c r="Q9493" s="3">
        <v>13.522012578616</v>
      </c>
      <c r="R9493" s="3">
        <v>10.377358490565999</v>
      </c>
      <c r="S9493" s="3">
        <v>15.094339622642</v>
      </c>
      <c r="T9493" s="3">
        <v>1.3626834381549999</v>
      </c>
      <c r="U9493" s="3">
        <v>6.8134171907759997</v>
      </c>
      <c r="V9493" s="8">
        <v>1.3626834381549999</v>
      </c>
    </row>
    <row r="9494" spans="3:22" x14ac:dyDescent="0.2">
      <c r="C9494" s="90"/>
      <c r="D9494" s="87"/>
      <c r="E9494" s="1" t="s">
        <v>113</v>
      </c>
      <c r="F9494" s="2"/>
      <c r="G9494" s="59">
        <v>616</v>
      </c>
      <c r="H9494" s="71" t="str">
        <f t="shared" si="207"/>
        <v xml:space="preserve"> </v>
      </c>
      <c r="I9494" s="11">
        <v>66.233766233766005</v>
      </c>
      <c r="J9494" s="3">
        <v>64.610389610390001</v>
      </c>
      <c r="K9494" s="3">
        <v>54.87012987013</v>
      </c>
      <c r="L9494" s="3">
        <v>35.227272727272997</v>
      </c>
      <c r="M9494" s="3">
        <v>15.746753246753</v>
      </c>
      <c r="N9494" s="3">
        <v>15.746753246753</v>
      </c>
      <c r="O9494" s="3">
        <v>24.837662337662</v>
      </c>
      <c r="P9494" s="3">
        <v>13.798701298700999</v>
      </c>
      <c r="Q9494" s="3">
        <v>13.961038961039</v>
      </c>
      <c r="R9494" s="3">
        <v>9.2532467532469997</v>
      </c>
      <c r="S9494" s="3">
        <v>14.285714285714</v>
      </c>
      <c r="T9494" s="3">
        <v>1.136363636364</v>
      </c>
      <c r="U9494" s="3">
        <v>6.0064935064940004</v>
      </c>
      <c r="V9494" s="8">
        <v>1.136363636364</v>
      </c>
    </row>
    <row r="9495" spans="3:22" x14ac:dyDescent="0.2">
      <c r="C9495" s="90"/>
      <c r="D9495" s="87"/>
      <c r="E9495" s="1" t="s">
        <v>114</v>
      </c>
      <c r="F9495" s="2"/>
      <c r="G9495" s="59">
        <v>986</v>
      </c>
      <c r="H9495" s="71" t="str">
        <f t="shared" si="207"/>
        <v xml:space="preserve"> </v>
      </c>
      <c r="I9495" s="11">
        <v>63.894523326571999</v>
      </c>
      <c r="J9495" s="3">
        <v>60.243407707910997</v>
      </c>
      <c r="K9495" s="3">
        <v>53.752535496957002</v>
      </c>
      <c r="L9495" s="3">
        <v>33.367139959432002</v>
      </c>
      <c r="M9495" s="3">
        <v>13.69168356998</v>
      </c>
      <c r="N9495" s="3">
        <v>14.604462474645</v>
      </c>
      <c r="O9495" s="3">
        <v>22.718052738337001</v>
      </c>
      <c r="P9495" s="3">
        <v>11.460446247465001</v>
      </c>
      <c r="Q9495" s="3">
        <v>11.866125760649</v>
      </c>
      <c r="R9495" s="3">
        <v>8.3164300202840007</v>
      </c>
      <c r="S9495" s="3">
        <v>11.460446247465001</v>
      </c>
      <c r="T9495" s="3">
        <v>0.912778904665</v>
      </c>
      <c r="U9495" s="3">
        <v>6.3894523326570001</v>
      </c>
      <c r="V9495" s="8">
        <v>2.028397565923</v>
      </c>
    </row>
    <row r="9496" spans="3:22" ht="24" x14ac:dyDescent="0.2">
      <c r="C9496" s="90"/>
      <c r="D9496" s="87"/>
      <c r="E9496" s="1" t="s">
        <v>115</v>
      </c>
      <c r="F9496" s="2"/>
      <c r="G9496" s="59">
        <v>938</v>
      </c>
      <c r="H9496" s="71" t="str">
        <f t="shared" si="207"/>
        <v xml:space="preserve"> </v>
      </c>
      <c r="I9496" s="11">
        <v>64.072494669509993</v>
      </c>
      <c r="J9496" s="3">
        <v>60.447761194030001</v>
      </c>
      <c r="K9496" s="3">
        <v>53.304904051172997</v>
      </c>
      <c r="L9496" s="3">
        <v>34.434968017057997</v>
      </c>
      <c r="M9496" s="3">
        <v>15.138592750533</v>
      </c>
      <c r="N9496" s="3">
        <v>19.189765458421999</v>
      </c>
      <c r="O9496" s="3">
        <v>24.413646055436999</v>
      </c>
      <c r="P9496" s="3">
        <v>11.727078891258</v>
      </c>
      <c r="Q9496" s="3">
        <v>12.579957356076999</v>
      </c>
      <c r="R9496" s="3">
        <v>9.7014925373129994</v>
      </c>
      <c r="S9496" s="3">
        <v>13.326226012793001</v>
      </c>
      <c r="T9496" s="3">
        <v>1.0660980810230001</v>
      </c>
      <c r="U9496" s="3">
        <v>6.9296375266519998</v>
      </c>
      <c r="V9496" s="8">
        <v>1.705756929638</v>
      </c>
    </row>
    <row r="9497" spans="3:22" ht="24" x14ac:dyDescent="0.2">
      <c r="C9497" s="90"/>
      <c r="D9497" s="87"/>
      <c r="E9497" s="1" t="s">
        <v>116</v>
      </c>
      <c r="F9497" s="2"/>
      <c r="G9497" s="59">
        <v>771</v>
      </c>
      <c r="H9497" s="71" t="str">
        <f t="shared" si="207"/>
        <v xml:space="preserve"> </v>
      </c>
      <c r="I9497" s="11">
        <v>63.424124513618999</v>
      </c>
      <c r="J9497" s="3">
        <v>59.143968871595</v>
      </c>
      <c r="K9497" s="3">
        <v>52.529182879376997</v>
      </c>
      <c r="L9497" s="3">
        <v>33.981841763943002</v>
      </c>
      <c r="M9497" s="3">
        <v>16.212710765240001</v>
      </c>
      <c r="N9497" s="3">
        <v>18.287937743191002</v>
      </c>
      <c r="O9497" s="3">
        <v>26.459143968871999</v>
      </c>
      <c r="P9497" s="3">
        <v>12.451361867704</v>
      </c>
      <c r="Q9497" s="3">
        <v>13.488975356679999</v>
      </c>
      <c r="R9497" s="3">
        <v>9.2088197146560002</v>
      </c>
      <c r="S9497" s="3">
        <v>11.413748378729</v>
      </c>
      <c r="T9497" s="3">
        <v>0.51880674448800002</v>
      </c>
      <c r="U9497" s="3">
        <v>7.911802853437</v>
      </c>
      <c r="V9497" s="8">
        <v>1.8158236057070001</v>
      </c>
    </row>
    <row r="9498" spans="3:22" ht="24" x14ac:dyDescent="0.2">
      <c r="C9498" s="90"/>
      <c r="D9498" s="87"/>
      <c r="E9498" s="1" t="s">
        <v>117</v>
      </c>
      <c r="F9498" s="2"/>
      <c r="G9498" s="59">
        <v>223</v>
      </c>
      <c r="H9498" s="71" t="str">
        <f t="shared" si="207"/>
        <v xml:space="preserve"> </v>
      </c>
      <c r="I9498" s="11">
        <v>55.605381165918999</v>
      </c>
      <c r="J9498" s="3">
        <v>54.260089686099001</v>
      </c>
      <c r="K9498" s="3">
        <v>47.982062780268997</v>
      </c>
      <c r="L9498" s="3">
        <v>44.843049327354002</v>
      </c>
      <c r="M9498" s="3">
        <v>17.040358744395</v>
      </c>
      <c r="N9498" s="3">
        <v>16.591928251121001</v>
      </c>
      <c r="O9498" s="3">
        <v>35.874439461883</v>
      </c>
      <c r="P9498" s="3">
        <v>24.215246636770999</v>
      </c>
      <c r="Q9498" s="3">
        <v>12.556053811659</v>
      </c>
      <c r="R9498" s="3">
        <v>26.457399103139</v>
      </c>
      <c r="S9498" s="3">
        <v>17.937219730942001</v>
      </c>
      <c r="T9498" s="3">
        <v>3.139013452915</v>
      </c>
      <c r="U9498" s="3">
        <v>6.7264573991030003</v>
      </c>
      <c r="V9498" s="8">
        <v>0.44843049327399997</v>
      </c>
    </row>
    <row r="9499" spans="3:22" x14ac:dyDescent="0.2">
      <c r="C9499" s="90"/>
      <c r="D9499" s="87"/>
      <c r="E9499" s="1" t="s">
        <v>118</v>
      </c>
      <c r="F9499" s="2"/>
      <c r="G9499" s="59">
        <v>710</v>
      </c>
      <c r="H9499" s="71" t="str">
        <f t="shared" si="207"/>
        <v xml:space="preserve"> </v>
      </c>
      <c r="I9499" s="11">
        <v>64.225352112676006</v>
      </c>
      <c r="J9499" s="3">
        <v>60.422535211267999</v>
      </c>
      <c r="K9499" s="3">
        <v>53.521126760563</v>
      </c>
      <c r="L9499" s="3">
        <v>33.380281690140997</v>
      </c>
      <c r="M9499" s="3">
        <v>16.478873239437</v>
      </c>
      <c r="N9499" s="3">
        <v>17.183098591549001</v>
      </c>
      <c r="O9499" s="3">
        <v>24.647887323944001</v>
      </c>
      <c r="P9499" s="3">
        <v>10.845070422535001</v>
      </c>
      <c r="Q9499" s="3">
        <v>12.816901408451001</v>
      </c>
      <c r="R9499" s="3">
        <v>8.5915492957749997</v>
      </c>
      <c r="S9499" s="3">
        <v>14.366197183099001</v>
      </c>
      <c r="T9499" s="3">
        <v>0.98591549295799996</v>
      </c>
      <c r="U9499" s="3">
        <v>7.6056338028169996</v>
      </c>
      <c r="V9499" s="8">
        <v>1.267605633803</v>
      </c>
    </row>
    <row r="9500" spans="3:22" x14ac:dyDescent="0.2">
      <c r="C9500" s="90"/>
      <c r="D9500" s="87"/>
      <c r="E9500" s="1" t="s">
        <v>119</v>
      </c>
      <c r="F9500" s="2"/>
      <c r="G9500" s="59">
        <v>565</v>
      </c>
      <c r="H9500" s="71" t="str">
        <f t="shared" si="207"/>
        <v xml:space="preserve"> </v>
      </c>
      <c r="I9500" s="11">
        <v>66.017699115043996</v>
      </c>
      <c r="J9500" s="3">
        <v>61.769911504424996</v>
      </c>
      <c r="K9500" s="3">
        <v>56.991150442478002</v>
      </c>
      <c r="L9500" s="3">
        <v>39.292035398229999</v>
      </c>
      <c r="M9500" s="3">
        <v>20.884955752212001</v>
      </c>
      <c r="N9500" s="3">
        <v>21.769911504425</v>
      </c>
      <c r="O9500" s="3">
        <v>30.088495575221</v>
      </c>
      <c r="P9500" s="3">
        <v>16.991150442477998</v>
      </c>
      <c r="Q9500" s="3">
        <v>16.814159292035001</v>
      </c>
      <c r="R9500" s="3">
        <v>13.982300884956</v>
      </c>
      <c r="S9500" s="3">
        <v>18.230088495575</v>
      </c>
      <c r="T9500" s="3">
        <v>1.592920353982</v>
      </c>
      <c r="U9500" s="3">
        <v>5.1327433628319996</v>
      </c>
      <c r="V9500" s="8">
        <v>0.88495575221199996</v>
      </c>
    </row>
    <row r="9501" spans="3:22" x14ac:dyDescent="0.2">
      <c r="C9501" s="90"/>
      <c r="D9501" s="87"/>
      <c r="E9501" s="1" t="s">
        <v>120</v>
      </c>
      <c r="F9501" s="2"/>
      <c r="G9501" s="59">
        <v>443</v>
      </c>
      <c r="H9501" s="71" t="str">
        <f t="shared" si="207"/>
        <v xml:space="preserve"> </v>
      </c>
      <c r="I9501" s="11">
        <v>62.979683972911999</v>
      </c>
      <c r="J9501" s="3">
        <v>63.205417607222998</v>
      </c>
      <c r="K9501" s="3">
        <v>66.139954853272997</v>
      </c>
      <c r="L9501" s="3">
        <v>36.343115124153002</v>
      </c>
      <c r="M9501" s="3">
        <v>28.442437923250999</v>
      </c>
      <c r="N9501" s="3">
        <v>25.056433408577998</v>
      </c>
      <c r="O9501" s="3">
        <v>26.86230248307</v>
      </c>
      <c r="P9501" s="3">
        <v>14.446952595937001</v>
      </c>
      <c r="Q9501" s="3">
        <v>19.413092550790001</v>
      </c>
      <c r="R9501" s="3">
        <v>11.96388261851</v>
      </c>
      <c r="S9501" s="3">
        <v>13.092550790068</v>
      </c>
      <c r="T9501" s="3">
        <v>0.67720090293500002</v>
      </c>
      <c r="U9501" s="3">
        <v>4.2889390519189998</v>
      </c>
      <c r="V9501" s="8">
        <v>1.128668171558</v>
      </c>
    </row>
    <row r="9502" spans="3:22" x14ac:dyDescent="0.2">
      <c r="C9502" s="90"/>
      <c r="D9502" s="87"/>
      <c r="E9502" s="1" t="s">
        <v>121</v>
      </c>
      <c r="F9502" s="2"/>
      <c r="G9502" s="59">
        <v>977</v>
      </c>
      <c r="H9502" s="71" t="str">
        <f t="shared" si="207"/>
        <v xml:space="preserve"> </v>
      </c>
      <c r="I9502" s="11">
        <v>64.380757420676005</v>
      </c>
      <c r="J9502" s="3">
        <v>60.798362333675001</v>
      </c>
      <c r="K9502" s="3">
        <v>54.657113613100996</v>
      </c>
      <c r="L9502" s="3">
        <v>34.493346980553</v>
      </c>
      <c r="M9502" s="3">
        <v>15.660184237462</v>
      </c>
      <c r="N9502" s="3">
        <v>20.163766632548999</v>
      </c>
      <c r="O9502" s="3">
        <v>24.360286591607</v>
      </c>
      <c r="P9502" s="3">
        <v>11.463664278403</v>
      </c>
      <c r="Q9502" s="3">
        <v>13.613101330604</v>
      </c>
      <c r="R9502" s="3">
        <v>8.5977482088020007</v>
      </c>
      <c r="S9502" s="3">
        <v>13.203684749232</v>
      </c>
      <c r="T9502" s="3">
        <v>1.1258955987720001</v>
      </c>
      <c r="U9502" s="3">
        <v>7.4718526100310001</v>
      </c>
      <c r="V9502" s="8">
        <v>1.4329580347999999</v>
      </c>
    </row>
    <row r="9503" spans="3:22" x14ac:dyDescent="0.2">
      <c r="C9503" s="90"/>
      <c r="D9503" s="87"/>
      <c r="E9503" s="1" t="s">
        <v>122</v>
      </c>
      <c r="F9503" s="2"/>
      <c r="G9503" s="59">
        <v>179</v>
      </c>
      <c r="H9503" s="71" t="str">
        <f t="shared" si="207"/>
        <v xml:space="preserve"> </v>
      </c>
      <c r="I9503" s="11">
        <v>60.893854748602998</v>
      </c>
      <c r="J9503" s="3">
        <v>59.776536312848997</v>
      </c>
      <c r="K9503" s="3">
        <v>56.424581005587001</v>
      </c>
      <c r="L9503" s="3">
        <v>37.430167597764999</v>
      </c>
      <c r="M9503" s="3">
        <v>21.787709497207</v>
      </c>
      <c r="N9503" s="3">
        <v>21.22905027933</v>
      </c>
      <c r="O9503" s="3">
        <v>34.078212290502996</v>
      </c>
      <c r="P9503" s="3">
        <v>19.553072625698</v>
      </c>
      <c r="Q9503" s="3">
        <v>19.553072625698</v>
      </c>
      <c r="R9503" s="3">
        <v>21.22905027933</v>
      </c>
      <c r="S9503" s="3">
        <v>22.905027932961001</v>
      </c>
      <c r="T9503" s="3">
        <v>2.2346368715080001</v>
      </c>
      <c r="U9503" s="3">
        <v>9.4972067039110009</v>
      </c>
      <c r="V9503" s="8">
        <v>1.117318435754</v>
      </c>
    </row>
    <row r="9504" spans="3:22" x14ac:dyDescent="0.2">
      <c r="C9504" s="90"/>
      <c r="D9504" s="87"/>
      <c r="E9504" s="1" t="s">
        <v>32</v>
      </c>
      <c r="F9504" s="2"/>
      <c r="G9504" s="59">
        <v>22</v>
      </c>
      <c r="H9504" s="71" t="str">
        <f t="shared" si="207"/>
        <v>*</v>
      </c>
      <c r="I9504" s="11">
        <v>40.909090909090999</v>
      </c>
      <c r="J9504" s="3">
        <v>27.272727272727</v>
      </c>
      <c r="K9504" s="3">
        <v>40.909090909090999</v>
      </c>
      <c r="L9504" s="3">
        <v>40.909090909090999</v>
      </c>
      <c r="M9504" s="3">
        <v>27.272727272727</v>
      </c>
      <c r="N9504" s="3">
        <v>18.181818181817999</v>
      </c>
      <c r="O9504" s="3">
        <v>18.181818181817999</v>
      </c>
      <c r="P9504" s="3">
        <v>13.636363636364001</v>
      </c>
      <c r="Q9504" s="3">
        <v>9.0909090909089993</v>
      </c>
      <c r="R9504" s="3">
        <v>27.272727272727</v>
      </c>
      <c r="S9504" s="3">
        <v>18.181818181817999</v>
      </c>
      <c r="T9504" s="3">
        <v>13.636363636364001</v>
      </c>
      <c r="U9504" s="3">
        <v>4.5454545454549997</v>
      </c>
      <c r="V9504" s="14">
        <v>0</v>
      </c>
    </row>
    <row r="9505" spans="3:22" x14ac:dyDescent="0.2">
      <c r="C9505" s="90"/>
      <c r="D9505" s="87"/>
      <c r="E9505" s="1" t="s">
        <v>22</v>
      </c>
      <c r="F9505" s="2"/>
      <c r="G9505" s="59">
        <v>13</v>
      </c>
      <c r="H9505" s="71" t="str">
        <f t="shared" si="207"/>
        <v>*</v>
      </c>
      <c r="I9505" s="11">
        <v>38.461538461537998</v>
      </c>
      <c r="J9505" s="3">
        <v>38.461538461537998</v>
      </c>
      <c r="K9505" s="3">
        <v>46.153846153845997</v>
      </c>
      <c r="L9505" s="3">
        <v>15.384615384615</v>
      </c>
      <c r="M9505" s="3">
        <v>15.384615384615</v>
      </c>
      <c r="N9505" s="7">
        <v>0</v>
      </c>
      <c r="O9505" s="3">
        <v>30.769230769231001</v>
      </c>
      <c r="P9505" s="3">
        <v>15.384615384615</v>
      </c>
      <c r="Q9505" s="3">
        <v>15.384615384615</v>
      </c>
      <c r="R9505" s="7">
        <v>0</v>
      </c>
      <c r="S9505" s="3">
        <v>15.384615384615</v>
      </c>
      <c r="T9505" s="7">
        <v>0</v>
      </c>
      <c r="U9505" s="3">
        <v>23.076923076922998</v>
      </c>
      <c r="V9505" s="8">
        <v>7.6923076923079998</v>
      </c>
    </row>
    <row r="9506" spans="3:22" ht="24" x14ac:dyDescent="0.2">
      <c r="C9506" s="91" t="s">
        <v>123</v>
      </c>
      <c r="D9506" s="86" t="s">
        <v>17</v>
      </c>
      <c r="E9506" s="6" t="s">
        <v>124</v>
      </c>
      <c r="F9506" s="5"/>
      <c r="G9506" s="58">
        <v>55</v>
      </c>
      <c r="H9506" s="70" t="str">
        <f t="shared" si="207"/>
        <v xml:space="preserve"> </v>
      </c>
      <c r="I9506" s="12">
        <v>49.090909090909001</v>
      </c>
      <c r="J9506" s="4">
        <v>52.727272727272997</v>
      </c>
      <c r="K9506" s="4">
        <v>63.636363636364003</v>
      </c>
      <c r="L9506" s="4">
        <v>21.818181818182001</v>
      </c>
      <c r="M9506" s="4">
        <v>36.363636363635997</v>
      </c>
      <c r="N9506" s="4">
        <v>29.090909090909001</v>
      </c>
      <c r="O9506" s="4">
        <v>23.636363636363999</v>
      </c>
      <c r="P9506" s="4">
        <v>10.909090909091001</v>
      </c>
      <c r="Q9506" s="4">
        <v>20</v>
      </c>
      <c r="R9506" s="4">
        <v>9.0909090909089993</v>
      </c>
      <c r="S9506" s="4">
        <v>10.909090909091001</v>
      </c>
      <c r="T9506" s="4">
        <v>3.636363636364</v>
      </c>
      <c r="U9506" s="4">
        <v>5.4545454545450003</v>
      </c>
      <c r="V9506" s="13">
        <v>5.4545454545450003</v>
      </c>
    </row>
    <row r="9507" spans="3:22" ht="24" x14ac:dyDescent="0.2">
      <c r="C9507" s="92"/>
      <c r="D9507" s="87"/>
      <c r="E9507" s="1" t="s">
        <v>125</v>
      </c>
      <c r="F9507" s="2"/>
      <c r="G9507" s="59">
        <v>205</v>
      </c>
      <c r="H9507" s="71" t="str">
        <f t="shared" si="207"/>
        <v xml:space="preserve"> </v>
      </c>
      <c r="I9507" s="11">
        <v>52.195121951220003</v>
      </c>
      <c r="J9507" s="3">
        <v>56.585365853658999</v>
      </c>
      <c r="K9507" s="3">
        <v>61.463414634145998</v>
      </c>
      <c r="L9507" s="3">
        <v>27.317073170732002</v>
      </c>
      <c r="M9507" s="3">
        <v>24.390243902439</v>
      </c>
      <c r="N9507" s="3">
        <v>23.902439024389999</v>
      </c>
      <c r="O9507" s="3">
        <v>23.902439024389999</v>
      </c>
      <c r="P9507" s="3">
        <v>12.682926829268</v>
      </c>
      <c r="Q9507" s="3">
        <v>17.073170731706998</v>
      </c>
      <c r="R9507" s="3">
        <v>8.2926829268290003</v>
      </c>
      <c r="S9507" s="3">
        <v>15.609756097561</v>
      </c>
      <c r="T9507" s="3">
        <v>2.4390243902440001</v>
      </c>
      <c r="U9507" s="3">
        <v>8.2926829268290003</v>
      </c>
      <c r="V9507" s="8">
        <v>0.48780487804900002</v>
      </c>
    </row>
    <row r="9508" spans="3:22" ht="24" x14ac:dyDescent="0.2">
      <c r="C9508" s="92"/>
      <c r="D9508" s="87"/>
      <c r="E9508" s="1" t="s">
        <v>126</v>
      </c>
      <c r="F9508" s="2"/>
      <c r="G9508" s="59">
        <v>114</v>
      </c>
      <c r="H9508" s="71" t="str">
        <f t="shared" si="207"/>
        <v xml:space="preserve"> </v>
      </c>
      <c r="I9508" s="11">
        <v>70.175438596491006</v>
      </c>
      <c r="J9508" s="3">
        <v>63.157894736842003</v>
      </c>
      <c r="K9508" s="3">
        <v>57.894736842104997</v>
      </c>
      <c r="L9508" s="3">
        <v>39.473684210526002</v>
      </c>
      <c r="M9508" s="3">
        <v>14.912280701754</v>
      </c>
      <c r="N9508" s="3">
        <v>21.929824561404001</v>
      </c>
      <c r="O9508" s="3">
        <v>28.947368421053</v>
      </c>
      <c r="P9508" s="3">
        <v>19.298245614035</v>
      </c>
      <c r="Q9508" s="3">
        <v>11.403508771929999</v>
      </c>
      <c r="R9508" s="3">
        <v>26.315789473683999</v>
      </c>
      <c r="S9508" s="3">
        <v>22.807017543859999</v>
      </c>
      <c r="T9508" s="3">
        <v>5.2631578947369997</v>
      </c>
      <c r="U9508" s="3">
        <v>2.6315789473679998</v>
      </c>
      <c r="V9508" s="14">
        <v>0</v>
      </c>
    </row>
    <row r="9509" spans="3:22" ht="24" x14ac:dyDescent="0.2">
      <c r="C9509" s="92"/>
      <c r="D9509" s="87"/>
      <c r="E9509" s="1" t="s">
        <v>127</v>
      </c>
      <c r="F9509" s="2"/>
      <c r="G9509" s="59">
        <v>187</v>
      </c>
      <c r="H9509" s="71" t="str">
        <f t="shared" si="207"/>
        <v xml:space="preserve"> </v>
      </c>
      <c r="I9509" s="11">
        <v>62.032085561496999</v>
      </c>
      <c r="J9509" s="3">
        <v>56.684491978609998</v>
      </c>
      <c r="K9509" s="3">
        <v>56.149732620320997</v>
      </c>
      <c r="L9509" s="3">
        <v>45.989304812834</v>
      </c>
      <c r="M9509" s="3">
        <v>16.577540106952</v>
      </c>
      <c r="N9509" s="3">
        <v>19.786096256684001</v>
      </c>
      <c r="O9509" s="3">
        <v>32.085561497325997</v>
      </c>
      <c r="P9509" s="3">
        <v>21.390374331551001</v>
      </c>
      <c r="Q9509" s="3">
        <v>11.764705882353001</v>
      </c>
      <c r="R9509" s="3">
        <v>26.203208556149999</v>
      </c>
      <c r="S9509" s="3">
        <v>22.459893048127999</v>
      </c>
      <c r="T9509" s="3">
        <v>2.673796791444</v>
      </c>
      <c r="U9509" s="3">
        <v>3.208556149733</v>
      </c>
      <c r="V9509" s="14">
        <v>0</v>
      </c>
    </row>
    <row r="9510" spans="3:22" ht="24" x14ac:dyDescent="0.2">
      <c r="C9510" s="92"/>
      <c r="D9510" s="87"/>
      <c r="E9510" s="1" t="s">
        <v>128</v>
      </c>
      <c r="F9510" s="2"/>
      <c r="G9510" s="59">
        <v>1599</v>
      </c>
      <c r="H9510" s="71" t="str">
        <f t="shared" si="207"/>
        <v xml:space="preserve"> </v>
      </c>
      <c r="I9510" s="11">
        <v>63.352095059412001</v>
      </c>
      <c r="J9510" s="3">
        <v>59.287054409005997</v>
      </c>
      <c r="K9510" s="3">
        <v>52.470293933709002</v>
      </c>
      <c r="L9510" s="3">
        <v>32.645403377111002</v>
      </c>
      <c r="M9510" s="3">
        <v>14.759224515322</v>
      </c>
      <c r="N9510" s="3">
        <v>19.074421513446001</v>
      </c>
      <c r="O9510" s="3">
        <v>21.951219512194999</v>
      </c>
      <c r="P9510" s="3">
        <v>11.882426516573</v>
      </c>
      <c r="Q9510" s="3">
        <v>13.445903689806</v>
      </c>
      <c r="R9510" s="3">
        <v>8.1926203877420001</v>
      </c>
      <c r="S9510" s="3">
        <v>12.382739212008</v>
      </c>
      <c r="T9510" s="3">
        <v>1.6885553470920001</v>
      </c>
      <c r="U9510" s="3">
        <v>6.8167604752970004</v>
      </c>
      <c r="V9510" s="8">
        <v>1.4383989993749999</v>
      </c>
    </row>
    <row r="9511" spans="3:22" ht="24" x14ac:dyDescent="0.2">
      <c r="C9511" s="92"/>
      <c r="D9511" s="87"/>
      <c r="E9511" s="1" t="s">
        <v>129</v>
      </c>
      <c r="F9511" s="2"/>
      <c r="G9511" s="59">
        <v>1199</v>
      </c>
      <c r="H9511" s="71" t="str">
        <f t="shared" si="207"/>
        <v xml:space="preserve"> </v>
      </c>
      <c r="I9511" s="11">
        <v>64.220183486238994</v>
      </c>
      <c r="J9511" s="3">
        <v>59.633027522935997</v>
      </c>
      <c r="K9511" s="3">
        <v>53.711426188490002</v>
      </c>
      <c r="L9511" s="3">
        <v>35.696413678064999</v>
      </c>
      <c r="M9511" s="3">
        <v>17.097581317764998</v>
      </c>
      <c r="N9511" s="3">
        <v>22.185154295246001</v>
      </c>
      <c r="O9511" s="3">
        <v>23.686405337781</v>
      </c>
      <c r="P9511" s="3">
        <v>14.762301918265001</v>
      </c>
      <c r="Q9511" s="3">
        <v>15.679733110926</v>
      </c>
      <c r="R9511" s="3">
        <v>9.674728940784</v>
      </c>
      <c r="S9511" s="3">
        <v>13.761467889907999</v>
      </c>
      <c r="T9511" s="3">
        <v>1.5012510425350001</v>
      </c>
      <c r="U9511" s="3">
        <v>6.0884070058380004</v>
      </c>
      <c r="V9511" s="8">
        <v>1.4178482068389999</v>
      </c>
    </row>
    <row r="9512" spans="3:22" ht="24" x14ac:dyDescent="0.2">
      <c r="C9512" s="92"/>
      <c r="D9512" s="87"/>
      <c r="E9512" s="1" t="s">
        <v>130</v>
      </c>
      <c r="F9512" s="2"/>
      <c r="G9512" s="59">
        <v>950</v>
      </c>
      <c r="H9512" s="71" t="str">
        <f t="shared" si="207"/>
        <v xml:space="preserve"> </v>
      </c>
      <c r="I9512" s="11">
        <v>66.315789473684006</v>
      </c>
      <c r="J9512" s="3">
        <v>62.421052631579002</v>
      </c>
      <c r="K9512" s="3">
        <v>53.052631578947</v>
      </c>
      <c r="L9512" s="3">
        <v>34.105263157895003</v>
      </c>
      <c r="M9512" s="3">
        <v>15.052631578947</v>
      </c>
      <c r="N9512" s="3">
        <v>20.842105263158</v>
      </c>
      <c r="O9512" s="3">
        <v>23.578947368421002</v>
      </c>
      <c r="P9512" s="3">
        <v>14.421052631579</v>
      </c>
      <c r="Q9512" s="3">
        <v>15.052631578947</v>
      </c>
      <c r="R9512" s="3">
        <v>9.2631578947370006</v>
      </c>
      <c r="S9512" s="3">
        <v>13.052631578947</v>
      </c>
      <c r="T9512" s="3">
        <v>1.6842105263160001</v>
      </c>
      <c r="U9512" s="3">
        <v>6</v>
      </c>
      <c r="V9512" s="8">
        <v>1.2631578947369999</v>
      </c>
    </row>
    <row r="9513" spans="3:22" x14ac:dyDescent="0.2">
      <c r="C9513" s="92"/>
      <c r="D9513" s="87"/>
      <c r="E9513" s="1" t="s">
        <v>131</v>
      </c>
      <c r="F9513" s="2"/>
      <c r="G9513" s="59">
        <v>424</v>
      </c>
      <c r="H9513" s="71" t="str">
        <f t="shared" si="207"/>
        <v xml:space="preserve"> </v>
      </c>
      <c r="I9513" s="11">
        <v>65.801886792453004</v>
      </c>
      <c r="J9513" s="3">
        <v>66.745283018867994</v>
      </c>
      <c r="K9513" s="3">
        <v>59.433962264150999</v>
      </c>
      <c r="L9513" s="3">
        <v>41.745283018868001</v>
      </c>
      <c r="M9513" s="3">
        <v>19.575471698112999</v>
      </c>
      <c r="N9513" s="3">
        <v>19.811320754716998</v>
      </c>
      <c r="O9513" s="3">
        <v>27.594339622642</v>
      </c>
      <c r="P9513" s="3">
        <v>18.867924528302002</v>
      </c>
      <c r="Q9513" s="3">
        <v>18.867924528302002</v>
      </c>
      <c r="R9513" s="3">
        <v>11.084905660377</v>
      </c>
      <c r="S9513" s="3">
        <v>16.509433962264001</v>
      </c>
      <c r="T9513" s="3">
        <v>1.415094339623</v>
      </c>
      <c r="U9513" s="3">
        <v>6.1320754716980002</v>
      </c>
      <c r="V9513" s="8">
        <v>0.47169811320799998</v>
      </c>
    </row>
    <row r="9514" spans="3:22" ht="24" x14ac:dyDescent="0.2">
      <c r="C9514" s="92"/>
      <c r="D9514" s="87"/>
      <c r="E9514" s="1" t="s">
        <v>132</v>
      </c>
      <c r="F9514" s="2"/>
      <c r="G9514" s="59">
        <v>213</v>
      </c>
      <c r="H9514" s="71" t="str">
        <f t="shared" si="207"/>
        <v xml:space="preserve"> </v>
      </c>
      <c r="I9514" s="11">
        <v>67.136150234742004</v>
      </c>
      <c r="J9514" s="3">
        <v>69.014084507042</v>
      </c>
      <c r="K9514" s="3">
        <v>53.521126760563</v>
      </c>
      <c r="L9514" s="3">
        <v>39.906103286384997</v>
      </c>
      <c r="M9514" s="3">
        <v>16.431924882629001</v>
      </c>
      <c r="N9514" s="3">
        <v>23.474178403756</v>
      </c>
      <c r="O9514" s="3">
        <v>26.760563380282001</v>
      </c>
      <c r="P9514" s="3">
        <v>20.187793427230002</v>
      </c>
      <c r="Q9514" s="3">
        <v>16.901408450704</v>
      </c>
      <c r="R9514" s="3">
        <v>10.798122065728</v>
      </c>
      <c r="S9514" s="3">
        <v>14.553990610329</v>
      </c>
      <c r="T9514" s="3">
        <v>1.4084507042250001</v>
      </c>
      <c r="U9514" s="3">
        <v>4.6948356807509999</v>
      </c>
      <c r="V9514" s="8">
        <v>1.4084507042250001</v>
      </c>
    </row>
    <row r="9515" spans="3:22" ht="24" x14ac:dyDescent="0.2">
      <c r="C9515" s="92"/>
      <c r="D9515" s="87"/>
      <c r="E9515" s="1" t="s">
        <v>133</v>
      </c>
      <c r="F9515" s="2"/>
      <c r="G9515" s="59">
        <v>214</v>
      </c>
      <c r="H9515" s="71" t="str">
        <f t="shared" si="207"/>
        <v xml:space="preserve"> </v>
      </c>
      <c r="I9515" s="11">
        <v>67.289719626167994</v>
      </c>
      <c r="J9515" s="3">
        <v>70.093457943925003</v>
      </c>
      <c r="K9515" s="3">
        <v>64.018691588785003</v>
      </c>
      <c r="L9515" s="3">
        <v>37.850467289720001</v>
      </c>
      <c r="M9515" s="3">
        <v>18.691588785046999</v>
      </c>
      <c r="N9515" s="3">
        <v>21.028037383177999</v>
      </c>
      <c r="O9515" s="3">
        <v>27.102803738317998</v>
      </c>
      <c r="P9515" s="3">
        <v>20.093457943924999</v>
      </c>
      <c r="Q9515" s="3">
        <v>21.96261682243</v>
      </c>
      <c r="R9515" s="3">
        <v>10.280373831776</v>
      </c>
      <c r="S9515" s="3">
        <v>12.616822429907</v>
      </c>
      <c r="T9515" s="3">
        <v>2.3364485981310001</v>
      </c>
      <c r="U9515" s="3">
        <v>3.7383177570089998</v>
      </c>
      <c r="V9515" s="8">
        <v>1.401869158879</v>
      </c>
    </row>
    <row r="9516" spans="3:22" ht="24" x14ac:dyDescent="0.2">
      <c r="C9516" s="92"/>
      <c r="D9516" s="87"/>
      <c r="E9516" s="1" t="s">
        <v>134</v>
      </c>
      <c r="F9516" s="2"/>
      <c r="G9516" s="59">
        <v>15</v>
      </c>
      <c r="H9516" s="71" t="str">
        <f t="shared" si="207"/>
        <v>*</v>
      </c>
      <c r="I9516" s="11">
        <v>93.333333333333002</v>
      </c>
      <c r="J9516" s="3">
        <v>73.333333333333002</v>
      </c>
      <c r="K9516" s="3">
        <v>60</v>
      </c>
      <c r="L9516" s="3">
        <v>33.333333333333002</v>
      </c>
      <c r="M9516" s="3">
        <v>13.333333333333</v>
      </c>
      <c r="N9516" s="3">
        <v>40</v>
      </c>
      <c r="O9516" s="3">
        <v>26.666666666666998</v>
      </c>
      <c r="P9516" s="3">
        <v>26.666666666666998</v>
      </c>
      <c r="Q9516" s="3">
        <v>20</v>
      </c>
      <c r="R9516" s="3">
        <v>13.333333333333</v>
      </c>
      <c r="S9516" s="3">
        <v>13.333333333333</v>
      </c>
      <c r="T9516" s="3">
        <v>6.666666666667</v>
      </c>
      <c r="U9516" s="7">
        <v>0</v>
      </c>
      <c r="V9516" s="14">
        <v>0</v>
      </c>
    </row>
    <row r="9517" spans="3:22" ht="24" x14ac:dyDescent="0.2">
      <c r="C9517" s="92"/>
      <c r="D9517" s="87"/>
      <c r="E9517" s="1" t="s">
        <v>135</v>
      </c>
      <c r="F9517" s="2"/>
      <c r="G9517" s="59">
        <v>587</v>
      </c>
      <c r="H9517" s="71" t="str">
        <f t="shared" si="207"/>
        <v xml:space="preserve"> </v>
      </c>
      <c r="I9517" s="11">
        <v>64.395229982963997</v>
      </c>
      <c r="J9517" s="3">
        <v>62.350936967632002</v>
      </c>
      <c r="K9517" s="3">
        <v>54.003407155025997</v>
      </c>
      <c r="L9517" s="3">
        <v>38.500851788756002</v>
      </c>
      <c r="M9517" s="3">
        <v>17.376490630324</v>
      </c>
      <c r="N9517" s="3">
        <v>22.487223168654001</v>
      </c>
      <c r="O9517" s="3">
        <v>26.235093696762998</v>
      </c>
      <c r="P9517" s="3">
        <v>15.672913117546999</v>
      </c>
      <c r="Q9517" s="3">
        <v>13.117546848382</v>
      </c>
      <c r="R9517" s="3">
        <v>10.391822827939</v>
      </c>
      <c r="S9517" s="3">
        <v>17.376490630324</v>
      </c>
      <c r="T9517" s="3">
        <v>1.3628620102210001</v>
      </c>
      <c r="U9517" s="3">
        <v>5.6218057921640003</v>
      </c>
      <c r="V9517" s="8">
        <v>0.51107325383299995</v>
      </c>
    </row>
    <row r="9518" spans="3:22" x14ac:dyDescent="0.2">
      <c r="C9518" s="92"/>
      <c r="D9518" s="87"/>
      <c r="E9518" s="1" t="s">
        <v>136</v>
      </c>
      <c r="F9518" s="2"/>
      <c r="G9518" s="59">
        <v>63</v>
      </c>
      <c r="H9518" s="71" t="str">
        <f t="shared" si="207"/>
        <v xml:space="preserve"> </v>
      </c>
      <c r="I9518" s="11">
        <v>47.619047619047997</v>
      </c>
      <c r="J9518" s="3">
        <v>47.619047619047997</v>
      </c>
      <c r="K9518" s="3">
        <v>53.968253968253997</v>
      </c>
      <c r="L9518" s="3">
        <v>39.682539682540003</v>
      </c>
      <c r="M9518" s="3">
        <v>30.158730158729998</v>
      </c>
      <c r="N9518" s="3">
        <v>25.396825396825001</v>
      </c>
      <c r="O9518" s="3">
        <v>28.571428571428999</v>
      </c>
      <c r="P9518" s="3">
        <v>14.285714285714</v>
      </c>
      <c r="Q9518" s="3">
        <v>12.698412698413</v>
      </c>
      <c r="R9518" s="3">
        <v>22.222222222222001</v>
      </c>
      <c r="S9518" s="3">
        <v>17.460317460317</v>
      </c>
      <c r="T9518" s="3">
        <v>14.285714285714</v>
      </c>
      <c r="U9518" s="3">
        <v>9.5238095238099998</v>
      </c>
      <c r="V9518" s="8">
        <v>1.587301587302</v>
      </c>
    </row>
    <row r="9519" spans="3:22" x14ac:dyDescent="0.2">
      <c r="C9519" s="92"/>
      <c r="D9519" s="87"/>
      <c r="E9519" s="1" t="s">
        <v>137</v>
      </c>
      <c r="F9519" s="2"/>
      <c r="G9519" s="59">
        <v>290</v>
      </c>
      <c r="H9519" s="71" t="str">
        <f t="shared" si="207"/>
        <v xml:space="preserve"> </v>
      </c>
      <c r="I9519" s="11">
        <v>45.517241379310001</v>
      </c>
      <c r="J9519" s="3">
        <v>42.413793103448</v>
      </c>
      <c r="K9519" s="3">
        <v>41.379310344827999</v>
      </c>
      <c r="L9519" s="3">
        <v>13.103448275862</v>
      </c>
      <c r="M9519" s="3">
        <v>12.068965517241001</v>
      </c>
      <c r="N9519" s="3">
        <v>11.724137931034001</v>
      </c>
      <c r="O9519" s="3">
        <v>12.068965517241001</v>
      </c>
      <c r="P9519" s="3">
        <v>8.2758620689659992</v>
      </c>
      <c r="Q9519" s="3">
        <v>8.9655172413790005</v>
      </c>
      <c r="R9519" s="3">
        <v>3.1034482758620001</v>
      </c>
      <c r="S9519" s="3">
        <v>3.7931034482760002</v>
      </c>
      <c r="T9519" s="7">
        <v>0</v>
      </c>
      <c r="U9519" s="3">
        <v>19.310344827586</v>
      </c>
      <c r="V9519" s="8">
        <v>3.1034482758620001</v>
      </c>
    </row>
    <row r="9520" spans="3:22" x14ac:dyDescent="0.2">
      <c r="C9520" s="92"/>
      <c r="D9520" s="87"/>
      <c r="E9520" s="1" t="s">
        <v>22</v>
      </c>
      <c r="F9520" s="2"/>
      <c r="G9520" s="59">
        <v>42</v>
      </c>
      <c r="H9520" s="71" t="str">
        <f t="shared" si="207"/>
        <v>*</v>
      </c>
      <c r="I9520" s="11">
        <v>28.571428571428999</v>
      </c>
      <c r="J9520" s="3">
        <v>21.428571428571001</v>
      </c>
      <c r="K9520" s="3">
        <v>21.428571428571001</v>
      </c>
      <c r="L9520" s="3">
        <v>11.904761904761999</v>
      </c>
      <c r="M9520" s="3">
        <v>4.7619047619049999</v>
      </c>
      <c r="N9520" s="3">
        <v>7.1428571428570002</v>
      </c>
      <c r="O9520" s="3">
        <v>7.1428571428570002</v>
      </c>
      <c r="P9520" s="3">
        <v>11.904761904761999</v>
      </c>
      <c r="Q9520" s="3">
        <v>9.5238095238099998</v>
      </c>
      <c r="R9520" s="3">
        <v>2.3809523809519999</v>
      </c>
      <c r="S9520" s="3">
        <v>4.7619047619049999</v>
      </c>
      <c r="T9520" s="7">
        <v>0</v>
      </c>
      <c r="U9520" s="3">
        <v>4.7619047619049999</v>
      </c>
      <c r="V9520" s="8">
        <v>54.761904761905001</v>
      </c>
    </row>
    <row r="9521" spans="3:22" ht="24" x14ac:dyDescent="0.2">
      <c r="C9521" s="92"/>
      <c r="D9521" s="87"/>
      <c r="E9521" s="1" t="s">
        <v>138</v>
      </c>
      <c r="F9521" s="2"/>
      <c r="G9521" s="59">
        <v>246</v>
      </c>
      <c r="H9521" s="71" t="str">
        <f t="shared" si="207"/>
        <v xml:space="preserve"> </v>
      </c>
      <c r="I9521" s="11">
        <v>50.406504065040998</v>
      </c>
      <c r="J9521" s="3">
        <v>54.471544715447003</v>
      </c>
      <c r="K9521" s="3">
        <v>60.975609756098002</v>
      </c>
      <c r="L9521" s="3">
        <v>25.203252032519998</v>
      </c>
      <c r="M9521" s="3">
        <v>25.609756097561</v>
      </c>
      <c r="N9521" s="3">
        <v>24.390243902439</v>
      </c>
      <c r="O9521" s="3">
        <v>22.764227642276001</v>
      </c>
      <c r="P9521" s="3">
        <v>12.195121951220001</v>
      </c>
      <c r="Q9521" s="3">
        <v>16.666666666666998</v>
      </c>
      <c r="R9521" s="3">
        <v>7.3170731707319998</v>
      </c>
      <c r="S9521" s="3">
        <v>13.821138211381999</v>
      </c>
      <c r="T9521" s="3">
        <v>2.4390243902440001</v>
      </c>
      <c r="U9521" s="3">
        <v>8.130081300813</v>
      </c>
      <c r="V9521" s="8">
        <v>1.6260162601629999</v>
      </c>
    </row>
    <row r="9522" spans="3:22" ht="24" x14ac:dyDescent="0.2">
      <c r="C9522" s="92"/>
      <c r="D9522" s="87"/>
      <c r="E9522" s="1" t="s">
        <v>139</v>
      </c>
      <c r="F9522" s="2"/>
      <c r="G9522" s="59">
        <v>248</v>
      </c>
      <c r="H9522" s="71" t="str">
        <f t="shared" ref="H9522:H9524" si="208">IF(G9522&lt;49,"*"," ")</f>
        <v xml:space="preserve"> </v>
      </c>
      <c r="I9522" s="11">
        <v>64.919354838710007</v>
      </c>
      <c r="J9522" s="3">
        <v>58.064516129032</v>
      </c>
      <c r="K9522" s="3">
        <v>54.435483870968</v>
      </c>
      <c r="L9522" s="3">
        <v>42.741935483871003</v>
      </c>
      <c r="M9522" s="3">
        <v>15.322580645161</v>
      </c>
      <c r="N9522" s="3">
        <v>19.354838709677001</v>
      </c>
      <c r="O9522" s="3">
        <v>29.838709677419001</v>
      </c>
      <c r="P9522" s="3">
        <v>20.564516129032</v>
      </c>
      <c r="Q9522" s="3">
        <v>11.693548387097</v>
      </c>
      <c r="R9522" s="3">
        <v>23.790322580645</v>
      </c>
      <c r="S9522" s="3">
        <v>20.564516129032</v>
      </c>
      <c r="T9522" s="3">
        <v>3.2258064516129998</v>
      </c>
      <c r="U9522" s="3">
        <v>3.2258064516129998</v>
      </c>
      <c r="V9522" s="14">
        <v>0</v>
      </c>
    </row>
    <row r="9523" spans="3:22" ht="24" x14ac:dyDescent="0.2">
      <c r="C9523" s="92"/>
      <c r="D9523" s="87"/>
      <c r="E9523" s="1" t="s">
        <v>140</v>
      </c>
      <c r="F9523" s="2"/>
      <c r="G9523" s="59">
        <v>1582</v>
      </c>
      <c r="H9523" s="71" t="str">
        <f t="shared" si="208"/>
        <v xml:space="preserve"> </v>
      </c>
      <c r="I9523" s="11">
        <v>64.159292035397996</v>
      </c>
      <c r="J9523" s="3">
        <v>60.050568900126002</v>
      </c>
      <c r="K9523" s="3">
        <v>52.781289506953001</v>
      </c>
      <c r="L9523" s="3">
        <v>33.691529709229002</v>
      </c>
      <c r="M9523" s="3">
        <v>15.613147914033</v>
      </c>
      <c r="N9523" s="3">
        <v>20.859671302149</v>
      </c>
      <c r="O9523" s="3">
        <v>22.313527180784</v>
      </c>
      <c r="P9523" s="3">
        <v>13.337547408343999</v>
      </c>
      <c r="Q9523" s="3">
        <v>14.664981036662001</v>
      </c>
      <c r="R9523" s="3">
        <v>8.8495575221239999</v>
      </c>
      <c r="S9523" s="3">
        <v>12.452591656131</v>
      </c>
      <c r="T9523" s="3">
        <v>1.5802781289509999</v>
      </c>
      <c r="U9523" s="3">
        <v>6.194690265487</v>
      </c>
      <c r="V9523" s="8">
        <v>1.453855878635</v>
      </c>
    </row>
    <row r="9524" spans="3:22" ht="24" x14ac:dyDescent="0.2">
      <c r="C9524" s="93"/>
      <c r="D9524" s="88"/>
      <c r="E9524" s="27" t="s">
        <v>141</v>
      </c>
      <c r="F9524" s="30"/>
      <c r="G9524" s="60">
        <v>414</v>
      </c>
      <c r="H9524" s="72" t="str">
        <f t="shared" si="208"/>
        <v xml:space="preserve"> </v>
      </c>
      <c r="I9524" s="35">
        <v>66.908212560386005</v>
      </c>
      <c r="J9524" s="16">
        <v>68.840579710144993</v>
      </c>
      <c r="K9524" s="16">
        <v>57.246376811593997</v>
      </c>
      <c r="L9524" s="16">
        <v>36.956521739129997</v>
      </c>
      <c r="M9524" s="16">
        <v>16.666666666666998</v>
      </c>
      <c r="N9524" s="16">
        <v>21.739130434783</v>
      </c>
      <c r="O9524" s="16">
        <v>25.362318840579999</v>
      </c>
      <c r="P9524" s="16">
        <v>18.599033816424999</v>
      </c>
      <c r="Q9524" s="16">
        <v>18.840579710145001</v>
      </c>
      <c r="R9524" s="16">
        <v>9.9033816425120005</v>
      </c>
      <c r="S9524" s="16">
        <v>13.04347826087</v>
      </c>
      <c r="T9524" s="16">
        <v>1.6908212560389999</v>
      </c>
      <c r="U9524" s="16">
        <v>4.3478260869570002</v>
      </c>
      <c r="V9524" s="36">
        <v>1.449275362319</v>
      </c>
    </row>
  </sheetData>
  <mergeCells count="1863">
    <mergeCell ref="C9392:F9393"/>
    <mergeCell ref="D9395:D9399"/>
    <mergeCell ref="D9400:D9409"/>
    <mergeCell ref="D9410:D9415"/>
    <mergeCell ref="D9416:D9420"/>
    <mergeCell ref="D9421:D9425"/>
    <mergeCell ref="D9426:D9437"/>
    <mergeCell ref="D9438:D9450"/>
    <mergeCell ref="D9451:D9467"/>
    <mergeCell ref="D9468:D9478"/>
    <mergeCell ref="D9479:D9483"/>
    <mergeCell ref="D9484:D9490"/>
    <mergeCell ref="D9491:D9505"/>
    <mergeCell ref="D9506:D9524"/>
    <mergeCell ref="C9395:C9399"/>
    <mergeCell ref="C9400:C9409"/>
    <mergeCell ref="C9410:C9415"/>
    <mergeCell ref="C9416:C9420"/>
    <mergeCell ref="C9421:C9425"/>
    <mergeCell ref="C9426:C9437"/>
    <mergeCell ref="C9438:C9450"/>
    <mergeCell ref="C9451:C9467"/>
    <mergeCell ref="C9468:C9478"/>
    <mergeCell ref="C9479:C9483"/>
    <mergeCell ref="C9484:C9490"/>
    <mergeCell ref="C9491:C9505"/>
    <mergeCell ref="C9506:C9524"/>
    <mergeCell ref="C9254:F9255"/>
    <mergeCell ref="D9257:D9261"/>
    <mergeCell ref="D9262:D9271"/>
    <mergeCell ref="D9272:D9277"/>
    <mergeCell ref="D9278:D9282"/>
    <mergeCell ref="D9283:D9287"/>
    <mergeCell ref="D9288:D9299"/>
    <mergeCell ref="D9300:D9312"/>
    <mergeCell ref="D9313:D9329"/>
    <mergeCell ref="D9330:D9340"/>
    <mergeCell ref="D9341:D9345"/>
    <mergeCell ref="D9346:D9352"/>
    <mergeCell ref="D9353:D9367"/>
    <mergeCell ref="D9368:D9386"/>
    <mergeCell ref="C9257:C9261"/>
    <mergeCell ref="C9262:C9271"/>
    <mergeCell ref="C9272:C9277"/>
    <mergeCell ref="C9278:C9282"/>
    <mergeCell ref="C9283:C9287"/>
    <mergeCell ref="C9288:C9299"/>
    <mergeCell ref="C9300:C9312"/>
    <mergeCell ref="C9313:C9329"/>
    <mergeCell ref="C9330:C9340"/>
    <mergeCell ref="C9341:C9345"/>
    <mergeCell ref="C9346:C9352"/>
    <mergeCell ref="C9353:C9367"/>
    <mergeCell ref="C9368:C9386"/>
    <mergeCell ref="C9116:F9117"/>
    <mergeCell ref="D9119:D9123"/>
    <mergeCell ref="D9124:D9133"/>
    <mergeCell ref="D9134:D9139"/>
    <mergeCell ref="D9140:D9144"/>
    <mergeCell ref="D9145:D9149"/>
    <mergeCell ref="D9150:D9161"/>
    <mergeCell ref="D9162:D9174"/>
    <mergeCell ref="D9175:D9191"/>
    <mergeCell ref="D9192:D9202"/>
    <mergeCell ref="D9203:D9207"/>
    <mergeCell ref="D9208:D9214"/>
    <mergeCell ref="D9215:D9229"/>
    <mergeCell ref="D9230:D9248"/>
    <mergeCell ref="C9119:C9123"/>
    <mergeCell ref="C9124:C9133"/>
    <mergeCell ref="C9134:C9139"/>
    <mergeCell ref="C9140:C9144"/>
    <mergeCell ref="C9145:C9149"/>
    <mergeCell ref="C9150:C9161"/>
    <mergeCell ref="C9162:C9174"/>
    <mergeCell ref="C9175:C9191"/>
    <mergeCell ref="C9192:C9202"/>
    <mergeCell ref="C9203:C9207"/>
    <mergeCell ref="C9208:C9214"/>
    <mergeCell ref="C9215:C9229"/>
    <mergeCell ref="C9230:C9248"/>
    <mergeCell ref="C8978:F8979"/>
    <mergeCell ref="D8981:D8985"/>
    <mergeCell ref="D8986:D8995"/>
    <mergeCell ref="D8996:D9001"/>
    <mergeCell ref="D9002:D9006"/>
    <mergeCell ref="D9007:D9011"/>
    <mergeCell ref="D9012:D9023"/>
    <mergeCell ref="D9024:D9036"/>
    <mergeCell ref="D9037:D9053"/>
    <mergeCell ref="D9054:D9064"/>
    <mergeCell ref="D9065:D9069"/>
    <mergeCell ref="D9070:D9076"/>
    <mergeCell ref="D9077:D9091"/>
    <mergeCell ref="D9092:D9110"/>
    <mergeCell ref="C8981:C8985"/>
    <mergeCell ref="C8986:C8995"/>
    <mergeCell ref="C8996:C9001"/>
    <mergeCell ref="C9002:C9006"/>
    <mergeCell ref="C9007:C9011"/>
    <mergeCell ref="C9012:C9023"/>
    <mergeCell ref="C9024:C9036"/>
    <mergeCell ref="C9037:C9053"/>
    <mergeCell ref="C9054:C9064"/>
    <mergeCell ref="C9065:C9069"/>
    <mergeCell ref="C9070:C9076"/>
    <mergeCell ref="C9077:C9091"/>
    <mergeCell ref="C9092:C9110"/>
    <mergeCell ref="C8840:F8841"/>
    <mergeCell ref="D8843:D8847"/>
    <mergeCell ref="D8848:D8857"/>
    <mergeCell ref="D8858:D8863"/>
    <mergeCell ref="D8864:D8868"/>
    <mergeCell ref="D8869:D8873"/>
    <mergeCell ref="D8874:D8885"/>
    <mergeCell ref="D8886:D8898"/>
    <mergeCell ref="D8899:D8915"/>
    <mergeCell ref="D8916:D8926"/>
    <mergeCell ref="D8927:D8931"/>
    <mergeCell ref="D8932:D8938"/>
    <mergeCell ref="D8939:D8953"/>
    <mergeCell ref="D8954:D8972"/>
    <mergeCell ref="C8843:C8847"/>
    <mergeCell ref="C8848:C8857"/>
    <mergeCell ref="C8858:C8863"/>
    <mergeCell ref="C8864:C8868"/>
    <mergeCell ref="C8869:C8873"/>
    <mergeCell ref="C8874:C8885"/>
    <mergeCell ref="C8886:C8898"/>
    <mergeCell ref="C8899:C8915"/>
    <mergeCell ref="C8916:C8926"/>
    <mergeCell ref="C8927:C8931"/>
    <mergeCell ref="C8932:C8938"/>
    <mergeCell ref="C8939:C8953"/>
    <mergeCell ref="C8954:C8972"/>
    <mergeCell ref="C8702:F8703"/>
    <mergeCell ref="D8705:D8709"/>
    <mergeCell ref="D8710:D8719"/>
    <mergeCell ref="D8720:D8725"/>
    <mergeCell ref="D8726:D8730"/>
    <mergeCell ref="D8731:D8735"/>
    <mergeCell ref="D8736:D8747"/>
    <mergeCell ref="D8748:D8760"/>
    <mergeCell ref="D8761:D8777"/>
    <mergeCell ref="D8778:D8788"/>
    <mergeCell ref="D8789:D8793"/>
    <mergeCell ref="D8794:D8800"/>
    <mergeCell ref="D8801:D8815"/>
    <mergeCell ref="D8816:D8834"/>
    <mergeCell ref="C8705:C8709"/>
    <mergeCell ref="C8710:C8719"/>
    <mergeCell ref="C8720:C8725"/>
    <mergeCell ref="C8726:C8730"/>
    <mergeCell ref="C8731:C8735"/>
    <mergeCell ref="C8736:C8747"/>
    <mergeCell ref="C8748:C8760"/>
    <mergeCell ref="C8761:C8777"/>
    <mergeCell ref="C8778:C8788"/>
    <mergeCell ref="C8789:C8793"/>
    <mergeCell ref="C8794:C8800"/>
    <mergeCell ref="C8801:C8815"/>
    <mergeCell ref="C8816:C8834"/>
    <mergeCell ref="C8564:F8565"/>
    <mergeCell ref="D8567:D8571"/>
    <mergeCell ref="D8572:D8581"/>
    <mergeCell ref="D8582:D8587"/>
    <mergeCell ref="D8588:D8592"/>
    <mergeCell ref="D8593:D8597"/>
    <mergeCell ref="D8598:D8609"/>
    <mergeCell ref="D8610:D8622"/>
    <mergeCell ref="D8623:D8639"/>
    <mergeCell ref="D8640:D8650"/>
    <mergeCell ref="D8651:D8655"/>
    <mergeCell ref="D8656:D8662"/>
    <mergeCell ref="D8663:D8677"/>
    <mergeCell ref="D8678:D8696"/>
    <mergeCell ref="C8567:C8571"/>
    <mergeCell ref="C8572:C8581"/>
    <mergeCell ref="C8582:C8587"/>
    <mergeCell ref="C8588:C8592"/>
    <mergeCell ref="C8593:C8597"/>
    <mergeCell ref="C8598:C8609"/>
    <mergeCell ref="C8610:C8622"/>
    <mergeCell ref="C8623:C8639"/>
    <mergeCell ref="C8640:C8650"/>
    <mergeCell ref="C8651:C8655"/>
    <mergeCell ref="C8656:C8662"/>
    <mergeCell ref="C8663:C8677"/>
    <mergeCell ref="C8678:C8696"/>
    <mergeCell ref="C8426:F8427"/>
    <mergeCell ref="D8429:D8433"/>
    <mergeCell ref="D8434:D8443"/>
    <mergeCell ref="D8444:D8449"/>
    <mergeCell ref="D8450:D8454"/>
    <mergeCell ref="D8455:D8459"/>
    <mergeCell ref="D8460:D8471"/>
    <mergeCell ref="D8472:D8484"/>
    <mergeCell ref="D8485:D8501"/>
    <mergeCell ref="D8502:D8512"/>
    <mergeCell ref="D8513:D8517"/>
    <mergeCell ref="D8518:D8524"/>
    <mergeCell ref="D8525:D8539"/>
    <mergeCell ref="D8540:D8558"/>
    <mergeCell ref="C8429:C8433"/>
    <mergeCell ref="C8434:C8443"/>
    <mergeCell ref="C8444:C8449"/>
    <mergeCell ref="C8450:C8454"/>
    <mergeCell ref="C8455:C8459"/>
    <mergeCell ref="C8460:C8471"/>
    <mergeCell ref="C8472:C8484"/>
    <mergeCell ref="C8485:C8501"/>
    <mergeCell ref="C8502:C8512"/>
    <mergeCell ref="C8513:C8517"/>
    <mergeCell ref="C8518:C8524"/>
    <mergeCell ref="C8525:C8539"/>
    <mergeCell ref="C8540:C8558"/>
    <mergeCell ref="C8288:F8289"/>
    <mergeCell ref="D8291:D8295"/>
    <mergeCell ref="D8296:D8305"/>
    <mergeCell ref="D8306:D8311"/>
    <mergeCell ref="D8312:D8316"/>
    <mergeCell ref="D8317:D8321"/>
    <mergeCell ref="D8322:D8333"/>
    <mergeCell ref="D8334:D8346"/>
    <mergeCell ref="D8347:D8363"/>
    <mergeCell ref="D8364:D8374"/>
    <mergeCell ref="D8375:D8379"/>
    <mergeCell ref="D8380:D8386"/>
    <mergeCell ref="D8387:D8401"/>
    <mergeCell ref="D8402:D8420"/>
    <mergeCell ref="C8291:C8295"/>
    <mergeCell ref="C8296:C8305"/>
    <mergeCell ref="C8306:C8311"/>
    <mergeCell ref="C8312:C8316"/>
    <mergeCell ref="C8317:C8321"/>
    <mergeCell ref="C8322:C8333"/>
    <mergeCell ref="C8334:C8346"/>
    <mergeCell ref="C8347:C8363"/>
    <mergeCell ref="C8364:C8374"/>
    <mergeCell ref="C8375:C8379"/>
    <mergeCell ref="C8380:C8386"/>
    <mergeCell ref="C8387:C8401"/>
    <mergeCell ref="C8402:C8420"/>
    <mergeCell ref="C8150:F8151"/>
    <mergeCell ref="D8153:D8157"/>
    <mergeCell ref="D8158:D8167"/>
    <mergeCell ref="D8168:D8173"/>
    <mergeCell ref="D8174:D8178"/>
    <mergeCell ref="D8179:D8183"/>
    <mergeCell ref="D8184:D8195"/>
    <mergeCell ref="D8196:D8208"/>
    <mergeCell ref="D8209:D8225"/>
    <mergeCell ref="D8226:D8236"/>
    <mergeCell ref="D8237:D8241"/>
    <mergeCell ref="D8242:D8248"/>
    <mergeCell ref="D8249:D8263"/>
    <mergeCell ref="D8264:D8282"/>
    <mergeCell ref="C8153:C8157"/>
    <mergeCell ref="C8158:C8167"/>
    <mergeCell ref="C8168:C8173"/>
    <mergeCell ref="C8174:C8178"/>
    <mergeCell ref="C8179:C8183"/>
    <mergeCell ref="C8184:C8195"/>
    <mergeCell ref="C8196:C8208"/>
    <mergeCell ref="C8209:C8225"/>
    <mergeCell ref="C8226:C8236"/>
    <mergeCell ref="C8237:C8241"/>
    <mergeCell ref="C8242:C8248"/>
    <mergeCell ref="C8249:C8263"/>
    <mergeCell ref="C8264:C8282"/>
    <mergeCell ref="C8012:F8013"/>
    <mergeCell ref="D8015:D8019"/>
    <mergeCell ref="D8020:D8029"/>
    <mergeCell ref="D8030:D8035"/>
    <mergeCell ref="D8036:D8040"/>
    <mergeCell ref="D8041:D8045"/>
    <mergeCell ref="D8046:D8057"/>
    <mergeCell ref="D8058:D8070"/>
    <mergeCell ref="D8071:D8087"/>
    <mergeCell ref="D8088:D8098"/>
    <mergeCell ref="D8099:D8103"/>
    <mergeCell ref="D8104:D8110"/>
    <mergeCell ref="D8111:D8125"/>
    <mergeCell ref="D8126:D8144"/>
    <mergeCell ref="C8015:C8019"/>
    <mergeCell ref="C8020:C8029"/>
    <mergeCell ref="C8030:C8035"/>
    <mergeCell ref="C8036:C8040"/>
    <mergeCell ref="C8041:C8045"/>
    <mergeCell ref="C8046:C8057"/>
    <mergeCell ref="C8058:C8070"/>
    <mergeCell ref="C8071:C8087"/>
    <mergeCell ref="C8088:C8098"/>
    <mergeCell ref="C8099:C8103"/>
    <mergeCell ref="C8104:C8110"/>
    <mergeCell ref="C8111:C8125"/>
    <mergeCell ref="C8126:C8144"/>
    <mergeCell ref="C7874:F7875"/>
    <mergeCell ref="D7877:D7881"/>
    <mergeCell ref="D7882:D7891"/>
    <mergeCell ref="D7892:D7897"/>
    <mergeCell ref="D7898:D7902"/>
    <mergeCell ref="D7903:D7907"/>
    <mergeCell ref="D7908:D7919"/>
    <mergeCell ref="D7920:D7932"/>
    <mergeCell ref="D7933:D7949"/>
    <mergeCell ref="D7950:D7960"/>
    <mergeCell ref="D7961:D7965"/>
    <mergeCell ref="D7966:D7972"/>
    <mergeCell ref="D7973:D7987"/>
    <mergeCell ref="D7988:D8006"/>
    <mergeCell ref="C7877:C7881"/>
    <mergeCell ref="C7882:C7891"/>
    <mergeCell ref="C7892:C7897"/>
    <mergeCell ref="C7898:C7902"/>
    <mergeCell ref="C7903:C7907"/>
    <mergeCell ref="C7908:C7919"/>
    <mergeCell ref="C7920:C7932"/>
    <mergeCell ref="C7933:C7949"/>
    <mergeCell ref="C7950:C7960"/>
    <mergeCell ref="C7961:C7965"/>
    <mergeCell ref="C7966:C7972"/>
    <mergeCell ref="C7973:C7987"/>
    <mergeCell ref="C7988:C8006"/>
    <mergeCell ref="C7736:F7737"/>
    <mergeCell ref="D7739:D7743"/>
    <mergeCell ref="D7744:D7753"/>
    <mergeCell ref="D7754:D7759"/>
    <mergeCell ref="D7760:D7764"/>
    <mergeCell ref="D7765:D7769"/>
    <mergeCell ref="D7770:D7781"/>
    <mergeCell ref="D7782:D7794"/>
    <mergeCell ref="D7795:D7811"/>
    <mergeCell ref="D7812:D7822"/>
    <mergeCell ref="D7823:D7827"/>
    <mergeCell ref="D7828:D7834"/>
    <mergeCell ref="D7835:D7849"/>
    <mergeCell ref="D7850:D7868"/>
    <mergeCell ref="C7739:C7743"/>
    <mergeCell ref="C7744:C7753"/>
    <mergeCell ref="C7754:C7759"/>
    <mergeCell ref="C7760:C7764"/>
    <mergeCell ref="C7765:C7769"/>
    <mergeCell ref="C7770:C7781"/>
    <mergeCell ref="C7782:C7794"/>
    <mergeCell ref="C7795:C7811"/>
    <mergeCell ref="C7812:C7822"/>
    <mergeCell ref="C7823:C7827"/>
    <mergeCell ref="C7828:C7834"/>
    <mergeCell ref="C7835:C7849"/>
    <mergeCell ref="C7850:C7868"/>
    <mergeCell ref="C7598:F7599"/>
    <mergeCell ref="D7601:D7605"/>
    <mergeCell ref="D7606:D7615"/>
    <mergeCell ref="D7616:D7621"/>
    <mergeCell ref="D7622:D7626"/>
    <mergeCell ref="D7627:D7631"/>
    <mergeCell ref="D7632:D7643"/>
    <mergeCell ref="D7644:D7656"/>
    <mergeCell ref="D7657:D7673"/>
    <mergeCell ref="D7674:D7684"/>
    <mergeCell ref="D7685:D7689"/>
    <mergeCell ref="D7690:D7696"/>
    <mergeCell ref="D7697:D7711"/>
    <mergeCell ref="D7712:D7730"/>
    <mergeCell ref="C7601:C7605"/>
    <mergeCell ref="C7606:C7615"/>
    <mergeCell ref="C7616:C7621"/>
    <mergeCell ref="C7622:C7626"/>
    <mergeCell ref="C7627:C7631"/>
    <mergeCell ref="C7632:C7643"/>
    <mergeCell ref="C7644:C7656"/>
    <mergeCell ref="C7657:C7673"/>
    <mergeCell ref="C7674:C7684"/>
    <mergeCell ref="C7685:C7689"/>
    <mergeCell ref="C7690:C7696"/>
    <mergeCell ref="C7697:C7711"/>
    <mergeCell ref="C7712:C7730"/>
    <mergeCell ref="C7460:F7461"/>
    <mergeCell ref="D7463:D7467"/>
    <mergeCell ref="D7468:D7477"/>
    <mergeCell ref="D7478:D7483"/>
    <mergeCell ref="D7484:D7488"/>
    <mergeCell ref="D7489:D7493"/>
    <mergeCell ref="D7494:D7505"/>
    <mergeCell ref="D7506:D7518"/>
    <mergeCell ref="D7519:D7535"/>
    <mergeCell ref="D7536:D7546"/>
    <mergeCell ref="D7547:D7551"/>
    <mergeCell ref="D7552:D7558"/>
    <mergeCell ref="D7559:D7573"/>
    <mergeCell ref="D7574:D7592"/>
    <mergeCell ref="C7463:C7467"/>
    <mergeCell ref="C7468:C7477"/>
    <mergeCell ref="C7478:C7483"/>
    <mergeCell ref="C7484:C7488"/>
    <mergeCell ref="C7489:C7493"/>
    <mergeCell ref="C7494:C7505"/>
    <mergeCell ref="C7506:C7518"/>
    <mergeCell ref="C7519:C7535"/>
    <mergeCell ref="C7536:C7546"/>
    <mergeCell ref="C7547:C7551"/>
    <mergeCell ref="C7552:C7558"/>
    <mergeCell ref="C7559:C7573"/>
    <mergeCell ref="C7574:C7592"/>
    <mergeCell ref="C7322:F7323"/>
    <mergeCell ref="D7325:D7329"/>
    <mergeCell ref="D7330:D7339"/>
    <mergeCell ref="D7340:D7345"/>
    <mergeCell ref="D7346:D7350"/>
    <mergeCell ref="D7351:D7355"/>
    <mergeCell ref="D7356:D7367"/>
    <mergeCell ref="D7368:D7380"/>
    <mergeCell ref="D7381:D7397"/>
    <mergeCell ref="D7398:D7408"/>
    <mergeCell ref="D7409:D7413"/>
    <mergeCell ref="D7414:D7420"/>
    <mergeCell ref="D7421:D7435"/>
    <mergeCell ref="D7436:D7454"/>
    <mergeCell ref="C7325:C7329"/>
    <mergeCell ref="C7330:C7339"/>
    <mergeCell ref="C7340:C7345"/>
    <mergeCell ref="C7346:C7350"/>
    <mergeCell ref="C7351:C7355"/>
    <mergeCell ref="C7356:C7367"/>
    <mergeCell ref="C7368:C7380"/>
    <mergeCell ref="C7381:C7397"/>
    <mergeCell ref="C7398:C7408"/>
    <mergeCell ref="C7409:C7413"/>
    <mergeCell ref="C7414:C7420"/>
    <mergeCell ref="C7421:C7435"/>
    <mergeCell ref="C7436:C7454"/>
    <mergeCell ref="C7184:F7185"/>
    <mergeCell ref="D7187:D7191"/>
    <mergeCell ref="D7192:D7201"/>
    <mergeCell ref="D7202:D7207"/>
    <mergeCell ref="D7208:D7212"/>
    <mergeCell ref="D7213:D7217"/>
    <mergeCell ref="D7218:D7229"/>
    <mergeCell ref="D7230:D7242"/>
    <mergeCell ref="D7243:D7259"/>
    <mergeCell ref="D7260:D7270"/>
    <mergeCell ref="D7271:D7275"/>
    <mergeCell ref="D7276:D7282"/>
    <mergeCell ref="D7283:D7297"/>
    <mergeCell ref="D7298:D7316"/>
    <mergeCell ref="C7187:C7191"/>
    <mergeCell ref="C7192:C7201"/>
    <mergeCell ref="C7202:C7207"/>
    <mergeCell ref="C7208:C7212"/>
    <mergeCell ref="C7213:C7217"/>
    <mergeCell ref="C7218:C7229"/>
    <mergeCell ref="C7230:C7242"/>
    <mergeCell ref="C7243:C7259"/>
    <mergeCell ref="C7260:C7270"/>
    <mergeCell ref="C7271:C7275"/>
    <mergeCell ref="C7276:C7282"/>
    <mergeCell ref="C7283:C7297"/>
    <mergeCell ref="C7298:C7316"/>
    <mergeCell ref="C7046:F7047"/>
    <mergeCell ref="D7049:D7053"/>
    <mergeCell ref="D7054:D7063"/>
    <mergeCell ref="D7064:D7069"/>
    <mergeCell ref="D7070:D7074"/>
    <mergeCell ref="D7075:D7079"/>
    <mergeCell ref="D7080:D7091"/>
    <mergeCell ref="D7092:D7104"/>
    <mergeCell ref="D7105:D7121"/>
    <mergeCell ref="D7122:D7132"/>
    <mergeCell ref="D7133:D7137"/>
    <mergeCell ref="D7138:D7144"/>
    <mergeCell ref="D7145:D7159"/>
    <mergeCell ref="D7160:D7178"/>
    <mergeCell ref="C7049:C7053"/>
    <mergeCell ref="C7054:C7063"/>
    <mergeCell ref="C7064:C7069"/>
    <mergeCell ref="C7070:C7074"/>
    <mergeCell ref="C7075:C7079"/>
    <mergeCell ref="C7080:C7091"/>
    <mergeCell ref="C7092:C7104"/>
    <mergeCell ref="C7105:C7121"/>
    <mergeCell ref="C7122:C7132"/>
    <mergeCell ref="C7133:C7137"/>
    <mergeCell ref="C7138:C7144"/>
    <mergeCell ref="C7145:C7159"/>
    <mergeCell ref="C7160:C7178"/>
    <mergeCell ref="C6908:F6909"/>
    <mergeCell ref="D6911:D6915"/>
    <mergeCell ref="D6916:D6925"/>
    <mergeCell ref="D6926:D6931"/>
    <mergeCell ref="D6932:D6936"/>
    <mergeCell ref="D6937:D6941"/>
    <mergeCell ref="D6942:D6953"/>
    <mergeCell ref="D6954:D6966"/>
    <mergeCell ref="D6967:D6983"/>
    <mergeCell ref="D6984:D6994"/>
    <mergeCell ref="D6995:D6999"/>
    <mergeCell ref="D7000:D7006"/>
    <mergeCell ref="D7007:D7021"/>
    <mergeCell ref="D7022:D7040"/>
    <mergeCell ref="C6911:C6915"/>
    <mergeCell ref="C6916:C6925"/>
    <mergeCell ref="C6926:C6931"/>
    <mergeCell ref="C6932:C6936"/>
    <mergeCell ref="C6937:C6941"/>
    <mergeCell ref="C6942:C6953"/>
    <mergeCell ref="C6954:C6966"/>
    <mergeCell ref="C6967:C6983"/>
    <mergeCell ref="C6984:C6994"/>
    <mergeCell ref="C6995:C6999"/>
    <mergeCell ref="C7000:C7006"/>
    <mergeCell ref="C7007:C7021"/>
    <mergeCell ref="C7022:C7040"/>
    <mergeCell ref="C6770:F6771"/>
    <mergeCell ref="D6773:D6777"/>
    <mergeCell ref="D6778:D6787"/>
    <mergeCell ref="D6788:D6793"/>
    <mergeCell ref="D6794:D6798"/>
    <mergeCell ref="D6799:D6803"/>
    <mergeCell ref="D6804:D6815"/>
    <mergeCell ref="D6816:D6828"/>
    <mergeCell ref="D6829:D6845"/>
    <mergeCell ref="D6846:D6856"/>
    <mergeCell ref="D6857:D6861"/>
    <mergeCell ref="D6862:D6868"/>
    <mergeCell ref="D6869:D6883"/>
    <mergeCell ref="D6884:D6902"/>
    <mergeCell ref="C6773:C6777"/>
    <mergeCell ref="C6778:C6787"/>
    <mergeCell ref="C6788:C6793"/>
    <mergeCell ref="C6794:C6798"/>
    <mergeCell ref="C6799:C6803"/>
    <mergeCell ref="C6804:C6815"/>
    <mergeCell ref="C6816:C6828"/>
    <mergeCell ref="C6829:C6845"/>
    <mergeCell ref="C6846:C6856"/>
    <mergeCell ref="C6857:C6861"/>
    <mergeCell ref="C6862:C6868"/>
    <mergeCell ref="C6869:C6883"/>
    <mergeCell ref="C6884:C6902"/>
    <mergeCell ref="C6632:F6633"/>
    <mergeCell ref="D6635:D6639"/>
    <mergeCell ref="D6640:D6649"/>
    <mergeCell ref="D6650:D6655"/>
    <mergeCell ref="D6656:D6660"/>
    <mergeCell ref="D6661:D6665"/>
    <mergeCell ref="D6666:D6677"/>
    <mergeCell ref="D6678:D6690"/>
    <mergeCell ref="D6691:D6707"/>
    <mergeCell ref="D6708:D6718"/>
    <mergeCell ref="D6719:D6723"/>
    <mergeCell ref="D6724:D6730"/>
    <mergeCell ref="D6731:D6745"/>
    <mergeCell ref="D6746:D6764"/>
    <mergeCell ref="C6635:C6639"/>
    <mergeCell ref="C6640:C6649"/>
    <mergeCell ref="C6650:C6655"/>
    <mergeCell ref="C6656:C6660"/>
    <mergeCell ref="C6661:C6665"/>
    <mergeCell ref="C6666:C6677"/>
    <mergeCell ref="C6678:C6690"/>
    <mergeCell ref="C6691:C6707"/>
    <mergeCell ref="C6708:C6718"/>
    <mergeCell ref="C6719:C6723"/>
    <mergeCell ref="C6724:C6730"/>
    <mergeCell ref="C6731:C6745"/>
    <mergeCell ref="C6746:C6764"/>
    <mergeCell ref="C6494:F6495"/>
    <mergeCell ref="D6497:D6501"/>
    <mergeCell ref="D6502:D6511"/>
    <mergeCell ref="D6512:D6517"/>
    <mergeCell ref="D6518:D6522"/>
    <mergeCell ref="D6523:D6527"/>
    <mergeCell ref="D6528:D6539"/>
    <mergeCell ref="D6540:D6552"/>
    <mergeCell ref="D6553:D6569"/>
    <mergeCell ref="D6570:D6580"/>
    <mergeCell ref="D6581:D6585"/>
    <mergeCell ref="D6586:D6592"/>
    <mergeCell ref="D6593:D6607"/>
    <mergeCell ref="D6608:D6626"/>
    <mergeCell ref="C6497:C6501"/>
    <mergeCell ref="C6502:C6511"/>
    <mergeCell ref="C6512:C6517"/>
    <mergeCell ref="C6518:C6522"/>
    <mergeCell ref="C6523:C6527"/>
    <mergeCell ref="C6528:C6539"/>
    <mergeCell ref="C6540:C6552"/>
    <mergeCell ref="C6553:C6569"/>
    <mergeCell ref="C6570:C6580"/>
    <mergeCell ref="C6581:C6585"/>
    <mergeCell ref="C6586:C6592"/>
    <mergeCell ref="C6593:C6607"/>
    <mergeCell ref="C6608:C6626"/>
    <mergeCell ref="C6356:F6357"/>
    <mergeCell ref="D6359:D6363"/>
    <mergeCell ref="D6364:D6373"/>
    <mergeCell ref="D6374:D6379"/>
    <mergeCell ref="D6380:D6384"/>
    <mergeCell ref="D6385:D6389"/>
    <mergeCell ref="D6390:D6401"/>
    <mergeCell ref="D6402:D6414"/>
    <mergeCell ref="D6415:D6431"/>
    <mergeCell ref="D6432:D6442"/>
    <mergeCell ref="D6443:D6447"/>
    <mergeCell ref="D6448:D6454"/>
    <mergeCell ref="D6455:D6469"/>
    <mergeCell ref="D6470:D6488"/>
    <mergeCell ref="C6359:C6363"/>
    <mergeCell ref="C6364:C6373"/>
    <mergeCell ref="C6374:C6379"/>
    <mergeCell ref="C6380:C6384"/>
    <mergeCell ref="C6385:C6389"/>
    <mergeCell ref="C6390:C6401"/>
    <mergeCell ref="C6402:C6414"/>
    <mergeCell ref="C6415:C6431"/>
    <mergeCell ref="C6432:C6442"/>
    <mergeCell ref="C6443:C6447"/>
    <mergeCell ref="C6448:C6454"/>
    <mergeCell ref="C6455:C6469"/>
    <mergeCell ref="C6470:C6488"/>
    <mergeCell ref="C6218:F6219"/>
    <mergeCell ref="D6221:D6225"/>
    <mergeCell ref="D6226:D6235"/>
    <mergeCell ref="D6236:D6241"/>
    <mergeCell ref="D6242:D6246"/>
    <mergeCell ref="D6247:D6251"/>
    <mergeCell ref="D6252:D6263"/>
    <mergeCell ref="D6264:D6276"/>
    <mergeCell ref="D6277:D6293"/>
    <mergeCell ref="D6294:D6304"/>
    <mergeCell ref="D6305:D6309"/>
    <mergeCell ref="D6310:D6316"/>
    <mergeCell ref="D6317:D6331"/>
    <mergeCell ref="D6332:D6350"/>
    <mergeCell ref="C6221:C6225"/>
    <mergeCell ref="C6226:C6235"/>
    <mergeCell ref="C6236:C6241"/>
    <mergeCell ref="C6242:C6246"/>
    <mergeCell ref="C6247:C6251"/>
    <mergeCell ref="C6252:C6263"/>
    <mergeCell ref="C6264:C6276"/>
    <mergeCell ref="C6277:C6293"/>
    <mergeCell ref="C6294:C6304"/>
    <mergeCell ref="C6305:C6309"/>
    <mergeCell ref="C6310:C6316"/>
    <mergeCell ref="C6317:C6331"/>
    <mergeCell ref="C6332:C6350"/>
    <mergeCell ref="C6080:F6081"/>
    <mergeCell ref="D6083:D6087"/>
    <mergeCell ref="D6088:D6097"/>
    <mergeCell ref="D6098:D6103"/>
    <mergeCell ref="D6104:D6108"/>
    <mergeCell ref="D6109:D6113"/>
    <mergeCell ref="D6114:D6125"/>
    <mergeCell ref="D6126:D6138"/>
    <mergeCell ref="D6139:D6155"/>
    <mergeCell ref="D6156:D6166"/>
    <mergeCell ref="D6167:D6171"/>
    <mergeCell ref="D6172:D6178"/>
    <mergeCell ref="D6179:D6193"/>
    <mergeCell ref="D6194:D6212"/>
    <mergeCell ref="C6083:C6087"/>
    <mergeCell ref="C6088:C6097"/>
    <mergeCell ref="C6098:C6103"/>
    <mergeCell ref="C6104:C6108"/>
    <mergeCell ref="C6109:C6113"/>
    <mergeCell ref="C6114:C6125"/>
    <mergeCell ref="C6126:C6138"/>
    <mergeCell ref="C6139:C6155"/>
    <mergeCell ref="C6156:C6166"/>
    <mergeCell ref="C6167:C6171"/>
    <mergeCell ref="C6172:C6178"/>
    <mergeCell ref="C6179:C6193"/>
    <mergeCell ref="C6194:C6212"/>
    <mergeCell ref="C5942:F5943"/>
    <mergeCell ref="D5945:D5949"/>
    <mergeCell ref="D5950:D5959"/>
    <mergeCell ref="D5960:D5965"/>
    <mergeCell ref="D5966:D5970"/>
    <mergeCell ref="D5971:D5975"/>
    <mergeCell ref="D5976:D5987"/>
    <mergeCell ref="D5988:D6000"/>
    <mergeCell ref="D6001:D6017"/>
    <mergeCell ref="D6018:D6028"/>
    <mergeCell ref="D6029:D6033"/>
    <mergeCell ref="D6034:D6040"/>
    <mergeCell ref="D6041:D6055"/>
    <mergeCell ref="D6056:D6074"/>
    <mergeCell ref="C5945:C5949"/>
    <mergeCell ref="C5950:C5959"/>
    <mergeCell ref="C5960:C5965"/>
    <mergeCell ref="C5966:C5970"/>
    <mergeCell ref="C5971:C5975"/>
    <mergeCell ref="C5976:C5987"/>
    <mergeCell ref="C5988:C6000"/>
    <mergeCell ref="C6001:C6017"/>
    <mergeCell ref="C6018:C6028"/>
    <mergeCell ref="C6029:C6033"/>
    <mergeCell ref="C6034:C6040"/>
    <mergeCell ref="C6041:C6055"/>
    <mergeCell ref="C6056:C6074"/>
    <mergeCell ref="C5804:F5805"/>
    <mergeCell ref="D5807:D5811"/>
    <mergeCell ref="D5812:D5821"/>
    <mergeCell ref="D5822:D5827"/>
    <mergeCell ref="D5828:D5832"/>
    <mergeCell ref="D5833:D5837"/>
    <mergeCell ref="D5838:D5849"/>
    <mergeCell ref="D5850:D5862"/>
    <mergeCell ref="D5863:D5879"/>
    <mergeCell ref="D5880:D5890"/>
    <mergeCell ref="D5891:D5895"/>
    <mergeCell ref="D5896:D5902"/>
    <mergeCell ref="D5903:D5917"/>
    <mergeCell ref="D5918:D5936"/>
    <mergeCell ref="C5807:C5811"/>
    <mergeCell ref="C5812:C5821"/>
    <mergeCell ref="C5822:C5827"/>
    <mergeCell ref="C5828:C5832"/>
    <mergeCell ref="C5833:C5837"/>
    <mergeCell ref="C5838:C5849"/>
    <mergeCell ref="C5850:C5862"/>
    <mergeCell ref="C5863:C5879"/>
    <mergeCell ref="C5880:C5890"/>
    <mergeCell ref="C5891:C5895"/>
    <mergeCell ref="C5896:C5902"/>
    <mergeCell ref="C5903:C5917"/>
    <mergeCell ref="C5918:C5936"/>
    <mergeCell ref="C5666:F5667"/>
    <mergeCell ref="D5669:D5673"/>
    <mergeCell ref="D5674:D5683"/>
    <mergeCell ref="D5684:D5689"/>
    <mergeCell ref="D5690:D5694"/>
    <mergeCell ref="D5695:D5699"/>
    <mergeCell ref="D5700:D5711"/>
    <mergeCell ref="D5712:D5724"/>
    <mergeCell ref="D5725:D5741"/>
    <mergeCell ref="D5742:D5752"/>
    <mergeCell ref="D5753:D5757"/>
    <mergeCell ref="D5758:D5764"/>
    <mergeCell ref="D5765:D5779"/>
    <mergeCell ref="D5780:D5798"/>
    <mergeCell ref="C5669:C5673"/>
    <mergeCell ref="C5674:C5683"/>
    <mergeCell ref="C5684:C5689"/>
    <mergeCell ref="C5690:C5694"/>
    <mergeCell ref="C5695:C5699"/>
    <mergeCell ref="C5700:C5711"/>
    <mergeCell ref="C5712:C5724"/>
    <mergeCell ref="C5725:C5741"/>
    <mergeCell ref="C5742:C5752"/>
    <mergeCell ref="C5753:C5757"/>
    <mergeCell ref="C5758:C5764"/>
    <mergeCell ref="C5765:C5779"/>
    <mergeCell ref="C5780:C5798"/>
    <mergeCell ref="C5528:F5529"/>
    <mergeCell ref="D5531:D5535"/>
    <mergeCell ref="D5536:D5545"/>
    <mergeCell ref="D5546:D5551"/>
    <mergeCell ref="D5552:D5556"/>
    <mergeCell ref="D5557:D5561"/>
    <mergeCell ref="D5562:D5573"/>
    <mergeCell ref="D5574:D5586"/>
    <mergeCell ref="D5587:D5603"/>
    <mergeCell ref="D5604:D5614"/>
    <mergeCell ref="D5615:D5619"/>
    <mergeCell ref="D5620:D5626"/>
    <mergeCell ref="D5627:D5641"/>
    <mergeCell ref="D5642:D5660"/>
    <mergeCell ref="C5531:C5535"/>
    <mergeCell ref="C5536:C5545"/>
    <mergeCell ref="C5546:C5551"/>
    <mergeCell ref="C5552:C5556"/>
    <mergeCell ref="C5557:C5561"/>
    <mergeCell ref="C5562:C5573"/>
    <mergeCell ref="C5574:C5586"/>
    <mergeCell ref="C5587:C5603"/>
    <mergeCell ref="C5604:C5614"/>
    <mergeCell ref="C5615:C5619"/>
    <mergeCell ref="C5620:C5626"/>
    <mergeCell ref="C5627:C5641"/>
    <mergeCell ref="C5642:C5660"/>
    <mergeCell ref="C5390:F5391"/>
    <mergeCell ref="D5393:D5397"/>
    <mergeCell ref="D5398:D5407"/>
    <mergeCell ref="D5408:D5413"/>
    <mergeCell ref="D5414:D5418"/>
    <mergeCell ref="D5419:D5423"/>
    <mergeCell ref="D5424:D5435"/>
    <mergeCell ref="D5436:D5448"/>
    <mergeCell ref="D5449:D5465"/>
    <mergeCell ref="D5466:D5476"/>
    <mergeCell ref="D5477:D5481"/>
    <mergeCell ref="D5482:D5488"/>
    <mergeCell ref="D5489:D5503"/>
    <mergeCell ref="D5504:D5522"/>
    <mergeCell ref="C5393:C5397"/>
    <mergeCell ref="C5398:C5407"/>
    <mergeCell ref="C5408:C5413"/>
    <mergeCell ref="C5414:C5418"/>
    <mergeCell ref="C5419:C5423"/>
    <mergeCell ref="C5424:C5435"/>
    <mergeCell ref="C5436:C5448"/>
    <mergeCell ref="C5449:C5465"/>
    <mergeCell ref="C5466:C5476"/>
    <mergeCell ref="C5477:C5481"/>
    <mergeCell ref="C5482:C5488"/>
    <mergeCell ref="C5489:C5503"/>
    <mergeCell ref="C5504:C5522"/>
    <mergeCell ref="C5252:F5253"/>
    <mergeCell ref="D5255:D5259"/>
    <mergeCell ref="D5260:D5269"/>
    <mergeCell ref="D5270:D5275"/>
    <mergeCell ref="D5276:D5280"/>
    <mergeCell ref="D5281:D5285"/>
    <mergeCell ref="D5286:D5297"/>
    <mergeCell ref="D5298:D5310"/>
    <mergeCell ref="D5311:D5327"/>
    <mergeCell ref="D5328:D5338"/>
    <mergeCell ref="D5339:D5343"/>
    <mergeCell ref="D5344:D5350"/>
    <mergeCell ref="D5351:D5365"/>
    <mergeCell ref="D5366:D5384"/>
    <mergeCell ref="C5255:C5259"/>
    <mergeCell ref="C5260:C5269"/>
    <mergeCell ref="C5270:C5275"/>
    <mergeCell ref="C5276:C5280"/>
    <mergeCell ref="C5281:C5285"/>
    <mergeCell ref="C5286:C5297"/>
    <mergeCell ref="C5298:C5310"/>
    <mergeCell ref="C5311:C5327"/>
    <mergeCell ref="C5328:C5338"/>
    <mergeCell ref="C5339:C5343"/>
    <mergeCell ref="C5344:C5350"/>
    <mergeCell ref="C5351:C5365"/>
    <mergeCell ref="C5366:C5384"/>
    <mergeCell ref="C5114:F5115"/>
    <mergeCell ref="D5117:D5121"/>
    <mergeCell ref="D5122:D5131"/>
    <mergeCell ref="D5132:D5137"/>
    <mergeCell ref="D5138:D5142"/>
    <mergeCell ref="D5143:D5147"/>
    <mergeCell ref="D5148:D5159"/>
    <mergeCell ref="D5160:D5172"/>
    <mergeCell ref="D5173:D5189"/>
    <mergeCell ref="D5190:D5200"/>
    <mergeCell ref="D5201:D5205"/>
    <mergeCell ref="D5206:D5212"/>
    <mergeCell ref="D5213:D5227"/>
    <mergeCell ref="D5228:D5246"/>
    <mergeCell ref="C5117:C5121"/>
    <mergeCell ref="C5122:C5131"/>
    <mergeCell ref="C5132:C5137"/>
    <mergeCell ref="C5138:C5142"/>
    <mergeCell ref="C5143:C5147"/>
    <mergeCell ref="C5148:C5159"/>
    <mergeCell ref="C5160:C5172"/>
    <mergeCell ref="C5173:C5189"/>
    <mergeCell ref="C5190:C5200"/>
    <mergeCell ref="C5201:C5205"/>
    <mergeCell ref="C5206:C5212"/>
    <mergeCell ref="C5213:C5227"/>
    <mergeCell ref="C5228:C5246"/>
    <mergeCell ref="C4976:F4977"/>
    <mergeCell ref="D4979:D4983"/>
    <mergeCell ref="D4984:D4993"/>
    <mergeCell ref="D4994:D4999"/>
    <mergeCell ref="D5000:D5004"/>
    <mergeCell ref="D5005:D5009"/>
    <mergeCell ref="D5010:D5021"/>
    <mergeCell ref="D5022:D5034"/>
    <mergeCell ref="D5035:D5051"/>
    <mergeCell ref="D5052:D5062"/>
    <mergeCell ref="D5063:D5067"/>
    <mergeCell ref="D5068:D5074"/>
    <mergeCell ref="D5075:D5089"/>
    <mergeCell ref="D5090:D5108"/>
    <mergeCell ref="C4979:C4983"/>
    <mergeCell ref="C4984:C4993"/>
    <mergeCell ref="C4994:C4999"/>
    <mergeCell ref="C5000:C5004"/>
    <mergeCell ref="C5005:C5009"/>
    <mergeCell ref="C5010:C5021"/>
    <mergeCell ref="C5022:C5034"/>
    <mergeCell ref="C5035:C5051"/>
    <mergeCell ref="C5052:C5062"/>
    <mergeCell ref="C5063:C5067"/>
    <mergeCell ref="C5068:C5074"/>
    <mergeCell ref="C5075:C5089"/>
    <mergeCell ref="C5090:C5108"/>
    <mergeCell ref="C4838:F4839"/>
    <mergeCell ref="D4841:D4845"/>
    <mergeCell ref="D4846:D4855"/>
    <mergeCell ref="D4856:D4861"/>
    <mergeCell ref="D4862:D4866"/>
    <mergeCell ref="D4867:D4871"/>
    <mergeCell ref="D4872:D4883"/>
    <mergeCell ref="D4884:D4896"/>
    <mergeCell ref="D4897:D4913"/>
    <mergeCell ref="D4914:D4924"/>
    <mergeCell ref="D4925:D4929"/>
    <mergeCell ref="D4930:D4936"/>
    <mergeCell ref="D4937:D4951"/>
    <mergeCell ref="D4952:D4970"/>
    <mergeCell ref="C4841:C4845"/>
    <mergeCell ref="C4846:C4855"/>
    <mergeCell ref="C4856:C4861"/>
    <mergeCell ref="C4862:C4866"/>
    <mergeCell ref="C4867:C4871"/>
    <mergeCell ref="C4872:C4883"/>
    <mergeCell ref="C4884:C4896"/>
    <mergeCell ref="C4897:C4913"/>
    <mergeCell ref="C4914:C4924"/>
    <mergeCell ref="C4925:C4929"/>
    <mergeCell ref="C4930:C4936"/>
    <mergeCell ref="C4937:C4951"/>
    <mergeCell ref="C4952:C4970"/>
    <mergeCell ref="C4700:F4701"/>
    <mergeCell ref="D4703:D4707"/>
    <mergeCell ref="D4708:D4717"/>
    <mergeCell ref="D4718:D4723"/>
    <mergeCell ref="D4724:D4728"/>
    <mergeCell ref="D4729:D4733"/>
    <mergeCell ref="D4734:D4745"/>
    <mergeCell ref="D4746:D4758"/>
    <mergeCell ref="D4759:D4775"/>
    <mergeCell ref="D4776:D4786"/>
    <mergeCell ref="D4787:D4791"/>
    <mergeCell ref="D4792:D4798"/>
    <mergeCell ref="D4799:D4813"/>
    <mergeCell ref="D4814:D4832"/>
    <mergeCell ref="C4703:C4707"/>
    <mergeCell ref="C4708:C4717"/>
    <mergeCell ref="C4718:C4723"/>
    <mergeCell ref="C4724:C4728"/>
    <mergeCell ref="C4729:C4733"/>
    <mergeCell ref="C4734:C4745"/>
    <mergeCell ref="C4746:C4758"/>
    <mergeCell ref="C4759:C4775"/>
    <mergeCell ref="C4776:C4786"/>
    <mergeCell ref="C4787:C4791"/>
    <mergeCell ref="C4792:C4798"/>
    <mergeCell ref="C4799:C4813"/>
    <mergeCell ref="C4814:C4832"/>
    <mergeCell ref="C4562:F4563"/>
    <mergeCell ref="D4565:D4569"/>
    <mergeCell ref="D4570:D4579"/>
    <mergeCell ref="D4580:D4585"/>
    <mergeCell ref="D4586:D4590"/>
    <mergeCell ref="D4591:D4595"/>
    <mergeCell ref="D4596:D4607"/>
    <mergeCell ref="D4608:D4620"/>
    <mergeCell ref="D4621:D4637"/>
    <mergeCell ref="D4638:D4648"/>
    <mergeCell ref="D4649:D4653"/>
    <mergeCell ref="D4654:D4660"/>
    <mergeCell ref="D4661:D4675"/>
    <mergeCell ref="D4676:D4694"/>
    <mergeCell ref="C4565:C4569"/>
    <mergeCell ref="C4570:C4579"/>
    <mergeCell ref="C4580:C4585"/>
    <mergeCell ref="C4586:C4590"/>
    <mergeCell ref="C4591:C4595"/>
    <mergeCell ref="C4596:C4607"/>
    <mergeCell ref="C4608:C4620"/>
    <mergeCell ref="C4621:C4637"/>
    <mergeCell ref="C4638:C4648"/>
    <mergeCell ref="C4649:C4653"/>
    <mergeCell ref="C4654:C4660"/>
    <mergeCell ref="C4661:C4675"/>
    <mergeCell ref="C4676:C4694"/>
    <mergeCell ref="C4424:F4425"/>
    <mergeCell ref="D4427:D4431"/>
    <mergeCell ref="D4432:D4441"/>
    <mergeCell ref="D4442:D4447"/>
    <mergeCell ref="D4448:D4452"/>
    <mergeCell ref="D4453:D4457"/>
    <mergeCell ref="D4458:D4469"/>
    <mergeCell ref="D4470:D4482"/>
    <mergeCell ref="D4483:D4499"/>
    <mergeCell ref="D4500:D4510"/>
    <mergeCell ref="D4511:D4515"/>
    <mergeCell ref="D4516:D4522"/>
    <mergeCell ref="D4523:D4537"/>
    <mergeCell ref="D4538:D4556"/>
    <mergeCell ref="C4427:C4431"/>
    <mergeCell ref="C4432:C4441"/>
    <mergeCell ref="C4442:C4447"/>
    <mergeCell ref="C4448:C4452"/>
    <mergeCell ref="C4453:C4457"/>
    <mergeCell ref="C4458:C4469"/>
    <mergeCell ref="C4470:C4482"/>
    <mergeCell ref="C4483:C4499"/>
    <mergeCell ref="C4500:C4510"/>
    <mergeCell ref="C4511:C4515"/>
    <mergeCell ref="C4516:C4522"/>
    <mergeCell ref="C4523:C4537"/>
    <mergeCell ref="C4538:C4556"/>
    <mergeCell ref="C4286:F4287"/>
    <mergeCell ref="D4289:D4293"/>
    <mergeCell ref="D4294:D4303"/>
    <mergeCell ref="D4304:D4309"/>
    <mergeCell ref="D4310:D4314"/>
    <mergeCell ref="D4315:D4319"/>
    <mergeCell ref="D4320:D4331"/>
    <mergeCell ref="D4332:D4344"/>
    <mergeCell ref="D4345:D4361"/>
    <mergeCell ref="D4362:D4372"/>
    <mergeCell ref="D4373:D4377"/>
    <mergeCell ref="D4378:D4384"/>
    <mergeCell ref="D4385:D4399"/>
    <mergeCell ref="D4400:D4418"/>
    <mergeCell ref="C4289:C4293"/>
    <mergeCell ref="C4294:C4303"/>
    <mergeCell ref="C4304:C4309"/>
    <mergeCell ref="C4310:C4314"/>
    <mergeCell ref="C4315:C4319"/>
    <mergeCell ref="C4320:C4331"/>
    <mergeCell ref="C4332:C4344"/>
    <mergeCell ref="C4345:C4361"/>
    <mergeCell ref="C4362:C4372"/>
    <mergeCell ref="C4373:C4377"/>
    <mergeCell ref="C4378:C4384"/>
    <mergeCell ref="C4385:C4399"/>
    <mergeCell ref="C4400:C4418"/>
    <mergeCell ref="C4148:F4149"/>
    <mergeCell ref="D4151:D4155"/>
    <mergeCell ref="D4156:D4165"/>
    <mergeCell ref="D4166:D4171"/>
    <mergeCell ref="D4172:D4176"/>
    <mergeCell ref="D4177:D4181"/>
    <mergeCell ref="D4182:D4193"/>
    <mergeCell ref="D4194:D4206"/>
    <mergeCell ref="D4207:D4223"/>
    <mergeCell ref="D4224:D4234"/>
    <mergeCell ref="D4235:D4239"/>
    <mergeCell ref="D4240:D4246"/>
    <mergeCell ref="D4247:D4261"/>
    <mergeCell ref="D4262:D4280"/>
    <mergeCell ref="C4151:C4155"/>
    <mergeCell ref="C4156:C4165"/>
    <mergeCell ref="C4166:C4171"/>
    <mergeCell ref="C4172:C4176"/>
    <mergeCell ref="C4177:C4181"/>
    <mergeCell ref="C4182:C4193"/>
    <mergeCell ref="C4194:C4206"/>
    <mergeCell ref="C4207:C4223"/>
    <mergeCell ref="C4224:C4234"/>
    <mergeCell ref="C4235:C4239"/>
    <mergeCell ref="C4240:C4246"/>
    <mergeCell ref="C4247:C4261"/>
    <mergeCell ref="C4262:C4280"/>
    <mergeCell ref="C4010:F4011"/>
    <mergeCell ref="D4013:D4017"/>
    <mergeCell ref="D4018:D4027"/>
    <mergeCell ref="D4028:D4033"/>
    <mergeCell ref="D4034:D4038"/>
    <mergeCell ref="D4039:D4043"/>
    <mergeCell ref="D4044:D4055"/>
    <mergeCell ref="D4056:D4068"/>
    <mergeCell ref="D4069:D4085"/>
    <mergeCell ref="D4086:D4096"/>
    <mergeCell ref="D4097:D4101"/>
    <mergeCell ref="D4102:D4108"/>
    <mergeCell ref="D4109:D4123"/>
    <mergeCell ref="D4124:D4142"/>
    <mergeCell ref="C4013:C4017"/>
    <mergeCell ref="C4018:C4027"/>
    <mergeCell ref="C4028:C4033"/>
    <mergeCell ref="C4034:C4038"/>
    <mergeCell ref="C4039:C4043"/>
    <mergeCell ref="C4044:C4055"/>
    <mergeCell ref="C4056:C4068"/>
    <mergeCell ref="C4069:C4085"/>
    <mergeCell ref="C4086:C4096"/>
    <mergeCell ref="C4097:C4101"/>
    <mergeCell ref="C4102:C4108"/>
    <mergeCell ref="C4109:C4123"/>
    <mergeCell ref="C4124:C4142"/>
    <mergeCell ref="C3872:F3873"/>
    <mergeCell ref="D3875:D3879"/>
    <mergeCell ref="D3880:D3889"/>
    <mergeCell ref="D3890:D3895"/>
    <mergeCell ref="D3896:D3900"/>
    <mergeCell ref="D3901:D3905"/>
    <mergeCell ref="D3906:D3917"/>
    <mergeCell ref="D3918:D3930"/>
    <mergeCell ref="D3931:D3947"/>
    <mergeCell ref="D3948:D3958"/>
    <mergeCell ref="D3959:D3963"/>
    <mergeCell ref="D3964:D3970"/>
    <mergeCell ref="D3971:D3985"/>
    <mergeCell ref="D3986:D4004"/>
    <mergeCell ref="C3875:C3879"/>
    <mergeCell ref="C3880:C3889"/>
    <mergeCell ref="C3890:C3895"/>
    <mergeCell ref="C3896:C3900"/>
    <mergeCell ref="C3901:C3905"/>
    <mergeCell ref="C3906:C3917"/>
    <mergeCell ref="C3918:C3930"/>
    <mergeCell ref="C3931:C3947"/>
    <mergeCell ref="C3948:C3958"/>
    <mergeCell ref="C3959:C3963"/>
    <mergeCell ref="C3964:C3970"/>
    <mergeCell ref="C3971:C3985"/>
    <mergeCell ref="C3986:C4004"/>
    <mergeCell ref="C3734:F3735"/>
    <mergeCell ref="D3737:D3741"/>
    <mergeCell ref="D3742:D3751"/>
    <mergeCell ref="D3752:D3757"/>
    <mergeCell ref="D3758:D3762"/>
    <mergeCell ref="D3763:D3767"/>
    <mergeCell ref="D3768:D3779"/>
    <mergeCell ref="D3780:D3792"/>
    <mergeCell ref="D3793:D3809"/>
    <mergeCell ref="D3810:D3820"/>
    <mergeCell ref="D3821:D3825"/>
    <mergeCell ref="D3826:D3832"/>
    <mergeCell ref="D3833:D3847"/>
    <mergeCell ref="D3848:D3866"/>
    <mergeCell ref="C3737:C3741"/>
    <mergeCell ref="C3742:C3751"/>
    <mergeCell ref="C3752:C3757"/>
    <mergeCell ref="C3758:C3762"/>
    <mergeCell ref="C3763:C3767"/>
    <mergeCell ref="C3768:C3779"/>
    <mergeCell ref="C3780:C3792"/>
    <mergeCell ref="C3793:C3809"/>
    <mergeCell ref="C3810:C3820"/>
    <mergeCell ref="C3821:C3825"/>
    <mergeCell ref="C3826:C3832"/>
    <mergeCell ref="C3833:C3847"/>
    <mergeCell ref="C3848:C3866"/>
    <mergeCell ref="C3596:F3597"/>
    <mergeCell ref="D3599:D3603"/>
    <mergeCell ref="D3604:D3613"/>
    <mergeCell ref="D3614:D3619"/>
    <mergeCell ref="D3620:D3624"/>
    <mergeCell ref="D3625:D3629"/>
    <mergeCell ref="D3630:D3641"/>
    <mergeCell ref="D3642:D3654"/>
    <mergeCell ref="D3655:D3671"/>
    <mergeCell ref="D3672:D3682"/>
    <mergeCell ref="D3683:D3687"/>
    <mergeCell ref="D3688:D3694"/>
    <mergeCell ref="D3695:D3709"/>
    <mergeCell ref="D3710:D3728"/>
    <mergeCell ref="C3599:C3603"/>
    <mergeCell ref="C3604:C3613"/>
    <mergeCell ref="C3614:C3619"/>
    <mergeCell ref="C3620:C3624"/>
    <mergeCell ref="C3625:C3629"/>
    <mergeCell ref="C3630:C3641"/>
    <mergeCell ref="C3642:C3654"/>
    <mergeCell ref="C3655:C3671"/>
    <mergeCell ref="C3672:C3682"/>
    <mergeCell ref="C3683:C3687"/>
    <mergeCell ref="C3688:C3694"/>
    <mergeCell ref="C3695:C3709"/>
    <mergeCell ref="C3710:C3728"/>
    <mergeCell ref="C3458:F3459"/>
    <mergeCell ref="D3461:D3465"/>
    <mergeCell ref="D3466:D3475"/>
    <mergeCell ref="D3476:D3481"/>
    <mergeCell ref="D3482:D3486"/>
    <mergeCell ref="D3487:D3491"/>
    <mergeCell ref="D3492:D3503"/>
    <mergeCell ref="D3504:D3516"/>
    <mergeCell ref="D3517:D3533"/>
    <mergeCell ref="D3534:D3544"/>
    <mergeCell ref="D3545:D3549"/>
    <mergeCell ref="D3550:D3556"/>
    <mergeCell ref="D3557:D3571"/>
    <mergeCell ref="D3572:D3590"/>
    <mergeCell ref="C3461:C3465"/>
    <mergeCell ref="C3466:C3475"/>
    <mergeCell ref="C3476:C3481"/>
    <mergeCell ref="C3482:C3486"/>
    <mergeCell ref="C3487:C3491"/>
    <mergeCell ref="C3492:C3503"/>
    <mergeCell ref="C3504:C3516"/>
    <mergeCell ref="C3517:C3533"/>
    <mergeCell ref="C3534:C3544"/>
    <mergeCell ref="C3545:C3549"/>
    <mergeCell ref="C3550:C3556"/>
    <mergeCell ref="C3557:C3571"/>
    <mergeCell ref="C3572:C3590"/>
    <mergeCell ref="C3320:F3321"/>
    <mergeCell ref="D3323:D3327"/>
    <mergeCell ref="D3328:D3337"/>
    <mergeCell ref="D3338:D3343"/>
    <mergeCell ref="D3344:D3348"/>
    <mergeCell ref="D3349:D3353"/>
    <mergeCell ref="D3354:D3365"/>
    <mergeCell ref="D3366:D3378"/>
    <mergeCell ref="D3379:D3395"/>
    <mergeCell ref="D3396:D3406"/>
    <mergeCell ref="D3407:D3411"/>
    <mergeCell ref="D3412:D3418"/>
    <mergeCell ref="D3419:D3433"/>
    <mergeCell ref="D3434:D3452"/>
    <mergeCell ref="C3323:C3327"/>
    <mergeCell ref="C3328:C3337"/>
    <mergeCell ref="C3338:C3343"/>
    <mergeCell ref="C3344:C3348"/>
    <mergeCell ref="C3349:C3353"/>
    <mergeCell ref="C3354:C3365"/>
    <mergeCell ref="C3366:C3378"/>
    <mergeCell ref="C3379:C3395"/>
    <mergeCell ref="C3396:C3406"/>
    <mergeCell ref="C3407:C3411"/>
    <mergeCell ref="C3412:C3418"/>
    <mergeCell ref="C3419:C3433"/>
    <mergeCell ref="C3434:C3452"/>
    <mergeCell ref="C3182:F3183"/>
    <mergeCell ref="D3185:D3189"/>
    <mergeCell ref="D3190:D3199"/>
    <mergeCell ref="D3200:D3205"/>
    <mergeCell ref="D3206:D3210"/>
    <mergeCell ref="D3211:D3215"/>
    <mergeCell ref="D3216:D3227"/>
    <mergeCell ref="D3228:D3240"/>
    <mergeCell ref="D3241:D3257"/>
    <mergeCell ref="D3258:D3268"/>
    <mergeCell ref="D3269:D3273"/>
    <mergeCell ref="D3274:D3280"/>
    <mergeCell ref="D3281:D3295"/>
    <mergeCell ref="D3296:D3314"/>
    <mergeCell ref="C3185:C3189"/>
    <mergeCell ref="C3190:C3199"/>
    <mergeCell ref="C3200:C3205"/>
    <mergeCell ref="C3206:C3210"/>
    <mergeCell ref="C3211:C3215"/>
    <mergeCell ref="C3216:C3227"/>
    <mergeCell ref="C3228:C3240"/>
    <mergeCell ref="C3241:C3257"/>
    <mergeCell ref="C3258:C3268"/>
    <mergeCell ref="C3269:C3273"/>
    <mergeCell ref="C3274:C3280"/>
    <mergeCell ref="C3281:C3295"/>
    <mergeCell ref="C3296:C3314"/>
    <mergeCell ref="C3044:F3045"/>
    <mergeCell ref="D3047:D3051"/>
    <mergeCell ref="D3052:D3061"/>
    <mergeCell ref="D3062:D3067"/>
    <mergeCell ref="D3068:D3072"/>
    <mergeCell ref="D3073:D3077"/>
    <mergeCell ref="D3078:D3089"/>
    <mergeCell ref="D3090:D3102"/>
    <mergeCell ref="D3103:D3119"/>
    <mergeCell ref="D3120:D3130"/>
    <mergeCell ref="D3131:D3135"/>
    <mergeCell ref="D3136:D3142"/>
    <mergeCell ref="D3143:D3157"/>
    <mergeCell ref="D3158:D3176"/>
    <mergeCell ref="C3047:C3051"/>
    <mergeCell ref="C3052:C3061"/>
    <mergeCell ref="C3062:C3067"/>
    <mergeCell ref="C3068:C3072"/>
    <mergeCell ref="C3073:C3077"/>
    <mergeCell ref="C3078:C3089"/>
    <mergeCell ref="C3090:C3102"/>
    <mergeCell ref="C3103:C3119"/>
    <mergeCell ref="C3120:C3130"/>
    <mergeCell ref="C3131:C3135"/>
    <mergeCell ref="C3136:C3142"/>
    <mergeCell ref="C3143:C3157"/>
    <mergeCell ref="C3158:C3176"/>
    <mergeCell ref="C2906:F2907"/>
    <mergeCell ref="D2909:D2913"/>
    <mergeCell ref="D2914:D2923"/>
    <mergeCell ref="D2924:D2929"/>
    <mergeCell ref="D2930:D2934"/>
    <mergeCell ref="D2935:D2939"/>
    <mergeCell ref="D2940:D2951"/>
    <mergeCell ref="D2952:D2964"/>
    <mergeCell ref="D2965:D2981"/>
    <mergeCell ref="D2982:D2992"/>
    <mergeCell ref="D2993:D2997"/>
    <mergeCell ref="D2998:D3004"/>
    <mergeCell ref="D3005:D3019"/>
    <mergeCell ref="D3020:D3038"/>
    <mergeCell ref="C2909:C2913"/>
    <mergeCell ref="C2914:C2923"/>
    <mergeCell ref="C2924:C2929"/>
    <mergeCell ref="C2930:C2934"/>
    <mergeCell ref="C2935:C2939"/>
    <mergeCell ref="C2940:C2951"/>
    <mergeCell ref="C2952:C2964"/>
    <mergeCell ref="C2965:C2981"/>
    <mergeCell ref="C2982:C2992"/>
    <mergeCell ref="C2993:C2997"/>
    <mergeCell ref="C2998:C3004"/>
    <mergeCell ref="C3005:C3019"/>
    <mergeCell ref="C3020:C3038"/>
    <mergeCell ref="C2768:F2769"/>
    <mergeCell ref="D2771:D2775"/>
    <mergeCell ref="D2776:D2785"/>
    <mergeCell ref="D2786:D2791"/>
    <mergeCell ref="D2792:D2796"/>
    <mergeCell ref="D2797:D2801"/>
    <mergeCell ref="D2802:D2813"/>
    <mergeCell ref="D2814:D2826"/>
    <mergeCell ref="D2827:D2843"/>
    <mergeCell ref="D2844:D2854"/>
    <mergeCell ref="D2855:D2859"/>
    <mergeCell ref="D2860:D2866"/>
    <mergeCell ref="D2867:D2881"/>
    <mergeCell ref="D2882:D2900"/>
    <mergeCell ref="C2771:C2775"/>
    <mergeCell ref="C2776:C2785"/>
    <mergeCell ref="C2786:C2791"/>
    <mergeCell ref="C2792:C2796"/>
    <mergeCell ref="C2797:C2801"/>
    <mergeCell ref="C2802:C2813"/>
    <mergeCell ref="C2814:C2826"/>
    <mergeCell ref="C2827:C2843"/>
    <mergeCell ref="C2844:C2854"/>
    <mergeCell ref="C2855:C2859"/>
    <mergeCell ref="C2860:C2866"/>
    <mergeCell ref="C2867:C2881"/>
    <mergeCell ref="C2882:C2900"/>
    <mergeCell ref="C2630:F2631"/>
    <mergeCell ref="D2633:D2637"/>
    <mergeCell ref="D2638:D2647"/>
    <mergeCell ref="D2648:D2653"/>
    <mergeCell ref="D2654:D2658"/>
    <mergeCell ref="D2659:D2663"/>
    <mergeCell ref="D2664:D2675"/>
    <mergeCell ref="D2676:D2688"/>
    <mergeCell ref="D2689:D2705"/>
    <mergeCell ref="D2706:D2716"/>
    <mergeCell ref="D2717:D2721"/>
    <mergeCell ref="D2722:D2728"/>
    <mergeCell ref="D2729:D2743"/>
    <mergeCell ref="D2744:D2762"/>
    <mergeCell ref="C2633:C2637"/>
    <mergeCell ref="C2638:C2647"/>
    <mergeCell ref="C2648:C2653"/>
    <mergeCell ref="C2654:C2658"/>
    <mergeCell ref="C2659:C2663"/>
    <mergeCell ref="C2664:C2675"/>
    <mergeCell ref="C2676:C2688"/>
    <mergeCell ref="C2689:C2705"/>
    <mergeCell ref="C2706:C2716"/>
    <mergeCell ref="C2717:C2721"/>
    <mergeCell ref="C2722:C2728"/>
    <mergeCell ref="C2729:C2743"/>
    <mergeCell ref="C2744:C2762"/>
    <mergeCell ref="C2492:F2493"/>
    <mergeCell ref="D2495:D2499"/>
    <mergeCell ref="D2500:D2509"/>
    <mergeCell ref="D2510:D2515"/>
    <mergeCell ref="D2516:D2520"/>
    <mergeCell ref="D2521:D2525"/>
    <mergeCell ref="D2526:D2537"/>
    <mergeCell ref="D2538:D2550"/>
    <mergeCell ref="D2551:D2567"/>
    <mergeCell ref="D2568:D2578"/>
    <mergeCell ref="D2579:D2583"/>
    <mergeCell ref="D2584:D2590"/>
    <mergeCell ref="D2591:D2605"/>
    <mergeCell ref="D2606:D2624"/>
    <mergeCell ref="C2495:C2499"/>
    <mergeCell ref="C2500:C2509"/>
    <mergeCell ref="C2510:C2515"/>
    <mergeCell ref="C2516:C2520"/>
    <mergeCell ref="C2521:C2525"/>
    <mergeCell ref="C2526:C2537"/>
    <mergeCell ref="C2538:C2550"/>
    <mergeCell ref="C2551:C2567"/>
    <mergeCell ref="C2568:C2578"/>
    <mergeCell ref="C2579:C2583"/>
    <mergeCell ref="C2584:C2590"/>
    <mergeCell ref="C2591:C2605"/>
    <mergeCell ref="C2606:C2624"/>
    <mergeCell ref="C2354:F2355"/>
    <mergeCell ref="D2357:D2361"/>
    <mergeCell ref="D2362:D2371"/>
    <mergeCell ref="D2372:D2377"/>
    <mergeCell ref="D2378:D2382"/>
    <mergeCell ref="D2383:D2387"/>
    <mergeCell ref="D2388:D2399"/>
    <mergeCell ref="D2400:D2412"/>
    <mergeCell ref="D2413:D2429"/>
    <mergeCell ref="D2430:D2440"/>
    <mergeCell ref="D2441:D2445"/>
    <mergeCell ref="D2446:D2452"/>
    <mergeCell ref="D2453:D2467"/>
    <mergeCell ref="D2468:D2486"/>
    <mergeCell ref="C2357:C2361"/>
    <mergeCell ref="C2362:C2371"/>
    <mergeCell ref="C2372:C2377"/>
    <mergeCell ref="C2378:C2382"/>
    <mergeCell ref="C2383:C2387"/>
    <mergeCell ref="C2388:C2399"/>
    <mergeCell ref="C2400:C2412"/>
    <mergeCell ref="C2413:C2429"/>
    <mergeCell ref="C2430:C2440"/>
    <mergeCell ref="C2441:C2445"/>
    <mergeCell ref="C2446:C2452"/>
    <mergeCell ref="C2453:C2467"/>
    <mergeCell ref="C2468:C2486"/>
    <mergeCell ref="C2216:F2217"/>
    <mergeCell ref="D2219:D2223"/>
    <mergeCell ref="D2224:D2233"/>
    <mergeCell ref="D2234:D2239"/>
    <mergeCell ref="D2240:D2244"/>
    <mergeCell ref="D2245:D2249"/>
    <mergeCell ref="D2250:D2261"/>
    <mergeCell ref="D2262:D2274"/>
    <mergeCell ref="D2275:D2291"/>
    <mergeCell ref="D2292:D2302"/>
    <mergeCell ref="D2303:D2307"/>
    <mergeCell ref="D2308:D2314"/>
    <mergeCell ref="D2315:D2329"/>
    <mergeCell ref="D2330:D2348"/>
    <mergeCell ref="C2219:C2223"/>
    <mergeCell ref="C2224:C2233"/>
    <mergeCell ref="C2234:C2239"/>
    <mergeCell ref="C2240:C2244"/>
    <mergeCell ref="C2245:C2249"/>
    <mergeCell ref="C2250:C2261"/>
    <mergeCell ref="C2262:C2274"/>
    <mergeCell ref="C2275:C2291"/>
    <mergeCell ref="C2292:C2302"/>
    <mergeCell ref="C2303:C2307"/>
    <mergeCell ref="C2308:C2314"/>
    <mergeCell ref="C2315:C2329"/>
    <mergeCell ref="C2330:C2348"/>
    <mergeCell ref="C2078:F2079"/>
    <mergeCell ref="D2081:D2085"/>
    <mergeCell ref="D2086:D2095"/>
    <mergeCell ref="D2096:D2101"/>
    <mergeCell ref="D2102:D2106"/>
    <mergeCell ref="D2107:D2111"/>
    <mergeCell ref="D2112:D2123"/>
    <mergeCell ref="D2124:D2136"/>
    <mergeCell ref="D2137:D2153"/>
    <mergeCell ref="D2154:D2164"/>
    <mergeCell ref="D2165:D2169"/>
    <mergeCell ref="D2170:D2176"/>
    <mergeCell ref="D2177:D2191"/>
    <mergeCell ref="D2192:D2210"/>
    <mergeCell ref="C2081:C2085"/>
    <mergeCell ref="C2086:C2095"/>
    <mergeCell ref="C2096:C2101"/>
    <mergeCell ref="C2102:C2106"/>
    <mergeCell ref="C2107:C2111"/>
    <mergeCell ref="C2112:C2123"/>
    <mergeCell ref="C2124:C2136"/>
    <mergeCell ref="C2137:C2153"/>
    <mergeCell ref="C2154:C2164"/>
    <mergeCell ref="C2165:C2169"/>
    <mergeCell ref="C2170:C2176"/>
    <mergeCell ref="C2177:C2191"/>
    <mergeCell ref="C2192:C2210"/>
    <mergeCell ref="C1940:F1941"/>
    <mergeCell ref="D1943:D1947"/>
    <mergeCell ref="D1948:D1957"/>
    <mergeCell ref="D1958:D1963"/>
    <mergeCell ref="D1964:D1968"/>
    <mergeCell ref="D1969:D1973"/>
    <mergeCell ref="D1974:D1985"/>
    <mergeCell ref="D1986:D1998"/>
    <mergeCell ref="D1999:D2015"/>
    <mergeCell ref="D2016:D2026"/>
    <mergeCell ref="D2027:D2031"/>
    <mergeCell ref="D2032:D2038"/>
    <mergeCell ref="D2039:D2053"/>
    <mergeCell ref="D2054:D2072"/>
    <mergeCell ref="C1943:C1947"/>
    <mergeCell ref="C1948:C1957"/>
    <mergeCell ref="C1958:C1963"/>
    <mergeCell ref="C1964:C1968"/>
    <mergeCell ref="C1969:C1973"/>
    <mergeCell ref="C1974:C1985"/>
    <mergeCell ref="C1986:C1998"/>
    <mergeCell ref="C1999:C2015"/>
    <mergeCell ref="C2016:C2026"/>
    <mergeCell ref="C2027:C2031"/>
    <mergeCell ref="C2032:C2038"/>
    <mergeCell ref="C2039:C2053"/>
    <mergeCell ref="C2054:C2072"/>
    <mergeCell ref="C1802:F1803"/>
    <mergeCell ref="D1805:D1809"/>
    <mergeCell ref="D1810:D1819"/>
    <mergeCell ref="D1820:D1825"/>
    <mergeCell ref="D1826:D1830"/>
    <mergeCell ref="D1831:D1835"/>
    <mergeCell ref="D1836:D1847"/>
    <mergeCell ref="D1848:D1860"/>
    <mergeCell ref="D1861:D1877"/>
    <mergeCell ref="D1878:D1888"/>
    <mergeCell ref="D1889:D1893"/>
    <mergeCell ref="D1894:D1900"/>
    <mergeCell ref="D1901:D1915"/>
    <mergeCell ref="D1916:D1934"/>
    <mergeCell ref="C1805:C1809"/>
    <mergeCell ref="C1810:C1819"/>
    <mergeCell ref="C1820:C1825"/>
    <mergeCell ref="C1826:C1830"/>
    <mergeCell ref="C1831:C1835"/>
    <mergeCell ref="C1836:C1847"/>
    <mergeCell ref="C1848:C1860"/>
    <mergeCell ref="C1861:C1877"/>
    <mergeCell ref="C1878:C1888"/>
    <mergeCell ref="C1889:C1893"/>
    <mergeCell ref="C1894:C1900"/>
    <mergeCell ref="C1901:C1915"/>
    <mergeCell ref="C1916:C1934"/>
    <mergeCell ref="C1664:F1665"/>
    <mergeCell ref="D1667:D1671"/>
    <mergeCell ref="D1672:D1681"/>
    <mergeCell ref="D1682:D1687"/>
    <mergeCell ref="D1688:D1692"/>
    <mergeCell ref="D1693:D1697"/>
    <mergeCell ref="D1698:D1709"/>
    <mergeCell ref="D1710:D1722"/>
    <mergeCell ref="D1723:D1739"/>
    <mergeCell ref="D1740:D1750"/>
    <mergeCell ref="D1751:D1755"/>
    <mergeCell ref="D1756:D1762"/>
    <mergeCell ref="D1763:D1777"/>
    <mergeCell ref="D1778:D1796"/>
    <mergeCell ref="C1667:C1671"/>
    <mergeCell ref="C1672:C1681"/>
    <mergeCell ref="C1682:C1687"/>
    <mergeCell ref="C1688:C1692"/>
    <mergeCell ref="C1693:C1697"/>
    <mergeCell ref="C1698:C1709"/>
    <mergeCell ref="C1710:C1722"/>
    <mergeCell ref="C1723:C1739"/>
    <mergeCell ref="C1740:C1750"/>
    <mergeCell ref="C1751:C1755"/>
    <mergeCell ref="C1756:C1762"/>
    <mergeCell ref="C1763:C1777"/>
    <mergeCell ref="C1778:C1796"/>
    <mergeCell ref="C1526:F1527"/>
    <mergeCell ref="D1529:D1533"/>
    <mergeCell ref="D1534:D1543"/>
    <mergeCell ref="D1544:D1549"/>
    <mergeCell ref="D1550:D1554"/>
    <mergeCell ref="D1555:D1559"/>
    <mergeCell ref="D1560:D1571"/>
    <mergeCell ref="D1572:D1584"/>
    <mergeCell ref="D1585:D1601"/>
    <mergeCell ref="D1602:D1612"/>
    <mergeCell ref="D1613:D1617"/>
    <mergeCell ref="D1618:D1624"/>
    <mergeCell ref="D1625:D1639"/>
    <mergeCell ref="D1640:D1658"/>
    <mergeCell ref="C1529:C1533"/>
    <mergeCell ref="C1534:C1543"/>
    <mergeCell ref="C1544:C1549"/>
    <mergeCell ref="C1550:C1554"/>
    <mergeCell ref="C1555:C1559"/>
    <mergeCell ref="C1560:C1571"/>
    <mergeCell ref="C1572:C1584"/>
    <mergeCell ref="C1585:C1601"/>
    <mergeCell ref="C1602:C1612"/>
    <mergeCell ref="C1613:C1617"/>
    <mergeCell ref="C1618:C1624"/>
    <mergeCell ref="C1625:C1639"/>
    <mergeCell ref="C1640:C1658"/>
    <mergeCell ref="C1388:F1389"/>
    <mergeCell ref="D1391:D1395"/>
    <mergeCell ref="D1396:D1405"/>
    <mergeCell ref="D1406:D1411"/>
    <mergeCell ref="D1412:D1416"/>
    <mergeCell ref="D1417:D1421"/>
    <mergeCell ref="D1422:D1433"/>
    <mergeCell ref="D1434:D1446"/>
    <mergeCell ref="D1447:D1463"/>
    <mergeCell ref="D1464:D1474"/>
    <mergeCell ref="D1475:D1479"/>
    <mergeCell ref="D1480:D1486"/>
    <mergeCell ref="D1487:D1501"/>
    <mergeCell ref="D1502:D1520"/>
    <mergeCell ref="C1391:C1395"/>
    <mergeCell ref="C1396:C1405"/>
    <mergeCell ref="C1406:C1411"/>
    <mergeCell ref="C1412:C1416"/>
    <mergeCell ref="C1417:C1421"/>
    <mergeCell ref="C1422:C1433"/>
    <mergeCell ref="C1434:C1446"/>
    <mergeCell ref="C1447:C1463"/>
    <mergeCell ref="C1464:C1474"/>
    <mergeCell ref="C1475:C1479"/>
    <mergeCell ref="C1480:C1486"/>
    <mergeCell ref="C1487:C1501"/>
    <mergeCell ref="C1502:C1520"/>
    <mergeCell ref="C1250:F1251"/>
    <mergeCell ref="D1253:D1257"/>
    <mergeCell ref="D1258:D1267"/>
    <mergeCell ref="D1268:D1273"/>
    <mergeCell ref="D1274:D1278"/>
    <mergeCell ref="D1279:D1283"/>
    <mergeCell ref="D1284:D1295"/>
    <mergeCell ref="D1296:D1308"/>
    <mergeCell ref="D1309:D1325"/>
    <mergeCell ref="D1326:D1336"/>
    <mergeCell ref="D1337:D1341"/>
    <mergeCell ref="D1342:D1348"/>
    <mergeCell ref="D1349:D1363"/>
    <mergeCell ref="D1364:D1382"/>
    <mergeCell ref="C1253:C1257"/>
    <mergeCell ref="C1258:C1267"/>
    <mergeCell ref="C1268:C1273"/>
    <mergeCell ref="C1274:C1278"/>
    <mergeCell ref="C1279:C1283"/>
    <mergeCell ref="C1284:C1295"/>
    <mergeCell ref="C1296:C1308"/>
    <mergeCell ref="C1309:C1325"/>
    <mergeCell ref="C1326:C1336"/>
    <mergeCell ref="C1337:C1341"/>
    <mergeCell ref="C1342:C1348"/>
    <mergeCell ref="C1349:C1363"/>
    <mergeCell ref="C1364:C1382"/>
    <mergeCell ref="C1112:F1113"/>
    <mergeCell ref="D1115:D1119"/>
    <mergeCell ref="D1120:D1129"/>
    <mergeCell ref="D1130:D1135"/>
    <mergeCell ref="D1136:D1140"/>
    <mergeCell ref="D1141:D1145"/>
    <mergeCell ref="D1146:D1157"/>
    <mergeCell ref="D1158:D1170"/>
    <mergeCell ref="D1171:D1187"/>
    <mergeCell ref="D1188:D1198"/>
    <mergeCell ref="D1199:D1203"/>
    <mergeCell ref="D1204:D1210"/>
    <mergeCell ref="D1211:D1225"/>
    <mergeCell ref="D1226:D1244"/>
    <mergeCell ref="C1115:C1119"/>
    <mergeCell ref="C1120:C1129"/>
    <mergeCell ref="C1130:C1135"/>
    <mergeCell ref="C1136:C1140"/>
    <mergeCell ref="C1141:C1145"/>
    <mergeCell ref="C1146:C1157"/>
    <mergeCell ref="C1158:C1170"/>
    <mergeCell ref="C1171:C1187"/>
    <mergeCell ref="C1188:C1198"/>
    <mergeCell ref="C1199:C1203"/>
    <mergeCell ref="C1204:C1210"/>
    <mergeCell ref="C1211:C1225"/>
    <mergeCell ref="C1226:C1244"/>
    <mergeCell ref="C974:F975"/>
    <mergeCell ref="D977:D981"/>
    <mergeCell ref="D982:D991"/>
    <mergeCell ref="D992:D997"/>
    <mergeCell ref="D998:D1002"/>
    <mergeCell ref="D1003:D1007"/>
    <mergeCell ref="D1008:D1019"/>
    <mergeCell ref="D1020:D1032"/>
    <mergeCell ref="D1033:D1049"/>
    <mergeCell ref="D1050:D1060"/>
    <mergeCell ref="D1061:D1065"/>
    <mergeCell ref="D1066:D1072"/>
    <mergeCell ref="D1073:D1087"/>
    <mergeCell ref="D1088:D1106"/>
    <mergeCell ref="C977:C981"/>
    <mergeCell ref="C982:C991"/>
    <mergeCell ref="C992:C997"/>
    <mergeCell ref="C998:C1002"/>
    <mergeCell ref="C1003:C1007"/>
    <mergeCell ref="C1008:C1019"/>
    <mergeCell ref="C1020:C1032"/>
    <mergeCell ref="C1033:C1049"/>
    <mergeCell ref="C1050:C1060"/>
    <mergeCell ref="C1061:C1065"/>
    <mergeCell ref="C1066:C1072"/>
    <mergeCell ref="C1073:C1087"/>
    <mergeCell ref="C1088:C1106"/>
    <mergeCell ref="C836:F837"/>
    <mergeCell ref="D839:D843"/>
    <mergeCell ref="D844:D853"/>
    <mergeCell ref="D854:D859"/>
    <mergeCell ref="D860:D864"/>
    <mergeCell ref="D865:D869"/>
    <mergeCell ref="D870:D881"/>
    <mergeCell ref="D882:D894"/>
    <mergeCell ref="D895:D911"/>
    <mergeCell ref="D912:D922"/>
    <mergeCell ref="D923:D927"/>
    <mergeCell ref="D928:D934"/>
    <mergeCell ref="D935:D949"/>
    <mergeCell ref="D950:D968"/>
    <mergeCell ref="C839:C843"/>
    <mergeCell ref="C844:C853"/>
    <mergeCell ref="C854:C859"/>
    <mergeCell ref="C860:C864"/>
    <mergeCell ref="C865:C869"/>
    <mergeCell ref="C870:C881"/>
    <mergeCell ref="C882:C894"/>
    <mergeCell ref="C895:C911"/>
    <mergeCell ref="C912:C922"/>
    <mergeCell ref="C923:C927"/>
    <mergeCell ref="C928:C934"/>
    <mergeCell ref="C935:C949"/>
    <mergeCell ref="C950:C968"/>
    <mergeCell ref="C698:F699"/>
    <mergeCell ref="D701:D705"/>
    <mergeCell ref="D706:D715"/>
    <mergeCell ref="D716:D721"/>
    <mergeCell ref="D722:D726"/>
    <mergeCell ref="D727:D731"/>
    <mergeCell ref="D732:D743"/>
    <mergeCell ref="D744:D756"/>
    <mergeCell ref="D757:D773"/>
    <mergeCell ref="D774:D784"/>
    <mergeCell ref="D785:D789"/>
    <mergeCell ref="D790:D796"/>
    <mergeCell ref="D797:D811"/>
    <mergeCell ref="D812:D830"/>
    <mergeCell ref="C701:C705"/>
    <mergeCell ref="C706:C715"/>
    <mergeCell ref="C716:C721"/>
    <mergeCell ref="C722:C726"/>
    <mergeCell ref="C727:C731"/>
    <mergeCell ref="C732:C743"/>
    <mergeCell ref="C744:C756"/>
    <mergeCell ref="C757:C773"/>
    <mergeCell ref="C774:C784"/>
    <mergeCell ref="C785:C789"/>
    <mergeCell ref="C790:C796"/>
    <mergeCell ref="C797:C811"/>
    <mergeCell ref="C812:C830"/>
    <mergeCell ref="C560:F561"/>
    <mergeCell ref="D563:D567"/>
    <mergeCell ref="D568:D577"/>
    <mergeCell ref="D578:D583"/>
    <mergeCell ref="D584:D588"/>
    <mergeCell ref="D589:D593"/>
    <mergeCell ref="D594:D605"/>
    <mergeCell ref="D606:D618"/>
    <mergeCell ref="D619:D635"/>
    <mergeCell ref="D636:D646"/>
    <mergeCell ref="D647:D651"/>
    <mergeCell ref="D652:D658"/>
    <mergeCell ref="D659:D673"/>
    <mergeCell ref="D674:D692"/>
    <mergeCell ref="C563:C567"/>
    <mergeCell ref="C568:C577"/>
    <mergeCell ref="C578:C583"/>
    <mergeCell ref="C584:C588"/>
    <mergeCell ref="C589:C593"/>
    <mergeCell ref="C594:C605"/>
    <mergeCell ref="C606:C618"/>
    <mergeCell ref="C619:C635"/>
    <mergeCell ref="C636:C646"/>
    <mergeCell ref="C647:C651"/>
    <mergeCell ref="C652:C658"/>
    <mergeCell ref="C659:C673"/>
    <mergeCell ref="C674:C692"/>
    <mergeCell ref="C422:F423"/>
    <mergeCell ref="D425:D429"/>
    <mergeCell ref="D430:D439"/>
    <mergeCell ref="D440:D445"/>
    <mergeCell ref="D446:D450"/>
    <mergeCell ref="D451:D455"/>
    <mergeCell ref="D456:D467"/>
    <mergeCell ref="D468:D480"/>
    <mergeCell ref="D481:D497"/>
    <mergeCell ref="D498:D508"/>
    <mergeCell ref="D509:D513"/>
    <mergeCell ref="D514:D520"/>
    <mergeCell ref="D521:D535"/>
    <mergeCell ref="D536:D554"/>
    <mergeCell ref="C425:C429"/>
    <mergeCell ref="C430:C439"/>
    <mergeCell ref="C440:C445"/>
    <mergeCell ref="C446:C450"/>
    <mergeCell ref="C451:C455"/>
    <mergeCell ref="C456:C467"/>
    <mergeCell ref="C468:C480"/>
    <mergeCell ref="C481:C497"/>
    <mergeCell ref="C498:C508"/>
    <mergeCell ref="C509:C513"/>
    <mergeCell ref="C514:C520"/>
    <mergeCell ref="C521:C535"/>
    <mergeCell ref="C536:C554"/>
    <mergeCell ref="C284:F285"/>
    <mergeCell ref="D287:D291"/>
    <mergeCell ref="D292:D301"/>
    <mergeCell ref="D302:D307"/>
    <mergeCell ref="D308:D312"/>
    <mergeCell ref="D313:D317"/>
    <mergeCell ref="D318:D329"/>
    <mergeCell ref="D330:D342"/>
    <mergeCell ref="D343:D359"/>
    <mergeCell ref="D360:D370"/>
    <mergeCell ref="D371:D375"/>
    <mergeCell ref="D376:D382"/>
    <mergeCell ref="D383:D397"/>
    <mergeCell ref="D398:D416"/>
    <mergeCell ref="C287:C291"/>
    <mergeCell ref="C292:C301"/>
    <mergeCell ref="C302:C307"/>
    <mergeCell ref="C308:C312"/>
    <mergeCell ref="C313:C317"/>
    <mergeCell ref="C318:C329"/>
    <mergeCell ref="C330:C342"/>
    <mergeCell ref="C343:C359"/>
    <mergeCell ref="C360:C370"/>
    <mergeCell ref="C371:C375"/>
    <mergeCell ref="C376:C382"/>
    <mergeCell ref="C383:C397"/>
    <mergeCell ref="C398:C416"/>
    <mergeCell ref="C146:F147"/>
    <mergeCell ref="D149:D153"/>
    <mergeCell ref="D154:D163"/>
    <mergeCell ref="D164:D169"/>
    <mergeCell ref="D170:D174"/>
    <mergeCell ref="D175:D179"/>
    <mergeCell ref="D180:D191"/>
    <mergeCell ref="D192:D204"/>
    <mergeCell ref="D205:D221"/>
    <mergeCell ref="D222:D232"/>
    <mergeCell ref="D233:D237"/>
    <mergeCell ref="D238:D244"/>
    <mergeCell ref="D245:D259"/>
    <mergeCell ref="D260:D278"/>
    <mergeCell ref="C149:C153"/>
    <mergeCell ref="C154:C163"/>
    <mergeCell ref="C164:C169"/>
    <mergeCell ref="C170:C174"/>
    <mergeCell ref="C175:C179"/>
    <mergeCell ref="C180:C191"/>
    <mergeCell ref="C192:C204"/>
    <mergeCell ref="C205:C221"/>
    <mergeCell ref="C222:C232"/>
    <mergeCell ref="C233:C237"/>
    <mergeCell ref="C238:C244"/>
    <mergeCell ref="C245:C259"/>
    <mergeCell ref="C260:C278"/>
    <mergeCell ref="C8:F9"/>
    <mergeCell ref="D11:D15"/>
    <mergeCell ref="D16:D25"/>
    <mergeCell ref="D26:D31"/>
    <mergeCell ref="D32:D36"/>
    <mergeCell ref="D37:D41"/>
    <mergeCell ref="D42:D53"/>
    <mergeCell ref="D54:D66"/>
    <mergeCell ref="D67:D83"/>
    <mergeCell ref="D84:D94"/>
    <mergeCell ref="D95:D99"/>
    <mergeCell ref="D100:D106"/>
    <mergeCell ref="D107:D121"/>
    <mergeCell ref="D122:D140"/>
    <mergeCell ref="C11:C15"/>
    <mergeCell ref="C16:C25"/>
    <mergeCell ref="C26:C31"/>
    <mergeCell ref="C32:C36"/>
    <mergeCell ref="C37:C41"/>
    <mergeCell ref="C42:C53"/>
    <mergeCell ref="C54:C66"/>
    <mergeCell ref="C67:C83"/>
    <mergeCell ref="C84:C94"/>
    <mergeCell ref="C95:C99"/>
    <mergeCell ref="C100:C106"/>
    <mergeCell ref="C107:C121"/>
    <mergeCell ref="C122:C140"/>
  </mergeCells>
  <phoneticPr fontId="4"/>
  <pageMargins left="0.7" right="0.7" top="0.75" bottom="0.75" header="0.3" footer="0.3"/>
  <pageSetup paperSize="9" scale="63" pageOrder="overThenDown" orientation="landscape"/>
  <headerFooter>
    <oddFooter>&amp;CP(2)</oddFooter>
  </headerFooter>
  <rowBreaks count="69" manualBreakCount="69">
    <brk id="140" max="16383" man="1"/>
    <brk id="278" max="16383" man="1"/>
    <brk id="416" max="16383" man="1"/>
    <brk id="554" max="16383" man="1"/>
    <brk id="692" max="16383" man="1"/>
    <brk id="830" max="16383" man="1"/>
    <brk id="968" max="16383" man="1"/>
    <brk id="1106" max="16383" man="1"/>
    <brk id="1244" max="16383" man="1"/>
    <brk id="1382" max="16383" man="1"/>
    <brk id="1520" max="16383" man="1"/>
    <brk id="1658" max="16383" man="1"/>
    <brk id="1796" max="16383" man="1"/>
    <brk id="1934" max="16383" man="1"/>
    <brk id="2072" max="16383" man="1"/>
    <brk id="2210" max="16383" man="1"/>
    <brk id="2348" max="16383" man="1"/>
    <brk id="2486" max="16383" man="1"/>
    <brk id="2624" max="16383" man="1"/>
    <brk id="2762" max="16383" man="1"/>
    <brk id="2900" max="16383" man="1"/>
    <brk id="3038" max="16383" man="1"/>
    <brk id="3176" max="16383" man="1"/>
    <brk id="3314" max="16383" man="1"/>
    <brk id="3452" max="16383" man="1"/>
    <brk id="3590" max="16383" man="1"/>
    <brk id="3728" max="16383" man="1"/>
    <brk id="3866" max="16383" man="1"/>
    <brk id="4004" max="16383" man="1"/>
    <brk id="4142" max="16383" man="1"/>
    <brk id="4280" max="16383" man="1"/>
    <brk id="4418" max="16383" man="1"/>
    <brk id="4556" max="16383" man="1"/>
    <brk id="4694" max="16383" man="1"/>
    <brk id="4832" max="16383" man="1"/>
    <brk id="4970" max="16383" man="1"/>
    <brk id="5108" max="16383" man="1"/>
    <brk id="5246" max="16383" man="1"/>
    <brk id="5384" max="16383" man="1"/>
    <brk id="5522" max="16383" man="1"/>
    <brk id="5660" max="16383" man="1"/>
    <brk id="5798" max="16383" man="1"/>
    <brk id="5936" max="16383" man="1"/>
    <brk id="6074" max="16383" man="1"/>
    <brk id="6212" max="16383" man="1"/>
    <brk id="6350" max="16383" man="1"/>
    <brk id="6488" max="16383" man="1"/>
    <brk id="6626" max="16383" man="1"/>
    <brk id="6764" max="16383" man="1"/>
    <brk id="6902" max="16383" man="1"/>
    <brk id="7040" max="16383" man="1"/>
    <brk id="7178" max="16383" man="1"/>
    <brk id="7316" max="16383" man="1"/>
    <brk id="7454" max="16383" man="1"/>
    <brk id="7592" max="16383" man="1"/>
    <brk id="7730" max="16383" man="1"/>
    <brk id="7868" max="16383" man="1"/>
    <brk id="8006" max="16383" man="1"/>
    <brk id="8144" max="16383" man="1"/>
    <brk id="8282" max="16383" man="1"/>
    <brk id="8420" max="16383" man="1"/>
    <brk id="8558" max="16383" man="1"/>
    <brk id="8696" max="16383" man="1"/>
    <brk id="8834" max="16383" man="1"/>
    <brk id="8972" max="16383" man="1"/>
    <brk id="9110" max="16383" man="1"/>
    <brk id="9248" max="16383" man="1"/>
    <brk id="9386" max="16383" man="1"/>
    <brk id="9524"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3</vt:i4>
      </vt:variant>
    </vt:vector>
  </HeadingPairs>
  <TitlesOfParts>
    <vt:vector size="5" baseType="lpstr">
      <vt:lpstr>目次</vt:lpstr>
      <vt:lpstr>P(2)</vt:lpstr>
      <vt:lpstr>目次!Print_Area</vt:lpstr>
      <vt:lpstr>'P(2)'!Print_Titles</vt:lpstr>
      <vt:lpstr>目次!Print_Titles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高齢者の日常生活・地域社会への参加に関する調査</dc:title>
  <dc:subject>4_3_2質問間クロス</dc:subject>
  <dc:creator>内閣府</dc:creator>
  <cp:lastModifiedBy>立石憲彰</cp:lastModifiedBy>
  <dcterms:modified xsi:type="dcterms:W3CDTF">2022-06-12T06:08:41Z</dcterms:modified>
</cp:coreProperties>
</file>